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570100下水道総務課\02 排水設備・開発担当\開発担当\マニュアル案\計算式　ホームページ公開用\マクロなし\"/>
    </mc:Choice>
  </mc:AlternateContent>
  <bookViews>
    <workbookView xWindow="0" yWindow="0" windowWidth="28800" windowHeight="12450"/>
  </bookViews>
  <sheets>
    <sheet name="浸透管" sheetId="1" r:id="rId1"/>
  </sheets>
  <definedNames>
    <definedName name="_xlnm.Print_Area" localSheetId="0">浸透管!$B$2:$AR$24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L14" i="1" l="1"/>
  <c r="R14" i="1"/>
  <c r="X14" i="1"/>
  <c r="K19" i="1"/>
  <c r="N19" i="1"/>
  <c r="AB19" i="1"/>
  <c r="AG19" i="1"/>
  <c r="AQ19" i="1" l="1"/>
  <c r="O22" i="1" s="1"/>
  <c r="AB14" i="1"/>
  <c r="V16" i="1" s="1"/>
  <c r="AD16" i="1" s="1"/>
  <c r="L22" i="1" s="1"/>
  <c r="R22" i="1" l="1"/>
</calcChain>
</file>

<file path=xl/comments1.xml><?xml version="1.0" encoding="utf-8"?>
<comments xmlns="http://schemas.openxmlformats.org/spreadsheetml/2006/main">
  <authors>
    <author>大江　尚</author>
  </authors>
  <commentLis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自由入力欄
図面タイトルの入力等に活用してください。</t>
        </r>
      </text>
    </comment>
  </commentList>
</comments>
</file>

<file path=xl/sharedStrings.xml><?xml version="1.0" encoding="utf-8"?>
<sst xmlns="http://schemas.openxmlformats.org/spreadsheetml/2006/main" count="53" uniqueCount="45">
  <si>
    <t>＝</t>
    <phoneticPr fontId="2"/>
  </si>
  <si>
    <t>＋</t>
    <phoneticPr fontId="2"/>
  </si>
  <si>
    <t>単位浸透処理量Ｑ’：</t>
  </si>
  <si>
    <t>Ｑｖ</t>
    <phoneticPr fontId="2"/>
  </si>
  <si>
    <t>Ｑｆ</t>
    <phoneticPr fontId="2"/>
  </si>
  <si>
    <t>小数点以下4位切り捨て</t>
    <rPh sb="0" eb="5">
      <t>ショウスウテンイカ</t>
    </rPh>
    <rPh sb="6" eb="8">
      <t>イキ</t>
    </rPh>
    <rPh sb="9" eb="10">
      <t>ス</t>
    </rPh>
    <phoneticPr fontId="2"/>
  </si>
  <si>
    <t>＝</t>
    <phoneticPr fontId="2"/>
  </si>
  <si>
    <t>）</t>
    <phoneticPr fontId="2"/>
  </si>
  <si>
    <t>÷</t>
    <phoneticPr fontId="2"/>
  </si>
  <si>
    <t>×</t>
    <phoneticPr fontId="2"/>
  </si>
  <si>
    <t>（</t>
    <phoneticPr fontId="2"/>
  </si>
  <si>
    <t>×</t>
    <phoneticPr fontId="2"/>
  </si>
  <si>
    <t>））</t>
    <phoneticPr fontId="2"/>
  </si>
  <si>
    <t>×</t>
    <phoneticPr fontId="2"/>
  </si>
  <si>
    <t>－</t>
    <phoneticPr fontId="2"/>
  </si>
  <si>
    <t>×</t>
    <phoneticPr fontId="2"/>
  </si>
  <si>
    <t>単位貯留量Ｑｖ：</t>
    <rPh sb="0" eb="5">
      <t>タンイチョリュウリョウ</t>
    </rPh>
    <phoneticPr fontId="2"/>
  </si>
  <si>
    <t>空隙率</t>
    <rPh sb="0" eb="2">
      <t>クウゲキ</t>
    </rPh>
    <rPh sb="2" eb="3">
      <t>リツ</t>
    </rPh>
    <phoneticPr fontId="2"/>
  </si>
  <si>
    <r>
      <t>管内径</t>
    </r>
    <r>
      <rPr>
        <vertAlign val="superscript"/>
        <sz val="11"/>
        <color theme="1"/>
        <rFont val="HGSｺﾞｼｯｸM"/>
        <family val="3"/>
        <charset val="128"/>
      </rPr>
      <t>2</t>
    </r>
    <rPh sb="0" eb="1">
      <t>カン</t>
    </rPh>
    <rPh sb="1" eb="3">
      <t>ナイケイ</t>
    </rPh>
    <phoneticPr fontId="2"/>
  </si>
  <si>
    <t>Ｈ</t>
    <phoneticPr fontId="2"/>
  </si>
  <si>
    <t>Ｂ</t>
    <phoneticPr fontId="2"/>
  </si>
  <si>
    <t>nG：置換材空隙率</t>
    <rPh sb="3" eb="5">
      <t>チカン</t>
    </rPh>
    <rPh sb="5" eb="6">
      <t>ザイ</t>
    </rPh>
    <rPh sb="6" eb="8">
      <t>クウゲキ</t>
    </rPh>
    <rPh sb="8" eb="9">
      <t>リツ</t>
    </rPh>
    <phoneticPr fontId="2"/>
  </si>
  <si>
    <t>　小数点以下4位切り捨て</t>
    <rPh sb="1" eb="6">
      <t>ショウスウテンイカ</t>
    </rPh>
    <rPh sb="7" eb="9">
      <t>イキ</t>
    </rPh>
    <rPh sb="10" eb="11">
      <t>ス</t>
    </rPh>
    <phoneticPr fontId="2"/>
  </si>
  <si>
    <t>＝</t>
    <phoneticPr fontId="2"/>
  </si>
  <si>
    <t>0.8×0.5×0.9×1.0×</t>
    <phoneticPr fontId="2"/>
  </si>
  <si>
    <t>単位浸透量Ｑｆ：</t>
    <rPh sb="0" eb="5">
      <t>タンイシントウリョウ</t>
    </rPh>
    <phoneticPr fontId="2"/>
  </si>
  <si>
    <t>ローム</t>
    <phoneticPr fontId="2"/>
  </si>
  <si>
    <t>ｑ</t>
    <phoneticPr fontId="2"/>
  </si>
  <si>
    <t>砂質</t>
    <rPh sb="0" eb="2">
      <t>サシツ</t>
    </rPh>
    <phoneticPr fontId="2"/>
  </si>
  <si>
    <t>）</t>
    <phoneticPr fontId="2"/>
  </si>
  <si>
    <t>＋</t>
    <phoneticPr fontId="2"/>
  </si>
  <si>
    <t>（</t>
    <phoneticPr fontId="2"/>
  </si>
  <si>
    <t>＝</t>
    <phoneticPr fontId="2"/>
  </si>
  <si>
    <t>ｑ</t>
    <phoneticPr fontId="2"/>
  </si>
  <si>
    <t>浸透管計算書</t>
    <rPh sb="0" eb="2">
      <t>シントウ</t>
    </rPh>
    <rPh sb="2" eb="3">
      <t>カン</t>
    </rPh>
    <rPh sb="3" eb="6">
      <t>ケイサンショ</t>
    </rPh>
    <phoneticPr fontId="2"/>
  </si>
  <si>
    <t>置換材上端高さ</t>
    <rPh sb="0" eb="3">
      <t>チカンザイ</t>
    </rPh>
    <rPh sb="3" eb="5">
      <t>ジョウタン</t>
    </rPh>
    <rPh sb="5" eb="6">
      <t>タカ</t>
    </rPh>
    <phoneticPr fontId="2"/>
  </si>
  <si>
    <t>※置換材の高さと浸透管延長の考え方</t>
    <rPh sb="8" eb="11">
      <t>シントウカン</t>
    </rPh>
    <rPh sb="11" eb="13">
      <t>エンチョウ</t>
    </rPh>
    <phoneticPr fontId="2"/>
  </si>
  <si>
    <t>オーバーフロー管
管底高</t>
    <rPh sb="7" eb="8">
      <t>カン</t>
    </rPh>
    <rPh sb="9" eb="12">
      <t>カンテイタカ</t>
    </rPh>
    <phoneticPr fontId="2"/>
  </si>
  <si>
    <t>H</t>
    <phoneticPr fontId="2"/>
  </si>
  <si>
    <t>①</t>
    <phoneticPr fontId="2"/>
  </si>
  <si>
    <t>②Ｂ：置換材の幅</t>
    <rPh sb="3" eb="4">
      <t>オ</t>
    </rPh>
    <rPh sb="4" eb="5">
      <t>カ</t>
    </rPh>
    <rPh sb="5" eb="6">
      <t>ザイ</t>
    </rPh>
    <rPh sb="7" eb="8">
      <t>ハバ</t>
    </rPh>
    <phoneticPr fontId="2"/>
  </si>
  <si>
    <r>
      <rPr>
        <b/>
        <sz val="11"/>
        <color rgb="FFFF0000"/>
        <rFont val="HGSｺﾞｼｯｸM"/>
        <family val="3"/>
        <charset val="128"/>
      </rPr>
      <t>浸透ます置換材の内～内</t>
    </r>
    <r>
      <rPr>
        <sz val="11"/>
        <color theme="1"/>
        <rFont val="HGSｺﾞｼｯｸM"/>
        <family val="3"/>
        <charset val="128"/>
      </rPr>
      <t>が浸透管延長</t>
    </r>
    <rPh sb="0" eb="2">
      <t>シントウ</t>
    </rPh>
    <rPh sb="4" eb="7">
      <t>チカンザイ</t>
    </rPh>
    <rPh sb="8" eb="9">
      <t>ウチ</t>
    </rPh>
    <rPh sb="10" eb="11">
      <t>ウチ</t>
    </rPh>
    <rPh sb="12" eb="17">
      <t>シントウカンエンチョウ</t>
    </rPh>
    <phoneticPr fontId="2"/>
  </si>
  <si>
    <t>④ｄ：管内径</t>
    <rPh sb="3" eb="4">
      <t>カン</t>
    </rPh>
    <rPh sb="4" eb="6">
      <t>ナイケイ</t>
    </rPh>
    <phoneticPr fontId="2"/>
  </si>
  <si>
    <t>③Ｈ：置換材の高さ</t>
    <rPh sb="3" eb="4">
      <t>オ</t>
    </rPh>
    <rPh sb="4" eb="5">
      <t>カ</t>
    </rPh>
    <rPh sb="5" eb="6">
      <t>ザイ</t>
    </rPh>
    <rPh sb="7" eb="8">
      <t>タカ</t>
    </rPh>
    <phoneticPr fontId="2"/>
  </si>
  <si>
    <t>協議書添付用Ver.1.00</t>
    <rPh sb="0" eb="6">
      <t>キョウギショテンプヨウ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</si>
</sst>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0.0000000"/>
    <numFmt numFmtId="178" formatCode="&quot;(&quot;#0.###"/>
    <numFmt numFmtId="179" formatCode="0.0000000_);[Red]\(0.0000000\)"/>
    <numFmt numFmtId="180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vertAlign val="superscript"/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/>
    <xf numFmtId="0" fontId="1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9</xdr:col>
      <xdr:colOff>0</xdr:colOff>
      <xdr:row>12</xdr:row>
      <xdr:rowOff>0</xdr:rowOff>
    </xdr:to>
    <xdr:grpSp>
      <xdr:nvGrpSpPr>
        <xdr:cNvPr id="9" name="グループ化 8"/>
        <xdr:cNvGrpSpPr/>
      </xdr:nvGrpSpPr>
      <xdr:grpSpPr>
        <a:xfrm>
          <a:off x="1085850" y="1543050"/>
          <a:ext cx="1333500" cy="2533650"/>
          <a:chOff x="1085850" y="1543050"/>
          <a:chExt cx="1333500" cy="2533650"/>
        </a:xfrm>
      </xdr:grpSpPr>
      <xdr:grpSp>
        <xdr:nvGrpSpPr>
          <xdr:cNvPr id="32" name="グループ化 31"/>
          <xdr:cNvGrpSpPr/>
        </xdr:nvGrpSpPr>
        <xdr:grpSpPr>
          <a:xfrm>
            <a:off x="1085850" y="1543050"/>
            <a:ext cx="1333500" cy="2533650"/>
            <a:chOff x="2400300" y="809625"/>
            <a:chExt cx="1333500" cy="2533650"/>
          </a:xfrm>
        </xdr:grpSpPr>
        <xdr:sp macro="" textlink="">
          <xdr:nvSpPr>
            <xdr:cNvPr id="30" name="正方形/長方形 29"/>
            <xdr:cNvSpPr/>
          </xdr:nvSpPr>
          <xdr:spPr>
            <a:xfrm>
              <a:off x="2400300" y="809625"/>
              <a:ext cx="1333500" cy="2533650"/>
            </a:xfrm>
            <a:prstGeom prst="rect">
              <a:avLst/>
            </a:prstGeom>
            <a:pattFill prst="lgConfetti">
              <a:fgClr>
                <a:schemeClr val="tx1">
                  <a:lumMod val="75000"/>
                  <a:lumOff val="25000"/>
                </a:schemeClr>
              </a:fgClr>
              <a:bgClr>
                <a:schemeClr val="bg1">
                  <a:lumMod val="95000"/>
                </a:schemeClr>
              </a:bgClr>
            </a:patt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円/楕円 30"/>
            <xdr:cNvSpPr/>
          </xdr:nvSpPr>
          <xdr:spPr>
            <a:xfrm>
              <a:off x="2762250" y="1162050"/>
              <a:ext cx="600075" cy="600075"/>
            </a:xfrm>
            <a:prstGeom prst="ellipse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8" name="直線矢印コネクタ 7"/>
          <xdr:cNvCxnSpPr>
            <a:stCxn id="31" idx="1"/>
            <a:endCxn id="31" idx="5"/>
          </xdr:cNvCxnSpPr>
        </xdr:nvCxnSpPr>
        <xdr:spPr>
          <a:xfrm>
            <a:off x="1535679" y="1983354"/>
            <a:ext cx="424317" cy="424317"/>
          </a:xfrm>
          <a:prstGeom prst="straightConnector1">
            <a:avLst/>
          </a:prstGeom>
          <a:ln w="9525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238125</xdr:colOff>
      <xdr:row>4</xdr:row>
      <xdr:rowOff>352425</xdr:rowOff>
    </xdr:from>
    <xdr:to>
      <xdr:col>43</xdr:col>
      <xdr:colOff>295275</xdr:colOff>
      <xdr:row>4</xdr:row>
      <xdr:rowOff>352425</xdr:rowOff>
    </xdr:to>
    <xdr:cxnSp macro="">
      <xdr:nvCxnSpPr>
        <xdr:cNvPr id="13" name="直線コネクタ 12"/>
        <xdr:cNvCxnSpPr/>
      </xdr:nvCxnSpPr>
      <xdr:spPr>
        <a:xfrm>
          <a:off x="4772025" y="1362075"/>
          <a:ext cx="620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3</xdr:row>
      <xdr:rowOff>209551</xdr:rowOff>
    </xdr:from>
    <xdr:to>
      <xdr:col>43</xdr:col>
      <xdr:colOff>400050</xdr:colOff>
      <xdr:row>10</xdr:row>
      <xdr:rowOff>314325</xdr:rowOff>
    </xdr:to>
    <xdr:sp macro="" textlink="">
      <xdr:nvSpPr>
        <xdr:cNvPr id="29" name="角丸四角形 28"/>
        <xdr:cNvSpPr/>
      </xdr:nvSpPr>
      <xdr:spPr>
        <a:xfrm>
          <a:off x="4648200" y="857251"/>
          <a:ext cx="6429375" cy="2638424"/>
        </a:xfrm>
        <a:prstGeom prst="roundRect">
          <a:avLst>
            <a:gd name="adj" fmla="val 445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</xdr:row>
      <xdr:rowOff>66675</xdr:rowOff>
    </xdr:from>
    <xdr:to>
      <xdr:col>9</xdr:col>
      <xdr:colOff>0</xdr:colOff>
      <xdr:row>4</xdr:row>
      <xdr:rowOff>314325</xdr:rowOff>
    </xdr:to>
    <xdr:grpSp>
      <xdr:nvGrpSpPr>
        <xdr:cNvPr id="46" name="グループ化 45"/>
        <xdr:cNvGrpSpPr/>
      </xdr:nvGrpSpPr>
      <xdr:grpSpPr>
        <a:xfrm>
          <a:off x="1085850" y="1247775"/>
          <a:ext cx="1333500" cy="247650"/>
          <a:chOff x="800100" y="685800"/>
          <a:chExt cx="1333500" cy="247650"/>
        </a:xfrm>
      </xdr:grpSpPr>
      <xdr:cxnSp macro="">
        <xdr:nvCxnSpPr>
          <xdr:cNvPr id="41" name="直線コネクタ 40"/>
          <xdr:cNvCxnSpPr/>
        </xdr:nvCxnSpPr>
        <xdr:spPr>
          <a:xfrm flipV="1">
            <a:off x="800100" y="685800"/>
            <a:ext cx="0" cy="24765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/>
        </xdr:nvCxnSpPr>
        <xdr:spPr>
          <a:xfrm flipV="1">
            <a:off x="2133600" y="685800"/>
            <a:ext cx="0" cy="24765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/>
          <xdr:cNvCxnSpPr/>
        </xdr:nvCxnSpPr>
        <xdr:spPr>
          <a:xfrm>
            <a:off x="800100" y="685800"/>
            <a:ext cx="1333500" cy="0"/>
          </a:xfrm>
          <a:prstGeom prst="straightConnector1">
            <a:avLst/>
          </a:prstGeom>
          <a:ln w="9525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66675</xdr:colOff>
      <xdr:row>5</xdr:row>
      <xdr:rowOff>0</xdr:rowOff>
    </xdr:from>
    <xdr:to>
      <xdr:col>10</xdr:col>
      <xdr:colOff>66675</xdr:colOff>
      <xdr:row>12</xdr:row>
      <xdr:rowOff>0</xdr:rowOff>
    </xdr:to>
    <xdr:grpSp>
      <xdr:nvGrpSpPr>
        <xdr:cNvPr id="55" name="グループ化 54"/>
        <xdr:cNvGrpSpPr/>
      </xdr:nvGrpSpPr>
      <xdr:grpSpPr>
        <a:xfrm>
          <a:off x="2486025" y="1543050"/>
          <a:ext cx="266700" cy="2533650"/>
          <a:chOff x="2400300" y="1371600"/>
          <a:chExt cx="266700" cy="2533650"/>
        </a:xfrm>
      </xdr:grpSpPr>
      <xdr:cxnSp macro="">
        <xdr:nvCxnSpPr>
          <xdr:cNvPr id="48" name="直線コネクタ 47"/>
          <xdr:cNvCxnSpPr/>
        </xdr:nvCxnSpPr>
        <xdr:spPr>
          <a:xfrm>
            <a:off x="2400300" y="1371600"/>
            <a:ext cx="266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2400300" y="3905250"/>
            <a:ext cx="266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矢印コネクタ 53"/>
          <xdr:cNvCxnSpPr/>
        </xdr:nvCxnSpPr>
        <xdr:spPr>
          <a:xfrm>
            <a:off x="2667000" y="1371600"/>
            <a:ext cx="0" cy="2533650"/>
          </a:xfrm>
          <a:prstGeom prst="straightConnector1">
            <a:avLst/>
          </a:prstGeom>
          <a:ln w="9525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160945</xdr:colOff>
      <xdr:row>5</xdr:row>
      <xdr:rowOff>154598</xdr:rowOff>
    </xdr:from>
    <xdr:to>
      <xdr:col>40</xdr:col>
      <xdr:colOff>86021</xdr:colOff>
      <xdr:row>6</xdr:row>
      <xdr:rowOff>0</xdr:rowOff>
    </xdr:to>
    <xdr:grpSp>
      <xdr:nvGrpSpPr>
        <xdr:cNvPr id="79" name="グループ化 78"/>
        <xdr:cNvGrpSpPr/>
      </xdr:nvGrpSpPr>
      <xdr:grpSpPr>
        <a:xfrm>
          <a:off x="9343045" y="1697648"/>
          <a:ext cx="1077601" cy="207352"/>
          <a:chOff x="9285895" y="1526198"/>
          <a:chExt cx="1077601" cy="207352"/>
        </a:xfrm>
      </xdr:grpSpPr>
      <xdr:cxnSp macro="">
        <xdr:nvCxnSpPr>
          <xdr:cNvPr id="10" name="直線コネクタ 9"/>
          <xdr:cNvCxnSpPr/>
        </xdr:nvCxnSpPr>
        <xdr:spPr>
          <a:xfrm>
            <a:off x="9295420" y="1526198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9285895" y="1721094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右矢印 11"/>
          <xdr:cNvSpPr/>
        </xdr:nvSpPr>
        <xdr:spPr>
          <a:xfrm>
            <a:off x="9548699" y="1581883"/>
            <a:ext cx="445032" cy="66820"/>
          </a:xfrm>
          <a:prstGeom prst="rightArrow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二等辺三角形 74"/>
          <xdr:cNvSpPr/>
        </xdr:nvSpPr>
        <xdr:spPr>
          <a:xfrm rot="10800000">
            <a:off x="10048875" y="160020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21</xdr:col>
      <xdr:colOff>66675</xdr:colOff>
      <xdr:row>5</xdr:row>
      <xdr:rowOff>228600</xdr:rowOff>
    </xdr:from>
    <xdr:to>
      <xdr:col>34</xdr:col>
      <xdr:colOff>47625</xdr:colOff>
      <xdr:row>9</xdr:row>
      <xdr:rowOff>0</xdr:rowOff>
    </xdr:to>
    <xdr:grpSp>
      <xdr:nvGrpSpPr>
        <xdr:cNvPr id="80" name="グループ化 79"/>
        <xdr:cNvGrpSpPr/>
      </xdr:nvGrpSpPr>
      <xdr:grpSpPr>
        <a:xfrm>
          <a:off x="5686425" y="1771650"/>
          <a:ext cx="3333750" cy="1219200"/>
          <a:chOff x="5400675" y="1600200"/>
          <a:chExt cx="3333750" cy="1219200"/>
        </a:xfrm>
      </xdr:grpSpPr>
      <xdr:sp macro="" textlink="">
        <xdr:nvSpPr>
          <xdr:cNvPr id="74" name="二等辺三角形 73"/>
          <xdr:cNvSpPr/>
        </xdr:nvSpPr>
        <xdr:spPr>
          <a:xfrm rot="10800000">
            <a:off x="5648325" y="160020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8" name="グループ化 77"/>
          <xdr:cNvGrpSpPr/>
        </xdr:nvGrpSpPr>
        <xdr:grpSpPr>
          <a:xfrm>
            <a:off x="5400675" y="1733550"/>
            <a:ext cx="3333750" cy="1085850"/>
            <a:chOff x="4610100" y="1724025"/>
            <a:chExt cx="3333750" cy="1085850"/>
          </a:xfrm>
        </xdr:grpSpPr>
        <xdr:sp macro="" textlink="">
          <xdr:nvSpPr>
            <xdr:cNvPr id="3" name="正方形/長方形 2"/>
            <xdr:cNvSpPr/>
          </xdr:nvSpPr>
          <xdr:spPr>
            <a:xfrm>
              <a:off x="4772025" y="1724025"/>
              <a:ext cx="3011381" cy="108585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0" name="直線コネクタ 69"/>
            <xdr:cNvCxnSpPr/>
          </xdr:nvCxnSpPr>
          <xdr:spPr>
            <a:xfrm flipH="1">
              <a:off x="4619625" y="2105025"/>
              <a:ext cx="3324225" cy="0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7" name="テキスト ボックス 76"/>
            <xdr:cNvSpPr txBox="1"/>
          </xdr:nvSpPr>
          <xdr:spPr>
            <a:xfrm>
              <a:off x="6096000" y="1905000"/>
              <a:ext cx="504825" cy="190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800">
                  <a:latin typeface="HGSｺﾞｼｯｸM" panose="020B0600000000000000" pitchFamily="50" charset="-128"/>
                  <a:ea typeface="HGSｺﾞｼｯｸM" panose="020B0600000000000000" pitchFamily="50" charset="-128"/>
                </a:rPr>
                <a:t>浸透管</a:t>
              </a:r>
            </a:p>
          </xdr:txBody>
        </xdr:sp>
        <xdr:cxnSp macro="">
          <xdr:nvCxnSpPr>
            <xdr:cNvPr id="73" name="直線コネクタ 72"/>
            <xdr:cNvCxnSpPr>
              <a:stCxn id="121" idx="1"/>
              <a:endCxn id="101" idx="3"/>
            </xdr:cNvCxnSpPr>
          </xdr:nvCxnSpPr>
          <xdr:spPr>
            <a:xfrm flipH="1">
              <a:off x="4610100" y="1905000"/>
              <a:ext cx="3333750" cy="0"/>
            </a:xfrm>
            <a:prstGeom prst="line">
              <a:avLst/>
            </a:prstGeom>
            <a:ln w="952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114300</xdr:colOff>
      <xdr:row>5</xdr:row>
      <xdr:rowOff>0</xdr:rowOff>
    </xdr:from>
    <xdr:to>
      <xdr:col>21</xdr:col>
      <xdr:colOff>228600</xdr:colOff>
      <xdr:row>10</xdr:row>
      <xdr:rowOff>0</xdr:rowOff>
    </xdr:to>
    <xdr:grpSp>
      <xdr:nvGrpSpPr>
        <xdr:cNvPr id="112" name="グループ化 111"/>
        <xdr:cNvGrpSpPr/>
      </xdr:nvGrpSpPr>
      <xdr:grpSpPr>
        <a:xfrm>
          <a:off x="5200650" y="1543050"/>
          <a:ext cx="647700" cy="1809750"/>
          <a:chOff x="19669125" y="647700"/>
          <a:chExt cx="647700" cy="1809750"/>
        </a:xfrm>
      </xdr:grpSpPr>
      <xdr:sp macro="" textlink="">
        <xdr:nvSpPr>
          <xdr:cNvPr id="101" name="正方形/長方形 100"/>
          <xdr:cNvSpPr/>
        </xdr:nvSpPr>
        <xdr:spPr>
          <a:xfrm>
            <a:off x="19831050" y="647700"/>
            <a:ext cx="323850" cy="108585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" name="直線コネクタ 102"/>
          <xdr:cNvCxnSpPr/>
        </xdr:nvCxnSpPr>
        <xdr:spPr>
          <a:xfrm>
            <a:off x="19669125" y="1009650"/>
            <a:ext cx="1619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/>
          <xdr:cNvCxnSpPr/>
        </xdr:nvCxnSpPr>
        <xdr:spPr>
          <a:xfrm>
            <a:off x="20154900" y="1009650"/>
            <a:ext cx="1619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>
            <a:off x="19669125" y="1009650"/>
            <a:ext cx="0" cy="14478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直線コネクタ 108"/>
          <xdr:cNvCxnSpPr/>
        </xdr:nvCxnSpPr>
        <xdr:spPr>
          <a:xfrm>
            <a:off x="19669125" y="2457450"/>
            <a:ext cx="647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線コネクタ 110"/>
          <xdr:cNvCxnSpPr/>
        </xdr:nvCxnSpPr>
        <xdr:spPr>
          <a:xfrm>
            <a:off x="20316825" y="1009650"/>
            <a:ext cx="0" cy="14478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95250</xdr:colOff>
      <xdr:row>5</xdr:row>
      <xdr:rowOff>0</xdr:rowOff>
    </xdr:from>
    <xdr:to>
      <xdr:col>36</xdr:col>
      <xdr:colOff>114300</xdr:colOff>
      <xdr:row>10</xdr:row>
      <xdr:rowOff>0</xdr:rowOff>
    </xdr:to>
    <xdr:grpSp>
      <xdr:nvGrpSpPr>
        <xdr:cNvPr id="120" name="グループ化 119"/>
        <xdr:cNvGrpSpPr/>
      </xdr:nvGrpSpPr>
      <xdr:grpSpPr>
        <a:xfrm>
          <a:off x="8858250" y="1543050"/>
          <a:ext cx="647700" cy="1809750"/>
          <a:chOff x="19669125" y="647700"/>
          <a:chExt cx="647700" cy="1809750"/>
        </a:xfrm>
      </xdr:grpSpPr>
      <xdr:sp macro="" textlink="">
        <xdr:nvSpPr>
          <xdr:cNvPr id="121" name="正方形/長方形 120"/>
          <xdr:cNvSpPr/>
        </xdr:nvSpPr>
        <xdr:spPr>
          <a:xfrm>
            <a:off x="19831050" y="647700"/>
            <a:ext cx="323850" cy="108585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2" name="直線コネクタ 121"/>
          <xdr:cNvCxnSpPr/>
        </xdr:nvCxnSpPr>
        <xdr:spPr>
          <a:xfrm>
            <a:off x="19669125" y="1009650"/>
            <a:ext cx="1619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直線コネクタ 122"/>
          <xdr:cNvCxnSpPr/>
        </xdr:nvCxnSpPr>
        <xdr:spPr>
          <a:xfrm>
            <a:off x="20154900" y="1009650"/>
            <a:ext cx="1619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線コネクタ 123"/>
          <xdr:cNvCxnSpPr/>
        </xdr:nvCxnSpPr>
        <xdr:spPr>
          <a:xfrm>
            <a:off x="19669125" y="1009650"/>
            <a:ext cx="0" cy="14478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直線コネクタ 124"/>
          <xdr:cNvCxnSpPr/>
        </xdr:nvCxnSpPr>
        <xdr:spPr>
          <a:xfrm>
            <a:off x="19669125" y="2457450"/>
            <a:ext cx="647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直線コネクタ 125"/>
          <xdr:cNvCxnSpPr/>
        </xdr:nvCxnSpPr>
        <xdr:spPr>
          <a:xfrm>
            <a:off x="20316825" y="1009650"/>
            <a:ext cx="0" cy="144780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228600</xdr:colOff>
      <xdr:row>10</xdr:row>
      <xdr:rowOff>0</xdr:rowOff>
    </xdr:from>
    <xdr:to>
      <xdr:col>33</xdr:col>
      <xdr:colOff>85725</xdr:colOff>
      <xdr:row>10</xdr:row>
      <xdr:rowOff>0</xdr:rowOff>
    </xdr:to>
    <xdr:cxnSp macro="">
      <xdr:nvCxnSpPr>
        <xdr:cNvPr id="132" name="直線矢印コネクタ 131"/>
        <xdr:cNvCxnSpPr/>
      </xdr:nvCxnSpPr>
      <xdr:spPr>
        <a:xfrm>
          <a:off x="5562600" y="3181350"/>
          <a:ext cx="3000375" cy="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180975</xdr:colOff>
      <xdr:row>7</xdr:row>
      <xdr:rowOff>38101</xdr:rowOff>
    </xdr:from>
    <xdr:to>
      <xdr:col>43</xdr:col>
      <xdr:colOff>266700</xdr:colOff>
      <xdr:row>9</xdr:row>
      <xdr:rowOff>285750</xdr:rowOff>
    </xdr:to>
    <xdr:sp macro="" textlink="">
      <xdr:nvSpPr>
        <xdr:cNvPr id="133" name="テキスト ボックス 132"/>
        <xdr:cNvSpPr txBox="1"/>
      </xdr:nvSpPr>
      <xdr:spPr>
        <a:xfrm>
          <a:off x="9286875" y="2133601"/>
          <a:ext cx="1657350" cy="971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置換材上端の高さとオーバーフロー管の管底高が同一になるよう計画すること</a:t>
          </a: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9</xdr:row>
      <xdr:rowOff>0</xdr:rowOff>
    </xdr:to>
    <xdr:cxnSp macro="">
      <xdr:nvCxnSpPr>
        <xdr:cNvPr id="137" name="直線矢印コネクタ 136"/>
        <xdr:cNvCxnSpPr/>
      </xdr:nvCxnSpPr>
      <xdr:spPr>
        <a:xfrm>
          <a:off x="8267700" y="1733550"/>
          <a:ext cx="0" cy="1085850"/>
        </a:xfrm>
        <a:prstGeom prst="straightConnector1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</xdr:row>
      <xdr:rowOff>0</xdr:rowOff>
    </xdr:from>
    <xdr:to>
      <xdr:col>34</xdr:col>
      <xdr:colOff>0</xdr:colOff>
      <xdr:row>9</xdr:row>
      <xdr:rowOff>0</xdr:rowOff>
    </xdr:to>
    <xdr:cxnSp macro="">
      <xdr:nvCxnSpPr>
        <xdr:cNvPr id="139" name="直線コネクタ 138"/>
        <xdr:cNvCxnSpPr/>
      </xdr:nvCxnSpPr>
      <xdr:spPr>
        <a:xfrm>
          <a:off x="8267700" y="2457450"/>
          <a:ext cx="419100" cy="3619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342900</xdr:colOff>
      <xdr:row>2</xdr:row>
      <xdr:rowOff>0</xdr:rowOff>
    </xdr:from>
    <xdr:to>
      <xdr:col>50</xdr:col>
      <xdr:colOff>123825</xdr:colOff>
      <xdr:row>11</xdr:row>
      <xdr:rowOff>0</xdr:rowOff>
    </xdr:to>
    <xdr:sp macro="" textlink="">
      <xdr:nvSpPr>
        <xdr:cNvPr id="140" name="テキスト ボックス 139"/>
        <xdr:cNvSpPr txBox="1"/>
      </xdr:nvSpPr>
      <xdr:spPr>
        <a:xfrm>
          <a:off x="11906250" y="495300"/>
          <a:ext cx="2524125" cy="3219450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使い方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①を選択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「砂質」・「ローム」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②③④を入力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単位ｍ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ミリ以下切り捨て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センチまで</a:t>
          </a:r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必要に応じて本シートを印刷してください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66674</xdr:colOff>
      <xdr:row>8</xdr:row>
      <xdr:rowOff>200025</xdr:rowOff>
    </xdr:from>
    <xdr:to>
      <xdr:col>8</xdr:col>
      <xdr:colOff>209549</xdr:colOff>
      <xdr:row>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152524" y="2828925"/>
          <a:ext cx="12096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000">
              <a:latin typeface="HGSｺﾞｼｯｸM" panose="020B0600000000000000" pitchFamily="50" charset="-128"/>
              <a:ea typeface="HGSｺﾞｼｯｸM" panose="020B0600000000000000" pitchFamily="50" charset="-128"/>
            </a:rPr>
            <a:t>4</a:t>
          </a:r>
          <a:r>
            <a:rPr kumimoji="1" lang="ja-JP" altLang="en-US" sz="1000">
              <a:latin typeface="HGSｺﾞｼｯｸM" panose="020B0600000000000000" pitchFamily="50" charset="-128"/>
              <a:ea typeface="HGSｺﾞｼｯｸM" panose="020B0600000000000000" pitchFamily="50" charset="-128"/>
            </a:rPr>
            <a:t>号単粒度砕石</a:t>
          </a:r>
        </a:p>
      </xdr:txBody>
    </xdr:sp>
    <xdr:clientData/>
  </xdr:twoCellAnchor>
  <xdr:twoCellAnchor>
    <xdr:from>
      <xdr:col>44</xdr:col>
      <xdr:colOff>333375</xdr:colOff>
      <xdr:row>11</xdr:row>
      <xdr:rowOff>133350</xdr:rowOff>
    </xdr:from>
    <xdr:to>
      <xdr:col>50</xdr:col>
      <xdr:colOff>133350</xdr:colOff>
      <xdr:row>16</xdr:row>
      <xdr:rowOff>57149</xdr:rowOff>
    </xdr:to>
    <xdr:sp macro="" textlink="">
      <xdr:nvSpPr>
        <xdr:cNvPr id="52" name="テキスト ボックス 51"/>
        <xdr:cNvSpPr txBox="1"/>
      </xdr:nvSpPr>
      <xdr:spPr>
        <a:xfrm>
          <a:off x="11896725" y="3848100"/>
          <a:ext cx="2543175" cy="1733549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国道</a:t>
          </a:r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号バイパスの北側の地域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西富・大鋸・弥勒寺・宮前・小塚・高谷・村岡東・川名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の各地域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砂層の範囲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ローム層以外の地域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（宅地造成工事規制区域を除く）</a:t>
          </a:r>
        </a:p>
      </xdr:txBody>
    </xdr:sp>
    <xdr:clientData/>
  </xdr:twoCellAnchor>
  <xdr:twoCellAnchor>
    <xdr:from>
      <xdr:col>6</xdr:col>
      <xdr:colOff>152400</xdr:colOff>
      <xdr:row>3</xdr:row>
      <xdr:rowOff>200025</xdr:rowOff>
    </xdr:from>
    <xdr:to>
      <xdr:col>10</xdr:col>
      <xdr:colOff>257175</xdr:colOff>
      <xdr:row>6</xdr:row>
      <xdr:rowOff>285750</xdr:rowOff>
    </xdr:to>
    <xdr:cxnSp macro="">
      <xdr:nvCxnSpPr>
        <xdr:cNvPr id="64" name="直線矢印コネクタ 63"/>
        <xdr:cNvCxnSpPr/>
      </xdr:nvCxnSpPr>
      <xdr:spPr>
        <a:xfrm flipH="1">
          <a:off x="1485900" y="847725"/>
          <a:ext cx="1171575" cy="1171575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10</xdr:row>
      <xdr:rowOff>0</xdr:rowOff>
    </xdr:from>
    <xdr:to>
      <xdr:col>6</xdr:col>
      <xdr:colOff>85725</xdr:colOff>
      <xdr:row>13</xdr:row>
      <xdr:rowOff>0</xdr:rowOff>
    </xdr:to>
    <xdr:cxnSp macro="">
      <xdr:nvCxnSpPr>
        <xdr:cNvPr id="57" name="直線矢印コネクタ 56"/>
        <xdr:cNvCxnSpPr/>
      </xdr:nvCxnSpPr>
      <xdr:spPr>
        <a:xfrm flipV="1">
          <a:off x="1152525" y="3181350"/>
          <a:ext cx="266700" cy="1085850"/>
        </a:xfrm>
        <a:prstGeom prst="straightConnector1">
          <a:avLst/>
        </a:prstGeom>
        <a:ln w="22225">
          <a:solidFill>
            <a:schemeClr val="tx1"/>
          </a:solidFill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B2:BF43"/>
  <sheetViews>
    <sheetView showGridLines="0" showRowColHeaders="0" tabSelected="1" zoomScaleNormal="100" zoomScaleSheetLayoutView="100" workbookViewId="0">
      <selection activeCell="AO2" sqref="AO2:AR2"/>
    </sheetView>
  </sheetViews>
  <sheetFormatPr defaultRowHeight="13.5" x14ac:dyDescent="0.15"/>
  <cols>
    <col min="1" max="1" width="3.75" style="1" customWidth="1"/>
    <col min="2" max="32" width="3.5" style="1" customWidth="1"/>
    <col min="33" max="37" width="2.75" style="1" customWidth="1"/>
    <col min="38" max="38" width="4.125" style="1" customWidth="1"/>
    <col min="39" max="43" width="2.75" style="1" customWidth="1"/>
    <col min="44" max="44" width="7.875" style="1" customWidth="1"/>
    <col min="45" max="45" width="9" style="1"/>
    <col min="46" max="46" width="9" style="1" hidden="1" customWidth="1"/>
    <col min="47" max="47" width="12" style="1" hidden="1" customWidth="1"/>
    <col min="48" max="16384" width="9" style="1"/>
  </cols>
  <sheetData>
    <row r="2" spans="2:58" ht="25.5" customHeight="1" thickBot="1" x14ac:dyDescent="0.2">
      <c r="B2" s="13" t="s">
        <v>34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40" t="s">
        <v>28</v>
      </c>
      <c r="AP2" s="40"/>
      <c r="AQ2" s="40"/>
      <c r="AR2" s="40"/>
      <c r="AS2" s="12"/>
    </row>
    <row r="3" spans="2:58" ht="25.5" customHeight="1" thickBot="1" x14ac:dyDescent="0.2">
      <c r="B3" s="13"/>
      <c r="C3" s="13"/>
      <c r="D3" s="13"/>
      <c r="E3" s="21" t="s">
        <v>40</v>
      </c>
      <c r="F3" s="22"/>
      <c r="G3" s="22"/>
      <c r="H3" s="22"/>
      <c r="I3" s="2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2"/>
      <c r="AR3" s="2" t="s">
        <v>39</v>
      </c>
    </row>
    <row r="4" spans="2:58" ht="28.5" customHeight="1" thickBot="1" x14ac:dyDescent="0.2">
      <c r="E4" s="37"/>
      <c r="F4" s="38"/>
      <c r="G4" s="38"/>
      <c r="H4" s="38"/>
      <c r="I4" s="39"/>
      <c r="L4" s="21" t="s">
        <v>42</v>
      </c>
      <c r="M4" s="22"/>
      <c r="N4" s="22"/>
      <c r="O4" s="22"/>
      <c r="P4" s="23"/>
    </row>
    <row r="5" spans="2:58" ht="28.5" customHeight="1" thickBot="1" x14ac:dyDescent="0.2">
      <c r="L5" s="37"/>
      <c r="M5" s="38"/>
      <c r="N5" s="38"/>
      <c r="O5" s="38"/>
      <c r="P5" s="39"/>
      <c r="T5" s="1" t="s">
        <v>36</v>
      </c>
      <c r="AT5" s="1" t="s">
        <v>28</v>
      </c>
      <c r="AU5" s="1">
        <v>8.8900000000000006E-5</v>
      </c>
      <c r="AW5" s="12"/>
      <c r="AX5" s="12"/>
      <c r="AY5" s="12"/>
    </row>
    <row r="6" spans="2:58" ht="28.5" customHeight="1" x14ac:dyDescent="0.15">
      <c r="X6" s="12" t="s">
        <v>35</v>
      </c>
      <c r="AT6" s="1" t="s">
        <v>26</v>
      </c>
      <c r="AU6" s="1">
        <v>2.1500000000000001E-5</v>
      </c>
      <c r="AW6" s="12"/>
      <c r="AX6" s="12"/>
      <c r="AY6" s="12"/>
    </row>
    <row r="7" spans="2:58" ht="28.5" customHeight="1" thickBot="1" x14ac:dyDescent="0.2">
      <c r="X7" s="17"/>
      <c r="AM7" s="47" t="s">
        <v>37</v>
      </c>
      <c r="AN7" s="47"/>
      <c r="AO7" s="47"/>
      <c r="AP7" s="47"/>
      <c r="AQ7" s="47"/>
      <c r="AR7" s="47"/>
      <c r="BD7" s="12"/>
      <c r="BE7" s="12"/>
      <c r="BF7" s="12"/>
    </row>
    <row r="8" spans="2:58" ht="28.5" customHeight="1" x14ac:dyDescent="0.15">
      <c r="L8" s="24" t="s">
        <v>43</v>
      </c>
      <c r="M8" s="25"/>
      <c r="N8" s="25"/>
      <c r="O8" s="25"/>
      <c r="P8" s="26"/>
      <c r="AO8" s="3"/>
      <c r="AP8" s="3"/>
      <c r="AQ8" s="3"/>
      <c r="AR8" s="3"/>
      <c r="BE8" s="14"/>
    </row>
    <row r="9" spans="2:58" ht="28.5" customHeight="1" thickBot="1" x14ac:dyDescent="0.2">
      <c r="L9" s="37"/>
      <c r="M9" s="38"/>
      <c r="N9" s="38"/>
      <c r="O9" s="38"/>
      <c r="P9" s="39"/>
      <c r="AG9" s="12"/>
      <c r="AH9" s="12"/>
      <c r="AI9" s="12"/>
      <c r="AJ9" s="12"/>
      <c r="AR9" s="12"/>
      <c r="AY9" s="6"/>
      <c r="BC9" s="6"/>
    </row>
    <row r="10" spans="2:58" ht="28.5" customHeight="1" x14ac:dyDescent="0.15">
      <c r="C10" s="6"/>
      <c r="D10" s="6"/>
      <c r="E10" s="6"/>
      <c r="W10" s="35" t="s">
        <v>41</v>
      </c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12"/>
      <c r="AI10" s="14" t="s">
        <v>38</v>
      </c>
      <c r="AJ10" s="12"/>
      <c r="AR10" s="12"/>
      <c r="AW10" s="15"/>
      <c r="AX10" s="15"/>
      <c r="AY10" s="15"/>
      <c r="AZ10" s="15"/>
      <c r="BA10" s="15"/>
      <c r="BB10" s="15"/>
      <c r="BC10" s="15"/>
      <c r="BD10" s="15"/>
    </row>
    <row r="11" spans="2:58" ht="28.5" customHeight="1" x14ac:dyDescent="0.15">
      <c r="C11" s="6"/>
      <c r="D11" s="6"/>
      <c r="E11" s="6"/>
      <c r="T11" s="17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W11" s="15"/>
      <c r="AX11" s="15"/>
      <c r="AY11" s="15"/>
      <c r="AZ11" s="15"/>
      <c r="BA11" s="15"/>
      <c r="BB11" s="15"/>
    </row>
    <row r="12" spans="2:58" ht="28.5" customHeight="1" x14ac:dyDescent="0.15">
      <c r="C12" s="6"/>
      <c r="D12" s="6"/>
      <c r="E12" s="6"/>
      <c r="T12" s="14"/>
      <c r="BE12" s="12"/>
      <c r="BF12" s="12"/>
    </row>
    <row r="13" spans="2:58" ht="28.5" customHeight="1" x14ac:dyDescent="0.15">
      <c r="BC13" s="15"/>
      <c r="BD13" s="15"/>
      <c r="BE13" s="15"/>
      <c r="BF13" s="15"/>
    </row>
    <row r="14" spans="2:58" ht="28.5" customHeight="1" x14ac:dyDescent="0.15">
      <c r="C14" s="31" t="s">
        <v>21</v>
      </c>
      <c r="D14" s="31"/>
      <c r="E14" s="31"/>
      <c r="F14" s="31"/>
      <c r="G14" s="31"/>
      <c r="J14" s="3" t="s">
        <v>33</v>
      </c>
      <c r="K14" s="8" t="s">
        <v>32</v>
      </c>
      <c r="L14" s="41">
        <f>VLOOKUP(AO2,AT5:AU6,2,0)</f>
        <v>8.8900000000000006E-5</v>
      </c>
      <c r="M14" s="41"/>
      <c r="N14" s="41"/>
      <c r="O14" s="41"/>
      <c r="P14" s="11" t="s">
        <v>11</v>
      </c>
      <c r="Q14" s="3" t="s">
        <v>31</v>
      </c>
      <c r="R14" s="36">
        <f>E4</f>
        <v>0</v>
      </c>
      <c r="S14" s="36"/>
      <c r="T14" s="8" t="s">
        <v>30</v>
      </c>
      <c r="U14" s="29">
        <v>2</v>
      </c>
      <c r="V14" s="29"/>
      <c r="W14" s="1" t="s">
        <v>15</v>
      </c>
      <c r="X14" s="36">
        <f>L9</f>
        <v>0</v>
      </c>
      <c r="Y14" s="36"/>
      <c r="Z14" s="3" t="s">
        <v>29</v>
      </c>
      <c r="AA14" s="3" t="s">
        <v>0</v>
      </c>
      <c r="AB14" s="45">
        <f>ROUNDDOWN(L14*(R14+U14*X14),7)</f>
        <v>0</v>
      </c>
      <c r="AC14" s="45"/>
      <c r="AD14" s="45"/>
      <c r="AE14" s="45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Y14" s="6"/>
      <c r="BC14" s="6"/>
      <c r="BD14" s="15"/>
      <c r="BE14" s="15"/>
      <c r="BF14" s="15"/>
    </row>
    <row r="15" spans="2:58" ht="28.5" customHeight="1" x14ac:dyDescent="0.15">
      <c r="C15" s="46">
        <v>0.3</v>
      </c>
      <c r="D15" s="46"/>
      <c r="E15" s="46"/>
      <c r="F15" s="46"/>
      <c r="G15" s="46"/>
      <c r="L15" s="3"/>
      <c r="M15" s="3"/>
      <c r="V15" s="30" t="s">
        <v>27</v>
      </c>
      <c r="W15" s="30"/>
      <c r="X15" s="30"/>
      <c r="Y15" s="30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W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2:58" ht="28.5" customHeight="1" x14ac:dyDescent="0.15">
      <c r="J16" s="1" t="s">
        <v>25</v>
      </c>
      <c r="L16" s="3"/>
      <c r="M16" s="3"/>
      <c r="O16" s="42" t="s">
        <v>24</v>
      </c>
      <c r="P16" s="42"/>
      <c r="Q16" s="42"/>
      <c r="R16" s="42"/>
      <c r="S16" s="42"/>
      <c r="T16" s="42"/>
      <c r="U16" s="42"/>
      <c r="V16" s="44">
        <f>AB14</f>
        <v>0</v>
      </c>
      <c r="W16" s="44"/>
      <c r="X16" s="44"/>
      <c r="Y16" s="44"/>
      <c r="Z16" s="3" t="s">
        <v>11</v>
      </c>
      <c r="AA16" s="29">
        <v>3600</v>
      </c>
      <c r="AB16" s="29"/>
      <c r="AC16" s="3" t="s">
        <v>23</v>
      </c>
      <c r="AD16" s="43">
        <f>ROUNDDOWN(0.8*0.5*0.9*1*V16*3600,3)</f>
        <v>0</v>
      </c>
      <c r="AE16" s="43"/>
      <c r="AF16" s="43"/>
      <c r="AG16" s="1" t="s">
        <v>22</v>
      </c>
      <c r="AJ16" s="8"/>
      <c r="AO16" s="3"/>
      <c r="AP16" s="3"/>
      <c r="AQ16" s="3"/>
      <c r="AR16" s="3"/>
      <c r="AX16" s="20"/>
      <c r="AY16" s="20"/>
      <c r="AZ16" s="20"/>
      <c r="BA16" s="20"/>
      <c r="BB16" s="20"/>
      <c r="BC16" s="20"/>
      <c r="BD16" s="20"/>
    </row>
    <row r="17" spans="2:58" ht="28.5" customHeight="1" x14ac:dyDescent="0.15">
      <c r="L17" s="3"/>
      <c r="M17" s="3"/>
      <c r="N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X17" s="20"/>
      <c r="AY17" s="20"/>
      <c r="AZ17" s="20"/>
      <c r="BA17" s="20"/>
      <c r="BB17" s="20"/>
      <c r="BC17" s="20"/>
      <c r="BD17" s="20"/>
      <c r="BE17" s="16"/>
      <c r="BF17" s="16"/>
    </row>
    <row r="18" spans="2:58" ht="28.5" customHeight="1" x14ac:dyDescent="0.15">
      <c r="B18" s="2"/>
      <c r="G18" s="2"/>
      <c r="K18" s="30" t="s">
        <v>20</v>
      </c>
      <c r="L18" s="30"/>
      <c r="M18" s="10"/>
      <c r="N18" s="30" t="s">
        <v>19</v>
      </c>
      <c r="O18" s="30"/>
      <c r="R18" s="31" t="s">
        <v>18</v>
      </c>
      <c r="S18" s="31"/>
      <c r="T18" s="31"/>
      <c r="AB18" s="30" t="s">
        <v>17</v>
      </c>
      <c r="AC18" s="30"/>
      <c r="AD18" s="30"/>
      <c r="BB18" s="16"/>
      <c r="BC18" s="16"/>
      <c r="BD18" s="16"/>
      <c r="BE18" s="16"/>
      <c r="BF18" s="16"/>
    </row>
    <row r="19" spans="2:58" ht="28.5" customHeight="1" x14ac:dyDescent="0.15">
      <c r="F19" s="1" t="s">
        <v>16</v>
      </c>
      <c r="H19" s="6"/>
      <c r="J19" s="6"/>
      <c r="K19" s="48">
        <f>E4</f>
        <v>0</v>
      </c>
      <c r="L19" s="48"/>
      <c r="M19" s="9" t="s">
        <v>15</v>
      </c>
      <c r="N19" s="28">
        <f>L9</f>
        <v>0</v>
      </c>
      <c r="O19" s="28"/>
      <c r="P19" s="3" t="s">
        <v>14</v>
      </c>
      <c r="Q19" s="3" t="s">
        <v>10</v>
      </c>
      <c r="R19" s="28">
        <f>L5*L5</f>
        <v>0</v>
      </c>
      <c r="S19" s="28"/>
      <c r="T19" s="28"/>
      <c r="U19" s="8" t="s">
        <v>13</v>
      </c>
      <c r="V19" s="32">
        <v>3.14</v>
      </c>
      <c r="W19" s="32"/>
      <c r="X19" s="3" t="s">
        <v>8</v>
      </c>
      <c r="Y19" s="7">
        <v>4</v>
      </c>
      <c r="Z19" s="3" t="s">
        <v>12</v>
      </c>
      <c r="AA19" s="3" t="s">
        <v>11</v>
      </c>
      <c r="AB19" s="28">
        <f>C15</f>
        <v>0.3</v>
      </c>
      <c r="AC19" s="28"/>
      <c r="AD19" s="28"/>
      <c r="AE19" s="3" t="s">
        <v>1</v>
      </c>
      <c r="AF19" s="3" t="s">
        <v>10</v>
      </c>
      <c r="AG19" s="36">
        <f>L5*L5</f>
        <v>0</v>
      </c>
      <c r="AH19" s="36"/>
      <c r="AI19" s="36"/>
      <c r="AJ19" s="8" t="s">
        <v>9</v>
      </c>
      <c r="AK19" s="32">
        <v>3.14</v>
      </c>
      <c r="AL19" s="32"/>
      <c r="AM19" s="3" t="s">
        <v>8</v>
      </c>
      <c r="AN19" s="7">
        <v>4</v>
      </c>
      <c r="AO19" s="3" t="s">
        <v>7</v>
      </c>
      <c r="AP19" s="3" t="s">
        <v>6</v>
      </c>
      <c r="AQ19" s="43">
        <f>ROUNDDOWN((K19*N19-(R19*3.14/4))*AB19+(AG19*3.14/4),3)</f>
        <v>0</v>
      </c>
      <c r="AR19" s="43"/>
      <c r="BB19" s="16"/>
      <c r="BC19" s="18"/>
      <c r="BD19" s="18"/>
      <c r="BE19" s="16"/>
      <c r="BF19" s="18"/>
    </row>
    <row r="20" spans="2:58" ht="28.5" customHeight="1" x14ac:dyDescent="0.15">
      <c r="H20" s="6"/>
      <c r="J20" s="6"/>
      <c r="AR20" s="2" t="s">
        <v>5</v>
      </c>
    </row>
    <row r="21" spans="2:58" ht="28.5" customHeight="1" x14ac:dyDescent="0.15">
      <c r="H21" s="6"/>
      <c r="J21" s="6"/>
      <c r="L21" s="31" t="s">
        <v>4</v>
      </c>
      <c r="M21" s="31"/>
      <c r="O21" s="31" t="s">
        <v>3</v>
      </c>
      <c r="P21" s="31"/>
      <c r="R21" s="33"/>
      <c r="S21" s="33"/>
      <c r="T21" s="33"/>
    </row>
    <row r="22" spans="2:58" ht="28.5" customHeight="1" x14ac:dyDescent="0.15">
      <c r="F22" s="1" t="s">
        <v>2</v>
      </c>
      <c r="L22" s="27">
        <f>AD16</f>
        <v>0</v>
      </c>
      <c r="M22" s="28"/>
      <c r="N22" s="3" t="s">
        <v>1</v>
      </c>
      <c r="O22" s="27">
        <f>AQ19</f>
        <v>0</v>
      </c>
      <c r="P22" s="27"/>
      <c r="Q22" s="3" t="s">
        <v>0</v>
      </c>
      <c r="R22" s="34">
        <f>ROUND(L22+O22,2)</f>
        <v>0</v>
      </c>
      <c r="S22" s="34"/>
      <c r="T22" s="3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2:58" ht="28.5" customHeight="1" x14ac:dyDescent="0.15">
      <c r="X23" s="19"/>
      <c r="Y23" s="19"/>
      <c r="Z23" s="19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M23" s="3" t="s">
        <v>44</v>
      </c>
      <c r="AN23" s="3"/>
      <c r="AO23" s="3"/>
      <c r="AP23" s="3"/>
      <c r="AQ23" s="3"/>
      <c r="AR23" s="3"/>
    </row>
    <row r="24" spans="2:58" ht="28.5" customHeight="1" x14ac:dyDescent="0.15"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3"/>
      <c r="AN24" s="3"/>
      <c r="AO24" s="3"/>
      <c r="AP24" s="3"/>
      <c r="AQ24" s="3"/>
      <c r="AR24" s="3"/>
    </row>
    <row r="25" spans="2:58" ht="28.5" customHeight="1" x14ac:dyDescent="0.15">
      <c r="G25" s="5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2:58" ht="28.5" customHeight="1" x14ac:dyDescent="0.15"/>
    <row r="27" spans="2:58" ht="28.5" customHeight="1" x14ac:dyDescent="0.15"/>
    <row r="28" spans="2:58" ht="28.5" customHeight="1" x14ac:dyDescent="0.15"/>
    <row r="29" spans="2:58" ht="28.5" customHeight="1" x14ac:dyDescent="0.15"/>
    <row r="30" spans="2:58" ht="28.5" customHeight="1" x14ac:dyDescent="0.15"/>
    <row r="31" spans="2:58" ht="28.5" customHeight="1" x14ac:dyDescent="0.15"/>
    <row r="32" spans="2:58" ht="28.5" customHeight="1" x14ac:dyDescent="0.15"/>
    <row r="33" ht="28.5" customHeight="1" x14ac:dyDescent="0.15"/>
    <row r="34" ht="28.5" customHeight="1" x14ac:dyDescent="0.15"/>
    <row r="35" ht="28.5" customHeight="1" x14ac:dyDescent="0.15"/>
    <row r="36" ht="28.5" customHeight="1" x14ac:dyDescent="0.15"/>
    <row r="37" ht="28.5" customHeight="1" x14ac:dyDescent="0.15"/>
    <row r="38" ht="28.5" customHeight="1" x14ac:dyDescent="0.15"/>
    <row r="39" ht="28.5" customHeight="1" x14ac:dyDescent="0.15"/>
    <row r="40" ht="28.5" customHeight="1" x14ac:dyDescent="0.15"/>
    <row r="41" ht="28.5" customHeight="1" x14ac:dyDescent="0.15"/>
    <row r="42" ht="28.5" customHeight="1" x14ac:dyDescent="0.15"/>
    <row r="43" ht="28.5" customHeight="1" x14ac:dyDescent="0.15"/>
  </sheetData>
  <sheetProtection algorithmName="SHA-512" hashValue="6UwURsAN2Wzlp073Yo3+mFrgeystjz6CqsXxa8pg+b++abDTH2rEi2TXQVANmwXrhnNl0n6uD1ORSqw3SRUKog==" saltValue="Gu2MyCiA6a8bzVvX25dgeg==" spinCount="100000" sheet="1" objects="1" scenarios="1"/>
  <protectedRanges>
    <protectedRange sqref="L9:M9 E4 L5:M5 C15:D15 I4" name="範囲1"/>
  </protectedRanges>
  <mergeCells count="40">
    <mergeCell ref="V24:AL24"/>
    <mergeCell ref="C15:G15"/>
    <mergeCell ref="L5:P5"/>
    <mergeCell ref="AM7:AR7"/>
    <mergeCell ref="AK19:AL19"/>
    <mergeCell ref="AQ19:AR19"/>
    <mergeCell ref="K19:L19"/>
    <mergeCell ref="N19:O19"/>
    <mergeCell ref="R19:T19"/>
    <mergeCell ref="AB19:AD19"/>
    <mergeCell ref="AO2:AR2"/>
    <mergeCell ref="L14:O14"/>
    <mergeCell ref="O16:U16"/>
    <mergeCell ref="K18:L18"/>
    <mergeCell ref="N18:O18"/>
    <mergeCell ref="R18:T18"/>
    <mergeCell ref="AA16:AB16"/>
    <mergeCell ref="AD16:AF16"/>
    <mergeCell ref="V16:Y16"/>
    <mergeCell ref="R14:S14"/>
    <mergeCell ref="X14:Y14"/>
    <mergeCell ref="AB14:AE14"/>
    <mergeCell ref="AB18:AD18"/>
    <mergeCell ref="L9:P9"/>
    <mergeCell ref="E3:I3"/>
    <mergeCell ref="L8:P8"/>
    <mergeCell ref="L4:P4"/>
    <mergeCell ref="L22:M22"/>
    <mergeCell ref="U14:V14"/>
    <mergeCell ref="V15:Y15"/>
    <mergeCell ref="C14:G14"/>
    <mergeCell ref="L21:M21"/>
    <mergeCell ref="V19:W19"/>
    <mergeCell ref="R21:T21"/>
    <mergeCell ref="O22:P22"/>
    <mergeCell ref="O21:P21"/>
    <mergeCell ref="R22:T22"/>
    <mergeCell ref="W10:AG10"/>
    <mergeCell ref="AG19:AI19"/>
    <mergeCell ref="E4:I4"/>
  </mergeCells>
  <phoneticPr fontId="2"/>
  <dataValidations count="1">
    <dataValidation type="list" allowBlank="1" showInputMessage="1" showErrorMessage="1" sqref="AO2:AR2">
      <formula1>$AT$5:$AT$6</formula1>
    </dataValidation>
  </dataValidations>
  <pageMargins left="0.7" right="0.47" top="0.64" bottom="0.51" header="0.3" footer="0.3"/>
  <pageSetup paperSize="9"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浸透管</vt:lpstr>
      <vt:lpstr>浸透管!Print_Area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尚</dc:creator>
  <cp:lastModifiedBy>大江　尚</cp:lastModifiedBy>
  <cp:lastPrinted>2023-06-22T12:04:06Z</cp:lastPrinted>
  <dcterms:created xsi:type="dcterms:W3CDTF">2023-05-18T08:54:17Z</dcterms:created>
  <dcterms:modified xsi:type="dcterms:W3CDTF">2023-06-22T12:04:47Z</dcterms:modified>
</cp:coreProperties>
</file>