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290300介護保険課\総務・給付担当\0700_指定事業者\020 指導監督\集団指導\2024(R06)年度集団指導\10_各サービステキスト\11_複合型サービス（看護小規模多機能型居宅介護）\02_作業用（1年保存）\"/>
    </mc:Choice>
  </mc:AlternateContent>
  <xr:revisionPtr revIDLastSave="0" documentId="13_ncr:1_{8B7BB53E-7928-4EB7-8C8F-DF5B3E9D1D62}" xr6:coauthVersionLast="47" xr6:coauthVersionMax="47" xr10:uidLastSave="{00000000-0000-0000-0000-000000000000}"/>
  <bookViews>
    <workbookView xWindow="-108" yWindow="-108" windowWidth="23256" windowHeight="12456" tabRatio="855" xr2:uid="{00000000-000D-0000-FFFF-FFFF00000000}"/>
  </bookViews>
  <sheets>
    <sheet name="看護小規模多機能" sheetId="1" r:id="rId1"/>
    <sheet name="人員" sheetId="2" r:id="rId2"/>
    <sheet name="設備・備品" sheetId="6" r:id="rId3"/>
    <sheet name="運営" sheetId="3" r:id="rId4"/>
    <sheet name="勤務形態一覧表" sheetId="47" r:id="rId5"/>
    <sheet name="シフト記号表" sheetId="48" r:id="rId6"/>
    <sheet name="プルダウン・リスト" sheetId="49" state="hidden" r:id="rId7"/>
    <sheet name="→報酬" sheetId="46" r:id="rId8"/>
    <sheet name="★加算取得状況一覧" sheetId="15" r:id="rId9"/>
    <sheet name="初期加算 " sheetId="17" r:id="rId10"/>
    <sheet name="認知症加算（Ⅰ）" sheetId="8" r:id="rId11"/>
    <sheet name="認知症加算（Ⅱ）～（Ⅳ）" sheetId="50" r:id="rId12"/>
    <sheet name="認知症行動・心理症状緊急対応加算 " sheetId="30" r:id="rId13"/>
    <sheet name="若年性認知症利用者受入加算 " sheetId="31" r:id="rId14"/>
    <sheet name="栄養アセスメント加算" sheetId="9" r:id="rId15"/>
    <sheet name="栄養改善加算" sheetId="32" r:id="rId16"/>
    <sheet name="口腔・栄養スクリーニング加算Ⅰ・Ⅱ" sheetId="42" r:id="rId17"/>
    <sheet name="口腔機能向上加算Ⅰ" sheetId="11" r:id="rId18"/>
    <sheet name="口腔機能向上加算Ⅱ" sheetId="34" r:id="rId19"/>
    <sheet name="退院時共同指導加算" sheetId="13" r:id="rId20"/>
    <sheet name="緊急時対応加算 " sheetId="20" r:id="rId21"/>
    <sheet name="特別管理加算（Ⅰ）" sheetId="14" r:id="rId22"/>
    <sheet name="特別管理加算（Ⅱ）" sheetId="45" r:id="rId23"/>
    <sheet name="ターミナルケア加算" sheetId="21" r:id="rId24"/>
    <sheet name="看護体制強化加算Ⅰ" sheetId="22" r:id="rId25"/>
    <sheet name="看護体制強化加算Ⅱ" sheetId="43" r:id="rId26"/>
    <sheet name="訪問体制強化加算" sheetId="23" r:id="rId27"/>
    <sheet name="総合マネジメント加算" sheetId="24" r:id="rId28"/>
    <sheet name="褥瘡マネジメント加算（Ⅰ）" sheetId="25" r:id="rId29"/>
    <sheet name="褥瘡マネジメント加算（Ⅱ）" sheetId="51" r:id="rId30"/>
    <sheet name="排せつ支援加算（Ⅰ）" sheetId="26" r:id="rId31"/>
    <sheet name="排せつ支援加算（Ⅱ）" sheetId="37" r:id="rId32"/>
    <sheet name="排せつ支援加算（Ⅲ） " sheetId="38" r:id="rId33"/>
    <sheet name="科学的介護推進体制加算" sheetId="27" r:id="rId34"/>
    <sheet name="生産性向上推進体制加算Ⅰ・Ⅱ" sheetId="52" r:id="rId35"/>
    <sheet name="サービス提供体制強化加算Ⅰ" sheetId="39" r:id="rId36"/>
    <sheet name="サービス提供体制強化加算Ⅱ" sheetId="40" r:id="rId37"/>
    <sheet name="サービス提供体制強化加算Ⅲ" sheetId="41" r:id="rId38"/>
    <sheet name="減算" sheetId="4" r:id="rId39"/>
  </sheets>
  <externalReferences>
    <externalReference r:id="rId40"/>
  </externalReferences>
  <definedNames>
    <definedName name="【記載例】シフト記号" localSheetId="5">シフト記号表!$C$6:$C$47</definedName>
    <definedName name="【記載例】シフト記号">'[1]【記載例】シフト記号表（勤務時間帯）'!$C$6:$C$47</definedName>
    <definedName name="_xlnm.Print_Area" localSheetId="8">★加算取得状況一覧!$A$1:$F$32</definedName>
    <definedName name="_xlnm.Print_Area" localSheetId="35">サービス提供体制強化加算Ⅰ!$A$1:$Q$32</definedName>
    <definedName name="_xlnm.Print_Area" localSheetId="36">サービス提供体制強化加算Ⅱ!$A$1:$Q$30</definedName>
    <definedName name="_xlnm.Print_Area" localSheetId="37">サービス提供体制強化加算Ⅲ!$A$1:$Q$31</definedName>
    <definedName name="_xlnm.Print_Area" localSheetId="5">シフト記号表!$B$1:$AB$52</definedName>
    <definedName name="_xlnm.Print_Area" localSheetId="23">ターミナルケア加算!$A$1:$D$35</definedName>
    <definedName name="_xlnm.Print_Area" localSheetId="3">運営!$A$1:$AN$520</definedName>
    <definedName name="_xlnm.Print_Area" localSheetId="14">栄養アセスメント加算!$A$1:$B$18</definedName>
    <definedName name="_xlnm.Print_Area" localSheetId="15">栄養改善加算!$A$1:$B$26</definedName>
    <definedName name="_xlnm.Print_Area" localSheetId="33">科学的介護推進体制加算!$A$1:$D$13</definedName>
    <definedName name="_xlnm.Print_Area" localSheetId="0">看護小規模多機能!$A$1:$AN$47</definedName>
    <definedName name="_xlnm.Print_Area" localSheetId="24">看護体制強化加算Ⅰ!$A$1:$D$20</definedName>
    <definedName name="_xlnm.Print_Area" localSheetId="25">看護体制強化加算Ⅱ!$A$1:$D$19</definedName>
    <definedName name="_xlnm.Print_Area" localSheetId="4">勤務形態一覧表!$A$1:$BI$75</definedName>
    <definedName name="_xlnm.Print_Area" localSheetId="20">'緊急時対応加算 '!$A$1:$V$24</definedName>
    <definedName name="_xlnm.Print_Area" localSheetId="38">減算!$A$1:$AN$140</definedName>
    <definedName name="_xlnm.Print_Area" localSheetId="16">口腔・栄養スクリーニング加算Ⅰ・Ⅱ!$A$1:$E$16</definedName>
    <definedName name="_xlnm.Print_Area" localSheetId="17">口腔機能向上加算Ⅰ!$A$1:$C$19</definedName>
    <definedName name="_xlnm.Print_Area" localSheetId="18">口腔機能向上加算Ⅱ!$A$1:$C$21</definedName>
    <definedName name="_xlnm.Print_Area" localSheetId="13">'若年性認知症利用者受入加算 '!$A$1:$Q$10</definedName>
    <definedName name="_xlnm.Print_Area" localSheetId="9">'初期加算 '!$A$1:$D$6</definedName>
    <definedName name="_xlnm.Print_Area" localSheetId="1">人員!$A$1:$AN$111</definedName>
    <definedName name="_xlnm.Print_Area" localSheetId="34">生産性向上推進体制加算Ⅰ・Ⅱ!$A$1:$D$21</definedName>
    <definedName name="_xlnm.Print_Area" localSheetId="2">設備・備品!$A$1:$AN$22</definedName>
    <definedName name="_xlnm.Print_Area" localSheetId="27">総合マネジメント加算!$A$1:$D$24</definedName>
    <definedName name="_xlnm.Print_Area" localSheetId="19">退院時共同指導加算!$A$1:$V$16</definedName>
    <definedName name="_xlnm.Print_Area" localSheetId="10">'認知症加算（Ⅰ）'!$A$1:$D$23</definedName>
    <definedName name="_xlnm.Print_Area" localSheetId="11">'認知症加算（Ⅱ）～（Ⅳ）'!$A$1:$D$27</definedName>
    <definedName name="_xlnm.Print_Area" localSheetId="12">'認知症行動・心理症状緊急対応加算 '!$A$1:$Q$49</definedName>
    <definedName name="_xlnm.Print_Area" localSheetId="30">'排せつ支援加算（Ⅰ）'!$A$1:$D$26</definedName>
    <definedName name="_xlnm.Print_Area" localSheetId="31">'排せつ支援加算（Ⅱ）'!$A$1:$D$30</definedName>
    <definedName name="_xlnm.Print_Area" localSheetId="32">'排せつ支援加算（Ⅲ） '!$A$1:$D$28</definedName>
    <definedName name="_xlnm.Print_Area" localSheetId="26">訪問体制強化加算!$A$1:$D$14</definedName>
    <definedName name="_xlnm.Print_Area" localSheetId="28">'褥瘡マネジメント加算（Ⅰ）'!$A$1:$D$20</definedName>
    <definedName name="_xlnm.Print_Area" localSheetId="29">'褥瘡マネジメント加算（Ⅱ）'!$A$1:$D$23</definedName>
    <definedName name="_xlnm.Print_Titles" localSheetId="4">勤務形態一覧表!$1:$20</definedName>
    <definedName name="シフト記号表">シフト記号表!$C$6:$C$47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4" l="1"/>
  <c r="C29" i="4" s="1"/>
  <c r="C46" i="4" s="1"/>
  <c r="C68" i="4" s="1"/>
  <c r="C74" i="4" s="1"/>
  <c r="C100" i="4" s="1"/>
  <c r="C104" i="4" s="1"/>
  <c r="C116" i="4" s="1"/>
  <c r="C122" i="4" s="1"/>
  <c r="C124" i="4" s="1"/>
  <c r="T47" i="48"/>
  <c r="R47" i="48"/>
  <c r="D47" i="48"/>
  <c r="T46" i="48"/>
  <c r="R46" i="48"/>
  <c r="X46" i="48" s="1"/>
  <c r="Z46" i="48" s="1"/>
  <c r="P46" i="48"/>
  <c r="N46" i="48"/>
  <c r="L46" i="48"/>
  <c r="T45" i="48"/>
  <c r="R45" i="48"/>
  <c r="X45" i="48" s="1"/>
  <c r="P45" i="48"/>
  <c r="N45" i="48"/>
  <c r="L45" i="48"/>
  <c r="T44" i="48"/>
  <c r="R44" i="48"/>
  <c r="D44" i="48"/>
  <c r="T43" i="48"/>
  <c r="R43" i="48"/>
  <c r="X43" i="48" s="1"/>
  <c r="P43" i="48"/>
  <c r="N43" i="48"/>
  <c r="L43" i="48"/>
  <c r="T42" i="48"/>
  <c r="R42" i="48"/>
  <c r="X42" i="48" s="1"/>
  <c r="X44" i="48" s="1"/>
  <c r="Z44" i="48" s="1"/>
  <c r="P42" i="48"/>
  <c r="N42" i="48"/>
  <c r="L42" i="48"/>
  <c r="L44" i="48" s="1"/>
  <c r="T41" i="48"/>
  <c r="R41" i="48"/>
  <c r="D41" i="48"/>
  <c r="X40" i="48"/>
  <c r="T40" i="48"/>
  <c r="R40" i="48"/>
  <c r="P40" i="48"/>
  <c r="N40" i="48"/>
  <c r="L40" i="48"/>
  <c r="T39" i="48"/>
  <c r="R39" i="48"/>
  <c r="X39" i="48" s="1"/>
  <c r="P39" i="48"/>
  <c r="N39" i="48"/>
  <c r="L39" i="48"/>
  <c r="D38" i="48"/>
  <c r="D37" i="48"/>
  <c r="D36" i="48"/>
  <c r="D35" i="48"/>
  <c r="D34" i="48"/>
  <c r="D33" i="48"/>
  <c r="D32" i="48"/>
  <c r="D31" i="48"/>
  <c r="D30" i="48"/>
  <c r="D29" i="48"/>
  <c r="D28" i="48"/>
  <c r="D27" i="48"/>
  <c r="D26" i="48"/>
  <c r="D25" i="48"/>
  <c r="D24" i="48"/>
  <c r="D23" i="48"/>
  <c r="T22" i="48"/>
  <c r="R22" i="48"/>
  <c r="X22" i="48" s="1"/>
  <c r="Z22" i="48" s="1"/>
  <c r="P22" i="48"/>
  <c r="N22" i="48"/>
  <c r="L22" i="48"/>
  <c r="D22" i="48"/>
  <c r="T21" i="48"/>
  <c r="R21" i="48"/>
  <c r="X21" i="48" s="1"/>
  <c r="Z21" i="48" s="1"/>
  <c r="P21" i="48"/>
  <c r="N21" i="48"/>
  <c r="L21" i="48"/>
  <c r="D21" i="48"/>
  <c r="T20" i="48"/>
  <c r="R20" i="48"/>
  <c r="X20" i="48" s="1"/>
  <c r="Z20" i="48" s="1"/>
  <c r="P20" i="48"/>
  <c r="N20" i="48"/>
  <c r="L20" i="48"/>
  <c r="D20" i="48"/>
  <c r="T19" i="48"/>
  <c r="R19" i="48"/>
  <c r="X19" i="48" s="1"/>
  <c r="Z19" i="48" s="1"/>
  <c r="P19" i="48"/>
  <c r="N19" i="48"/>
  <c r="L19" i="48"/>
  <c r="D19" i="48"/>
  <c r="T18" i="48"/>
  <c r="R18" i="48"/>
  <c r="X18" i="48" s="1"/>
  <c r="Z18" i="48" s="1"/>
  <c r="P18" i="48"/>
  <c r="N18" i="48"/>
  <c r="L18" i="48"/>
  <c r="D18" i="48"/>
  <c r="T17" i="48"/>
  <c r="R17" i="48"/>
  <c r="X17" i="48" s="1"/>
  <c r="Z17" i="48" s="1"/>
  <c r="P17" i="48"/>
  <c r="N17" i="48"/>
  <c r="L17" i="48"/>
  <c r="D17" i="48"/>
  <c r="T16" i="48"/>
  <c r="R16" i="48"/>
  <c r="X16" i="48" s="1"/>
  <c r="Z16" i="48" s="1"/>
  <c r="P16" i="48"/>
  <c r="N16" i="48"/>
  <c r="L16" i="48"/>
  <c r="D16" i="48"/>
  <c r="T15" i="48"/>
  <c r="R15" i="48"/>
  <c r="X15" i="48" s="1"/>
  <c r="Z15" i="48" s="1"/>
  <c r="P15" i="48"/>
  <c r="N15" i="48"/>
  <c r="L15" i="48"/>
  <c r="D15" i="48"/>
  <c r="T14" i="48"/>
  <c r="R14" i="48"/>
  <c r="X14" i="48" s="1"/>
  <c r="Z14" i="48" s="1"/>
  <c r="P14" i="48"/>
  <c r="N14" i="48"/>
  <c r="L14" i="48"/>
  <c r="D14" i="48"/>
  <c r="T13" i="48"/>
  <c r="R13" i="48"/>
  <c r="X13" i="48" s="1"/>
  <c r="Z13" i="48" s="1"/>
  <c r="P13" i="48"/>
  <c r="N13" i="48"/>
  <c r="L13" i="48"/>
  <c r="D13" i="48"/>
  <c r="T12" i="48"/>
  <c r="R12" i="48"/>
  <c r="X12" i="48" s="1"/>
  <c r="Z12" i="48" s="1"/>
  <c r="P12" i="48"/>
  <c r="N12" i="48"/>
  <c r="L12" i="48"/>
  <c r="D12" i="48"/>
  <c r="T11" i="48"/>
  <c r="R11" i="48"/>
  <c r="X11" i="48" s="1"/>
  <c r="Z11" i="48" s="1"/>
  <c r="P11" i="48"/>
  <c r="N11" i="48"/>
  <c r="L11" i="48"/>
  <c r="D11" i="48"/>
  <c r="T10" i="48"/>
  <c r="R10" i="48"/>
  <c r="X10" i="48" s="1"/>
  <c r="Z10" i="48" s="1"/>
  <c r="P10" i="48"/>
  <c r="N10" i="48"/>
  <c r="L10" i="48"/>
  <c r="D10" i="48"/>
  <c r="T9" i="48"/>
  <c r="R9" i="48"/>
  <c r="X9" i="48" s="1"/>
  <c r="Z9" i="48" s="1"/>
  <c r="P9" i="48"/>
  <c r="N9" i="48"/>
  <c r="L9" i="48"/>
  <c r="D9" i="48"/>
  <c r="T8" i="48"/>
  <c r="R8" i="48"/>
  <c r="X8" i="48" s="1"/>
  <c r="Z8" i="48" s="1"/>
  <c r="P8" i="48"/>
  <c r="N8" i="48"/>
  <c r="L8" i="48"/>
  <c r="D8" i="48"/>
  <c r="T7" i="48"/>
  <c r="R7" i="48"/>
  <c r="X7" i="48" s="1"/>
  <c r="Z7" i="48" s="1"/>
  <c r="P7" i="48"/>
  <c r="N7" i="48"/>
  <c r="L7" i="48"/>
  <c r="D7" i="48"/>
  <c r="T6" i="48"/>
  <c r="R6" i="48"/>
  <c r="X6" i="48" s="1"/>
  <c r="Z6" i="48" s="1"/>
  <c r="L6" i="48"/>
  <c r="D6" i="48"/>
  <c r="AX75" i="47"/>
  <c r="AQ74" i="47"/>
  <c r="AY73" i="47"/>
  <c r="AE73" i="47"/>
  <c r="AY68" i="47"/>
  <c r="AX68" i="47"/>
  <c r="AW68" i="47"/>
  <c r="AV68" i="47"/>
  <c r="AU68" i="47"/>
  <c r="AT68" i="47"/>
  <c r="AS68" i="47"/>
  <c r="AR68" i="47"/>
  <c r="AQ68" i="47"/>
  <c r="AP68" i="47"/>
  <c r="AO68" i="47"/>
  <c r="AN68" i="47"/>
  <c r="AM68" i="47"/>
  <c r="AL68" i="47"/>
  <c r="AK68" i="47"/>
  <c r="AJ68" i="47"/>
  <c r="AI68" i="47"/>
  <c r="AH68" i="47"/>
  <c r="AG68" i="47"/>
  <c r="AF68" i="47"/>
  <c r="AE68" i="47"/>
  <c r="AD68" i="47"/>
  <c r="AC68" i="47"/>
  <c r="AB68" i="47"/>
  <c r="AA68" i="47"/>
  <c r="Z68" i="47"/>
  <c r="Y68" i="47"/>
  <c r="X68" i="47"/>
  <c r="W68" i="47"/>
  <c r="V68" i="47"/>
  <c r="U68" i="47"/>
  <c r="G68" i="47"/>
  <c r="AY67" i="47"/>
  <c r="AX67" i="47"/>
  <c r="AW67" i="47"/>
  <c r="AV67" i="47"/>
  <c r="AU67" i="47"/>
  <c r="AT67" i="47"/>
  <c r="AS67" i="47"/>
  <c r="AR67" i="47"/>
  <c r="AQ67" i="47"/>
  <c r="AP67" i="47"/>
  <c r="AO67" i="47"/>
  <c r="AN67" i="47"/>
  <c r="AM67" i="47"/>
  <c r="AL67" i="47"/>
  <c r="AK67" i="47"/>
  <c r="AJ67" i="47"/>
  <c r="AI67" i="47"/>
  <c r="AH67" i="47"/>
  <c r="AG67" i="47"/>
  <c r="AF67" i="47"/>
  <c r="AE67" i="47"/>
  <c r="AD67" i="47"/>
  <c r="AC67" i="47"/>
  <c r="AB67" i="47"/>
  <c r="AA67" i="47"/>
  <c r="Z67" i="47"/>
  <c r="Y67" i="47"/>
  <c r="X67" i="47"/>
  <c r="W67" i="47"/>
  <c r="V67" i="47"/>
  <c r="U67" i="47"/>
  <c r="F67" i="47"/>
  <c r="AY65" i="47"/>
  <c r="AX65" i="47"/>
  <c r="AW65" i="47"/>
  <c r="AV65" i="47"/>
  <c r="AU65" i="47"/>
  <c r="AT65" i="47"/>
  <c r="AS65" i="47"/>
  <c r="AR65" i="47"/>
  <c r="AQ65" i="47"/>
  <c r="AP65" i="47"/>
  <c r="AO65" i="47"/>
  <c r="AN65" i="47"/>
  <c r="AM65" i="47"/>
  <c r="AL65" i="47"/>
  <c r="AK65" i="47"/>
  <c r="AJ65" i="47"/>
  <c r="AI65" i="47"/>
  <c r="AH65" i="47"/>
  <c r="AG65" i="47"/>
  <c r="AF65" i="47"/>
  <c r="AE65" i="47"/>
  <c r="AD65" i="47"/>
  <c r="AC65" i="47"/>
  <c r="AB65" i="47"/>
  <c r="AA65" i="47"/>
  <c r="Z65" i="47"/>
  <c r="Y65" i="47"/>
  <c r="X65" i="47"/>
  <c r="W65" i="47"/>
  <c r="V65" i="47"/>
  <c r="U65" i="47"/>
  <c r="G65" i="47"/>
  <c r="AY64" i="47"/>
  <c r="AX64" i="47"/>
  <c r="AW64" i="47"/>
  <c r="AV64" i="47"/>
  <c r="AU64" i="47"/>
  <c r="AT64" i="47"/>
  <c r="AS64" i="47"/>
  <c r="AR64" i="47"/>
  <c r="AQ64" i="47"/>
  <c r="AP64" i="47"/>
  <c r="AO64" i="47"/>
  <c r="AN64" i="47"/>
  <c r="AM64" i="47"/>
  <c r="AL64" i="47"/>
  <c r="AK64" i="47"/>
  <c r="AJ64" i="47"/>
  <c r="AI64" i="47"/>
  <c r="AH64" i="47"/>
  <c r="AG64" i="47"/>
  <c r="AF64" i="47"/>
  <c r="AE64" i="47"/>
  <c r="AD64" i="47"/>
  <c r="AC64" i="47"/>
  <c r="AB64" i="47"/>
  <c r="AA64" i="47"/>
  <c r="Z64" i="47"/>
  <c r="Y64" i="47"/>
  <c r="X64" i="47"/>
  <c r="W64" i="47"/>
  <c r="V64" i="47"/>
  <c r="U64" i="47"/>
  <c r="F64"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G62" i="47"/>
  <c r="AY61" i="47"/>
  <c r="AX61" i="47"/>
  <c r="AW61" i="47"/>
  <c r="AV61" i="47"/>
  <c r="AU61" i="47"/>
  <c r="AT61" i="47"/>
  <c r="AS61" i="47"/>
  <c r="AR61" i="47"/>
  <c r="AQ61" i="47"/>
  <c r="AP61" i="47"/>
  <c r="AO61" i="47"/>
  <c r="AN61" i="47"/>
  <c r="AM61" i="47"/>
  <c r="AL61" i="47"/>
  <c r="AK61" i="47"/>
  <c r="AJ61" i="47"/>
  <c r="AI61" i="47"/>
  <c r="AH61" i="47"/>
  <c r="AG61" i="47"/>
  <c r="AF61" i="47"/>
  <c r="AE61" i="47"/>
  <c r="AD61" i="47"/>
  <c r="AC61" i="47"/>
  <c r="AB61" i="47"/>
  <c r="AA61" i="47"/>
  <c r="Z61" i="47"/>
  <c r="Y61" i="47"/>
  <c r="X61" i="47"/>
  <c r="W61" i="47"/>
  <c r="V61" i="47"/>
  <c r="U61" i="47"/>
  <c r="F61"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G59" i="47"/>
  <c r="AY58" i="47"/>
  <c r="AX58" i="47"/>
  <c r="AW58" i="47"/>
  <c r="AV58" i="47"/>
  <c r="AU58" i="47"/>
  <c r="AT58" i="47"/>
  <c r="AS58" i="47"/>
  <c r="AR58" i="47"/>
  <c r="AQ58" i="47"/>
  <c r="AP58" i="47"/>
  <c r="AO58" i="47"/>
  <c r="AN58" i="47"/>
  <c r="AM58" i="47"/>
  <c r="AL58" i="47"/>
  <c r="AK58" i="47"/>
  <c r="AJ58" i="47"/>
  <c r="AI58" i="47"/>
  <c r="AH58" i="47"/>
  <c r="AG58" i="47"/>
  <c r="AF58" i="47"/>
  <c r="AE58" i="47"/>
  <c r="AD58" i="47"/>
  <c r="AC58" i="47"/>
  <c r="AB58" i="47"/>
  <c r="AA58" i="47"/>
  <c r="Z58" i="47"/>
  <c r="Y58" i="47"/>
  <c r="AZ58" i="47" s="1"/>
  <c r="BB58" i="47" s="1"/>
  <c r="X58" i="47"/>
  <c r="W58" i="47"/>
  <c r="V58" i="47"/>
  <c r="U58" i="47"/>
  <c r="F58"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G56" i="47"/>
  <c r="AY55" i="47"/>
  <c r="AX55" i="47"/>
  <c r="AW55" i="47"/>
  <c r="AV55" i="47"/>
  <c r="AU55" i="47"/>
  <c r="AT55" i="47"/>
  <c r="AS55" i="47"/>
  <c r="AR55" i="47"/>
  <c r="AQ55" i="47"/>
  <c r="AP55" i="47"/>
  <c r="AO55" i="47"/>
  <c r="AN55" i="47"/>
  <c r="AM55" i="47"/>
  <c r="AL55" i="47"/>
  <c r="AK55" i="47"/>
  <c r="AJ55" i="47"/>
  <c r="AI55" i="47"/>
  <c r="AH55" i="47"/>
  <c r="AG55" i="47"/>
  <c r="AF55" i="47"/>
  <c r="AE55" i="47"/>
  <c r="AD55" i="47"/>
  <c r="AC55" i="47"/>
  <c r="AB55" i="47"/>
  <c r="AA55" i="47"/>
  <c r="Z55" i="47"/>
  <c r="Y55" i="47"/>
  <c r="X55" i="47"/>
  <c r="W55" i="47"/>
  <c r="V55" i="47"/>
  <c r="U55" i="47"/>
  <c r="F55"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G53" i="47"/>
  <c r="AY52" i="47"/>
  <c r="AX52" i="47"/>
  <c r="AW52" i="47"/>
  <c r="AV52" i="47"/>
  <c r="AU52" i="47"/>
  <c r="AT52" i="47"/>
  <c r="AS52" i="47"/>
  <c r="AR52" i="47"/>
  <c r="AQ52" i="47"/>
  <c r="AP52" i="47"/>
  <c r="AO52" i="47"/>
  <c r="AN52" i="47"/>
  <c r="AM52" i="47"/>
  <c r="AL52" i="47"/>
  <c r="AK52" i="47"/>
  <c r="AJ52" i="47"/>
  <c r="AI52" i="47"/>
  <c r="AH52" i="47"/>
  <c r="AG52" i="47"/>
  <c r="AF52" i="47"/>
  <c r="AE52" i="47"/>
  <c r="AD52" i="47"/>
  <c r="AC52" i="47"/>
  <c r="AB52" i="47"/>
  <c r="AA52" i="47"/>
  <c r="Z52" i="47"/>
  <c r="Y52" i="47"/>
  <c r="X52" i="47"/>
  <c r="W52" i="47"/>
  <c r="V52" i="47"/>
  <c r="U52" i="47"/>
  <c r="AZ52" i="47" s="1"/>
  <c r="BB52" i="47" s="1"/>
  <c r="F52"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G50" i="47"/>
  <c r="AY49" i="47"/>
  <c r="AX49" i="47"/>
  <c r="AW49" i="47"/>
  <c r="AV49" i="47"/>
  <c r="AU49" i="47"/>
  <c r="AT49" i="47"/>
  <c r="AS49" i="47"/>
  <c r="AR49" i="47"/>
  <c r="AQ49" i="47"/>
  <c r="AP49" i="47"/>
  <c r="AO49" i="47"/>
  <c r="AN49" i="47"/>
  <c r="AM49" i="47"/>
  <c r="AL49" i="47"/>
  <c r="AK49" i="47"/>
  <c r="AJ49" i="47"/>
  <c r="AI49" i="47"/>
  <c r="AH49" i="47"/>
  <c r="AG49" i="47"/>
  <c r="AF49" i="47"/>
  <c r="AE49" i="47"/>
  <c r="AD49" i="47"/>
  <c r="AC49" i="47"/>
  <c r="AB49" i="47"/>
  <c r="AA49" i="47"/>
  <c r="Z49" i="47"/>
  <c r="Y49" i="47"/>
  <c r="X49" i="47"/>
  <c r="W49" i="47"/>
  <c r="V49" i="47"/>
  <c r="U49" i="47"/>
  <c r="F49"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G47" i="47"/>
  <c r="AY46" i="47"/>
  <c r="AX46" i="47"/>
  <c r="AW46" i="47"/>
  <c r="AV46" i="47"/>
  <c r="AU46" i="47"/>
  <c r="AT46" i="47"/>
  <c r="AS46" i="47"/>
  <c r="AR46" i="47"/>
  <c r="AQ46" i="47"/>
  <c r="AP46" i="47"/>
  <c r="AO46" i="47"/>
  <c r="AN46" i="47"/>
  <c r="AM46" i="47"/>
  <c r="AL46" i="47"/>
  <c r="AK46" i="47"/>
  <c r="AJ46" i="47"/>
  <c r="AI46" i="47"/>
  <c r="AH46" i="47"/>
  <c r="AG46" i="47"/>
  <c r="AF46" i="47"/>
  <c r="AE46" i="47"/>
  <c r="AD46" i="47"/>
  <c r="AC46" i="47"/>
  <c r="AB46" i="47"/>
  <c r="AA46" i="47"/>
  <c r="Z46" i="47"/>
  <c r="Y46" i="47"/>
  <c r="X46" i="47"/>
  <c r="W46" i="47"/>
  <c r="V46" i="47"/>
  <c r="U46" i="47"/>
  <c r="F46" i="47"/>
  <c r="AY44"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G44" i="47"/>
  <c r="AY43" i="47"/>
  <c r="AX43" i="47"/>
  <c r="AW43" i="47"/>
  <c r="AV43" i="47"/>
  <c r="AU43" i="47"/>
  <c r="AT43" i="47"/>
  <c r="AS43" i="47"/>
  <c r="AR43" i="47"/>
  <c r="AQ43" i="47"/>
  <c r="AP43" i="47"/>
  <c r="AO43" i="47"/>
  <c r="AN43" i="47"/>
  <c r="AM43" i="47"/>
  <c r="AL43" i="47"/>
  <c r="AK43" i="47"/>
  <c r="AJ43" i="47"/>
  <c r="AI43" i="47"/>
  <c r="AH43" i="47"/>
  <c r="AG43" i="47"/>
  <c r="AF43" i="47"/>
  <c r="AE43" i="47"/>
  <c r="AD43" i="47"/>
  <c r="AC43" i="47"/>
  <c r="AB43" i="47"/>
  <c r="AA43" i="47"/>
  <c r="Z43" i="47"/>
  <c r="Y43" i="47"/>
  <c r="X43" i="47"/>
  <c r="W43" i="47"/>
  <c r="V43" i="47"/>
  <c r="U43" i="47"/>
  <c r="AZ43" i="47" s="1"/>
  <c r="BB43" i="47" s="1"/>
  <c r="F43"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G41" i="47"/>
  <c r="AY40" i="47"/>
  <c r="AX40" i="47"/>
  <c r="AW40" i="47"/>
  <c r="AV40" i="47"/>
  <c r="AU40" i="47"/>
  <c r="AT40" i="47"/>
  <c r="AS40" i="47"/>
  <c r="AR40" i="47"/>
  <c r="AQ40" i="47"/>
  <c r="AP40" i="47"/>
  <c r="AO40" i="47"/>
  <c r="AN40" i="47"/>
  <c r="AM40" i="47"/>
  <c r="AL40" i="47"/>
  <c r="AK40" i="47"/>
  <c r="AJ40" i="47"/>
  <c r="AI40" i="47"/>
  <c r="AH40" i="47"/>
  <c r="AG40" i="47"/>
  <c r="AF40" i="47"/>
  <c r="AE40" i="47"/>
  <c r="AD40" i="47"/>
  <c r="AC40" i="47"/>
  <c r="AB40" i="47"/>
  <c r="AA40" i="47"/>
  <c r="Z40" i="47"/>
  <c r="Y40" i="47"/>
  <c r="X40" i="47"/>
  <c r="W40" i="47"/>
  <c r="V40" i="47"/>
  <c r="U40" i="47"/>
  <c r="F40" i="47"/>
  <c r="AY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AZ38" i="47" s="1"/>
  <c r="BB38" i="47" s="1"/>
  <c r="G38" i="47"/>
  <c r="AY37" i="47"/>
  <c r="AX37" i="47"/>
  <c r="AW37" i="47"/>
  <c r="AV37" i="47"/>
  <c r="AU37" i="47"/>
  <c r="AT37" i="47"/>
  <c r="AS37" i="47"/>
  <c r="AR37" i="47"/>
  <c r="AQ37" i="47"/>
  <c r="AP37" i="47"/>
  <c r="AO37" i="47"/>
  <c r="AN37" i="47"/>
  <c r="AM37" i="47"/>
  <c r="AL37" i="47"/>
  <c r="AK37" i="47"/>
  <c r="AJ37" i="47"/>
  <c r="AI37" i="47"/>
  <c r="AH37" i="47"/>
  <c r="AG37" i="47"/>
  <c r="AF37" i="47"/>
  <c r="AE37" i="47"/>
  <c r="AD37" i="47"/>
  <c r="AC37" i="47"/>
  <c r="AB37" i="47"/>
  <c r="AA37" i="47"/>
  <c r="Z37" i="47"/>
  <c r="Y37" i="47"/>
  <c r="X37" i="47"/>
  <c r="W37" i="47"/>
  <c r="V37" i="47"/>
  <c r="U37" i="47"/>
  <c r="AZ37" i="47" s="1"/>
  <c r="BB37" i="47" s="1"/>
  <c r="F37" i="47"/>
  <c r="AY35" i="47"/>
  <c r="AX35" i="47"/>
  <c r="AW35" i="47"/>
  <c r="AV35" i="47"/>
  <c r="AU35" i="47"/>
  <c r="AT35" i="47"/>
  <c r="AS35" i="47"/>
  <c r="AR35" i="47"/>
  <c r="AQ35" i="47"/>
  <c r="AP35" i="47"/>
  <c r="AO35" i="47"/>
  <c r="AN35" i="47"/>
  <c r="AM35" i="47"/>
  <c r="AL35" i="47"/>
  <c r="AK35" i="47"/>
  <c r="AJ35" i="47"/>
  <c r="AI35" i="47"/>
  <c r="AH35" i="47"/>
  <c r="AG35" i="47"/>
  <c r="AF35" i="47"/>
  <c r="AE35" i="47"/>
  <c r="AD35" i="47"/>
  <c r="AC35" i="47"/>
  <c r="AB35" i="47"/>
  <c r="AA35" i="47"/>
  <c r="Z35" i="47"/>
  <c r="Y35" i="47"/>
  <c r="X35" i="47"/>
  <c r="W35" i="47"/>
  <c r="V35" i="47"/>
  <c r="U35" i="47"/>
  <c r="G35" i="47"/>
  <c r="AY34"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F34" i="47"/>
  <c r="AY32" i="47"/>
  <c r="AX32" i="47"/>
  <c r="AW32" i="47"/>
  <c r="AV32" i="47"/>
  <c r="AU32" i="47"/>
  <c r="AT32" i="47"/>
  <c r="AS32" i="47"/>
  <c r="AR32" i="47"/>
  <c r="AQ32" i="47"/>
  <c r="AP32" i="47"/>
  <c r="AO32" i="47"/>
  <c r="AN32" i="47"/>
  <c r="AM32" i="47"/>
  <c r="AL32" i="47"/>
  <c r="AK32" i="47"/>
  <c r="AJ32" i="47"/>
  <c r="AI32" i="47"/>
  <c r="AH32" i="47"/>
  <c r="AG32" i="47"/>
  <c r="AF32" i="47"/>
  <c r="AE32" i="47"/>
  <c r="AD32" i="47"/>
  <c r="AC32" i="47"/>
  <c r="AB32" i="47"/>
  <c r="AA32" i="47"/>
  <c r="Z32" i="47"/>
  <c r="Y32" i="47"/>
  <c r="X32" i="47"/>
  <c r="W32" i="47"/>
  <c r="V32" i="47"/>
  <c r="U32" i="47"/>
  <c r="G32"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Y31" i="47"/>
  <c r="X31" i="47"/>
  <c r="W31" i="47"/>
  <c r="V31" i="47"/>
  <c r="U31" i="47"/>
  <c r="F31" i="47"/>
  <c r="AY29" i="47"/>
  <c r="AX29" i="47"/>
  <c r="AW29" i="47"/>
  <c r="AV29" i="47"/>
  <c r="AU29" i="47"/>
  <c r="AT29" i="47"/>
  <c r="AS29" i="47"/>
  <c r="AR29" i="47"/>
  <c r="AQ29" i="47"/>
  <c r="AP29" i="47"/>
  <c r="AO29" i="47"/>
  <c r="AN29" i="47"/>
  <c r="AM29" i="47"/>
  <c r="AL29" i="47"/>
  <c r="AK29" i="47"/>
  <c r="AJ29" i="47"/>
  <c r="AI29" i="47"/>
  <c r="AH29" i="47"/>
  <c r="AG29" i="47"/>
  <c r="AF29" i="47"/>
  <c r="AE29" i="47"/>
  <c r="AD29" i="47"/>
  <c r="AC29" i="47"/>
  <c r="AB29" i="47"/>
  <c r="AA29" i="47"/>
  <c r="Z29" i="47"/>
  <c r="Y29" i="47"/>
  <c r="X29" i="47"/>
  <c r="W29" i="47"/>
  <c r="V29" i="47"/>
  <c r="U29" i="47"/>
  <c r="G29" i="47"/>
  <c r="AY28" i="47"/>
  <c r="AX28" i="47"/>
  <c r="AW28" i="47"/>
  <c r="AV28" i="47"/>
  <c r="AU28" i="47"/>
  <c r="AT28" i="47"/>
  <c r="AS28" i="47"/>
  <c r="AR28" i="47"/>
  <c r="AQ28" i="47"/>
  <c r="AP28" i="47"/>
  <c r="AO28" i="47"/>
  <c r="AN28" i="47"/>
  <c r="AM28" i="47"/>
  <c r="AL28" i="47"/>
  <c r="AK28" i="47"/>
  <c r="AJ28" i="47"/>
  <c r="AI28" i="47"/>
  <c r="AH28" i="47"/>
  <c r="AG28" i="47"/>
  <c r="AF28" i="47"/>
  <c r="AE28" i="47"/>
  <c r="AD28" i="47"/>
  <c r="AC28" i="47"/>
  <c r="AB28" i="47"/>
  <c r="AA28" i="47"/>
  <c r="Z28" i="47"/>
  <c r="Y28" i="47"/>
  <c r="X28" i="47"/>
  <c r="W28" i="47"/>
  <c r="V28" i="47"/>
  <c r="U28" i="47"/>
  <c r="F28" i="47"/>
  <c r="B28" i="47"/>
  <c r="B31" i="47" s="1"/>
  <c r="B34" i="47" s="1"/>
  <c r="B37" i="47" s="1"/>
  <c r="B40" i="47" s="1"/>
  <c r="B43" i="47" s="1"/>
  <c r="B46" i="47" s="1"/>
  <c r="B49" i="47" s="1"/>
  <c r="B52" i="47" s="1"/>
  <c r="B55" i="47" s="1"/>
  <c r="B58" i="47" s="1"/>
  <c r="B61" i="47" s="1"/>
  <c r="B64" i="47" s="1"/>
  <c r="B67" i="47" s="1"/>
  <c r="AY26" i="47"/>
  <c r="AX26" i="47"/>
  <c r="AW26" i="47"/>
  <c r="AV26" i="47"/>
  <c r="AU26" i="47"/>
  <c r="AT26" i="47"/>
  <c r="AS26" i="47"/>
  <c r="AR26" i="47"/>
  <c r="AQ26" i="47"/>
  <c r="AP26" i="47"/>
  <c r="AO26" i="47"/>
  <c r="AN26" i="47"/>
  <c r="AM26" i="47"/>
  <c r="AL26" i="47"/>
  <c r="AK26" i="47"/>
  <c r="AJ26" i="47"/>
  <c r="AI26" i="47"/>
  <c r="AH26" i="47"/>
  <c r="AG26" i="47"/>
  <c r="AF26" i="47"/>
  <c r="AE26" i="47"/>
  <c r="AD26" i="47"/>
  <c r="AC26" i="47"/>
  <c r="AB26" i="47"/>
  <c r="AA26" i="47"/>
  <c r="Z26" i="47"/>
  <c r="Y26" i="47"/>
  <c r="X26" i="47"/>
  <c r="W26" i="47"/>
  <c r="V26" i="47"/>
  <c r="U26" i="47"/>
  <c r="G26" i="47"/>
  <c r="AA75" i="47" s="1"/>
  <c r="AY25" i="47"/>
  <c r="AX25" i="47"/>
  <c r="AW25" i="47"/>
  <c r="AV25" i="47"/>
  <c r="AU25" i="47"/>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AZ25" i="47" s="1"/>
  <c r="BB25" i="47" s="1"/>
  <c r="V25" i="47"/>
  <c r="U25" i="47"/>
  <c r="F25" i="47"/>
  <c r="B25"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G23" i="47"/>
  <c r="AI75" i="47" s="1"/>
  <c r="AY22" i="47"/>
  <c r="AX22" i="47"/>
  <c r="AW22" i="47"/>
  <c r="AV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F22" i="47"/>
  <c r="AP74" i="47" s="1"/>
  <c r="AY18" i="47"/>
  <c r="AY19" i="47" s="1"/>
  <c r="AY20" i="47" s="1"/>
  <c r="AX18" i="47"/>
  <c r="AX19" i="47" s="1"/>
  <c r="AX20" i="47" s="1"/>
  <c r="AW18" i="47"/>
  <c r="AW19" i="47" s="1"/>
  <c r="AW20" i="47" s="1"/>
  <c r="AZ16" i="47"/>
  <c r="AD2" i="47"/>
  <c r="AM19" i="47" s="1"/>
  <c r="AM20" i="47" s="1"/>
  <c r="AZ65" i="47" l="1"/>
  <c r="BB65" i="47" s="1"/>
  <c r="AZ49" i="47"/>
  <c r="BB49" i="47" s="1"/>
  <c r="AZ56" i="47"/>
  <c r="BB56" i="47" s="1"/>
  <c r="AZ41" i="47"/>
  <c r="BB41" i="47" s="1"/>
  <c r="AZ50" i="47"/>
  <c r="BB50" i="47" s="1"/>
  <c r="AZ55" i="47"/>
  <c r="BB55" i="47" s="1"/>
  <c r="AZ64" i="47"/>
  <c r="BB64" i="47" s="1"/>
  <c r="W74" i="47"/>
  <c r="AZ28" i="47"/>
  <c r="BB28" i="47" s="1"/>
  <c r="AZ34" i="47"/>
  <c r="BB34" i="47" s="1"/>
  <c r="AE74" i="47"/>
  <c r="AZ23" i="47"/>
  <c r="BB23" i="47" s="1"/>
  <c r="AZ26" i="47"/>
  <c r="BB26" i="47" s="1"/>
  <c r="AZ47" i="47"/>
  <c r="BB47" i="47" s="1"/>
  <c r="AZ31" i="47"/>
  <c r="BB31" i="47" s="1"/>
  <c r="AZ61" i="47"/>
  <c r="BB61" i="47" s="1"/>
  <c r="AZ68" i="47"/>
  <c r="BB68" i="47" s="1"/>
  <c r="AT74" i="47"/>
  <c r="Z40" i="48"/>
  <c r="AZ22" i="47"/>
  <c r="BB22" i="47" s="1"/>
  <c r="AZ40" i="47"/>
  <c r="BB40" i="47" s="1"/>
  <c r="AZ53" i="47"/>
  <c r="BB53" i="47" s="1"/>
  <c r="AZ62" i="47"/>
  <c r="BB62" i="47" s="1"/>
  <c r="W75" i="47"/>
  <c r="Z43" i="48"/>
  <c r="AZ32" i="47"/>
  <c r="BB32" i="47" s="1"/>
  <c r="AZ46" i="47"/>
  <c r="BB46" i="47" s="1"/>
  <c r="AZ67" i="47"/>
  <c r="BB67" i="47" s="1"/>
  <c r="Z75" i="47"/>
  <c r="L41" i="48"/>
  <c r="AZ59" i="47"/>
  <c r="BB59" i="47" s="1"/>
  <c r="AT75" i="47"/>
  <c r="AZ29" i="47"/>
  <c r="BB29" i="47" s="1"/>
  <c r="AZ44" i="47"/>
  <c r="BB44" i="47" s="1"/>
  <c r="AA73" i="47"/>
  <c r="AL75" i="47"/>
  <c r="AZ35" i="47"/>
  <c r="BB35" i="47" s="1"/>
  <c r="AM73" i="47"/>
  <c r="L47" i="48"/>
  <c r="AP73" i="47"/>
  <c r="AQ73" i="47"/>
  <c r="AB19" i="47"/>
  <c r="AB20" i="47" s="1"/>
  <c r="AC19" i="47"/>
  <c r="AC20" i="47" s="1"/>
  <c r="AD19" i="47"/>
  <c r="AD20" i="47" s="1"/>
  <c r="AE19" i="47"/>
  <c r="AE20" i="47" s="1"/>
  <c r="AN19" i="47"/>
  <c r="AN20" i="47" s="1"/>
  <c r="AO19" i="47"/>
  <c r="AO20" i="47" s="1"/>
  <c r="AP19" i="47"/>
  <c r="AP20" i="47" s="1"/>
  <c r="BC8" i="47"/>
  <c r="AQ19" i="47"/>
  <c r="AQ20" i="47" s="1"/>
  <c r="X47" i="48"/>
  <c r="Z47" i="48" s="1"/>
  <c r="Z45" i="48"/>
  <c r="X41" i="48"/>
  <c r="Z41" i="48" s="1"/>
  <c r="Z39" i="48"/>
  <c r="AU75" i="47"/>
  <c r="AB73" i="47"/>
  <c r="AF74" i="47"/>
  <c r="AR74" i="47"/>
  <c r="X75" i="47"/>
  <c r="AJ75" i="47"/>
  <c r="AV75" i="47"/>
  <c r="AN73" i="47"/>
  <c r="AC73" i="47"/>
  <c r="AO73" i="47"/>
  <c r="U74" i="47"/>
  <c r="AG74" i="47"/>
  <c r="AS74" i="47"/>
  <c r="Y75" i="47"/>
  <c r="AK75" i="47"/>
  <c r="AW75" i="47"/>
  <c r="Z42" i="48"/>
  <c r="AD73" i="47"/>
  <c r="V74" i="47"/>
  <c r="AH74" i="47"/>
  <c r="AI74" i="47"/>
  <c r="AM75" i="47"/>
  <c r="AY75" i="47"/>
  <c r="AU74" i="47"/>
  <c r="U19" i="47"/>
  <c r="U20" i="47" s="1"/>
  <c r="AG19" i="47"/>
  <c r="AG20" i="47" s="1"/>
  <c r="AS19" i="47"/>
  <c r="AS20" i="47" s="1"/>
  <c r="AF73" i="47"/>
  <c r="AR73" i="47"/>
  <c r="X74" i="47"/>
  <c r="AJ74" i="47"/>
  <c r="AV74" i="47"/>
  <c r="AB75" i="47"/>
  <c r="AN75" i="47"/>
  <c r="V19" i="47"/>
  <c r="V20" i="47" s="1"/>
  <c r="AH19" i="47"/>
  <c r="AH20" i="47" s="1"/>
  <c r="AT19" i="47"/>
  <c r="AT20" i="47" s="1"/>
  <c r="U73" i="47"/>
  <c r="AG73" i="47"/>
  <c r="AS73" i="47"/>
  <c r="Y74" i="47"/>
  <c r="AK74" i="47"/>
  <c r="AW74" i="47"/>
  <c r="AC75" i="47"/>
  <c r="AO75" i="47"/>
  <c r="V73" i="47"/>
  <c r="AH73" i="47"/>
  <c r="AT73" i="47"/>
  <c r="Z74" i="47"/>
  <c r="AL74" i="47"/>
  <c r="AX74" i="47"/>
  <c r="AD75" i="47"/>
  <c r="AP75" i="47"/>
  <c r="AR19" i="47"/>
  <c r="AR20" i="47" s="1"/>
  <c r="X19" i="47"/>
  <c r="X20" i="47" s="1"/>
  <c r="AJ19" i="47"/>
  <c r="AJ20" i="47" s="1"/>
  <c r="AV19" i="47"/>
  <c r="AV20" i="47" s="1"/>
  <c r="W73" i="47"/>
  <c r="AI73" i="47"/>
  <c r="AU73" i="47"/>
  <c r="AA74" i="47"/>
  <c r="AM74" i="47"/>
  <c r="AY74" i="47"/>
  <c r="AE75" i="47"/>
  <c r="AQ75" i="47"/>
  <c r="W19" i="47"/>
  <c r="W20" i="47" s="1"/>
  <c r="AI19" i="47"/>
  <c r="AI20" i="47" s="1"/>
  <c r="Y19" i="47"/>
  <c r="Y20" i="47" s="1"/>
  <c r="AK19" i="47"/>
  <c r="AK20" i="47" s="1"/>
  <c r="X73" i="47"/>
  <c r="AJ73" i="47"/>
  <c r="AV73" i="47"/>
  <c r="AB74" i="47"/>
  <c r="AN74" i="47"/>
  <c r="AF75" i="47"/>
  <c r="AR75" i="47"/>
  <c r="AF19" i="47"/>
  <c r="AF20" i="47" s="1"/>
  <c r="AU19" i="47"/>
  <c r="AU20" i="47" s="1"/>
  <c r="Z19" i="47"/>
  <c r="Z20" i="47" s="1"/>
  <c r="AL19" i="47"/>
  <c r="AL20" i="47" s="1"/>
  <c r="Y73" i="47"/>
  <c r="AK73" i="47"/>
  <c r="AW73" i="47"/>
  <c r="AC74" i="47"/>
  <c r="AO74" i="47"/>
  <c r="U75" i="47"/>
  <c r="AG75" i="47"/>
  <c r="AS75" i="47"/>
  <c r="AA19" i="47"/>
  <c r="AA20" i="47" s="1"/>
  <c r="Z73" i="47"/>
  <c r="AL73" i="47"/>
  <c r="AX73" i="47"/>
  <c r="AD74" i="47"/>
  <c r="V75" i="47"/>
  <c r="AH75" i="47"/>
  <c r="AZ73" i="47" l="1"/>
  <c r="AZ75" i="47"/>
  <c r="AZ74" i="47"/>
  <c r="K98" i="4" l="1"/>
  <c r="K95" i="4"/>
  <c r="K92" i="4"/>
  <c r="R98" i="4"/>
  <c r="R95" i="4"/>
  <c r="R92" i="4"/>
  <c r="Y91" i="4" l="1"/>
  <c r="AD92" i="4" s="1"/>
  <c r="Y94" i="4"/>
  <c r="AD95" i="4" s="1"/>
  <c r="Y97" i="4"/>
  <c r="AD98" i="4" s="1"/>
</calcChain>
</file>

<file path=xl/sharedStrings.xml><?xml version="1.0" encoding="utf-8"?>
<sst xmlns="http://schemas.openxmlformats.org/spreadsheetml/2006/main" count="2003" uniqueCount="1006">
  <si>
    <t>７　居宅サービス事業者等との連携</t>
    <rPh sb="2" eb="4">
      <t>キョタク</t>
    </rPh>
    <rPh sb="8" eb="11">
      <t>ジギョウシャ</t>
    </rPh>
    <rPh sb="11" eb="12">
      <t>トウ</t>
    </rPh>
    <rPh sb="14" eb="16">
      <t>レンケイ</t>
    </rPh>
    <phoneticPr fontId="3"/>
  </si>
  <si>
    <t>８　身分を証する書類の携行</t>
    <rPh sb="2" eb="4">
      <t>ミブン</t>
    </rPh>
    <rPh sb="5" eb="6">
      <t>ショウ</t>
    </rPh>
    <rPh sb="8" eb="10">
      <t>ショルイ</t>
    </rPh>
    <rPh sb="11" eb="13">
      <t>ケイコウ</t>
    </rPh>
    <phoneticPr fontId="3"/>
  </si>
  <si>
    <t>　</t>
    <phoneticPr fontId="3"/>
  </si>
  <si>
    <t>※秘密保持に関しては、従業者の雇用時に個人情報等の秘密を保持すべき旨を書類で交わしておくこと等の措置を講ずるべきとされています。</t>
    <rPh sb="1" eb="3">
      <t>ヒミツ</t>
    </rPh>
    <rPh sb="3" eb="5">
      <t>ホジ</t>
    </rPh>
    <rPh sb="6" eb="7">
      <t>カン</t>
    </rPh>
    <rPh sb="11" eb="14">
      <t>ジュウギョウシャ</t>
    </rPh>
    <rPh sb="15" eb="17">
      <t>コヨウ</t>
    </rPh>
    <rPh sb="17" eb="18">
      <t>トキ</t>
    </rPh>
    <rPh sb="19" eb="21">
      <t>コジン</t>
    </rPh>
    <rPh sb="21" eb="23">
      <t>ジョウホウ</t>
    </rPh>
    <rPh sb="23" eb="24">
      <t>トウ</t>
    </rPh>
    <rPh sb="25" eb="27">
      <t>ヒミツ</t>
    </rPh>
    <rPh sb="28" eb="30">
      <t>ホジ</t>
    </rPh>
    <rPh sb="33" eb="34">
      <t>ムネ</t>
    </rPh>
    <rPh sb="35" eb="37">
      <t>ショルイ</t>
    </rPh>
    <rPh sb="38" eb="39">
      <t>カ</t>
    </rPh>
    <rPh sb="46" eb="47">
      <t>トウ</t>
    </rPh>
    <rPh sb="48" eb="50">
      <t>ソチ</t>
    </rPh>
    <rPh sb="51" eb="52">
      <t>コウ</t>
    </rPh>
    <phoneticPr fontId="3"/>
  </si>
  <si>
    <t>（</t>
    <phoneticPr fontId="3"/>
  </si>
  <si>
    <t>）</t>
    <phoneticPr fontId="3"/>
  </si>
  <si>
    <t>Ⅰ</t>
    <phoneticPr fontId="3"/>
  </si>
  <si>
    <t>１０　利用料等の受領</t>
    <rPh sb="3" eb="6">
      <t>リヨウリョウ</t>
    </rPh>
    <rPh sb="6" eb="7">
      <t>トウ</t>
    </rPh>
    <rPh sb="8" eb="10">
      <t>ジュリョウ</t>
    </rPh>
    <phoneticPr fontId="3"/>
  </si>
  <si>
    <t>１１　保険給付の請求のための証明書の交付</t>
    <rPh sb="3" eb="5">
      <t>ホケン</t>
    </rPh>
    <rPh sb="5" eb="7">
      <t>キュウフ</t>
    </rPh>
    <rPh sb="8" eb="10">
      <t>セイキュウ</t>
    </rPh>
    <rPh sb="14" eb="17">
      <t>ショウメイショ</t>
    </rPh>
    <rPh sb="18" eb="20">
      <t>コウフ</t>
    </rPh>
    <phoneticPr fontId="3"/>
  </si>
  <si>
    <t>作成年月日</t>
    <rPh sb="0" eb="2">
      <t>サクセイ</t>
    </rPh>
    <rPh sb="2" eb="5">
      <t>ネンガッピ</t>
    </rPh>
    <phoneticPr fontId="3"/>
  </si>
  <si>
    <t>年　　　月　　　日　　　</t>
    <rPh sb="0" eb="1">
      <t>ネン</t>
    </rPh>
    <rPh sb="4" eb="5">
      <t>ツキ</t>
    </rPh>
    <rPh sb="8" eb="9">
      <t>ヒ</t>
    </rPh>
    <phoneticPr fontId="3"/>
  </si>
  <si>
    <t>作成者氏名</t>
    <rPh sb="0" eb="1">
      <t>サク</t>
    </rPh>
    <rPh sb="1" eb="2">
      <t>シゲル</t>
    </rPh>
    <rPh sb="2" eb="3">
      <t>シャ</t>
    </rPh>
    <rPh sb="3" eb="5">
      <t>シメイ</t>
    </rPh>
    <phoneticPr fontId="3"/>
  </si>
  <si>
    <t>対応完了年月日</t>
    <rPh sb="0" eb="2">
      <t>タイオウ</t>
    </rPh>
    <rPh sb="2" eb="4">
      <t>カンリョウ</t>
    </rPh>
    <rPh sb="4" eb="7">
      <t>ネンガッピ</t>
    </rPh>
    <phoneticPr fontId="3"/>
  </si>
  <si>
    <t>　このチェックシートは定期的に事業所で点検し、出来ていない基準については必ず対応し適正なサービス提供ができるよう対応してください。</t>
    <rPh sb="11" eb="14">
      <t>テイキテキ</t>
    </rPh>
    <rPh sb="15" eb="18">
      <t>ジギョウショ</t>
    </rPh>
    <rPh sb="19" eb="21">
      <t>テンケン</t>
    </rPh>
    <rPh sb="23" eb="25">
      <t>デキ</t>
    </rPh>
    <rPh sb="29" eb="31">
      <t>キジュン</t>
    </rPh>
    <rPh sb="36" eb="37">
      <t>カナラ</t>
    </rPh>
    <rPh sb="38" eb="40">
      <t>タイオウ</t>
    </rPh>
    <rPh sb="41" eb="43">
      <t>テキセイ</t>
    </rPh>
    <rPh sb="48" eb="50">
      <t>テイキョウ</t>
    </rPh>
    <rPh sb="56" eb="58">
      <t>タイオウ</t>
    </rPh>
    <phoneticPr fontId="3"/>
  </si>
  <si>
    <t>通い定員</t>
    <rPh sb="0" eb="1">
      <t>カヨ</t>
    </rPh>
    <rPh sb="2" eb="4">
      <t>テイイン</t>
    </rPh>
    <phoneticPr fontId="3"/>
  </si>
  <si>
    <t>宿泊定員</t>
    <rPh sb="0" eb="2">
      <t>シュクハク</t>
    </rPh>
    <rPh sb="2" eb="4">
      <t>テイイン</t>
    </rPh>
    <phoneticPr fontId="3"/>
  </si>
  <si>
    <t>　　　　　日</t>
    <rPh sb="5" eb="6">
      <t>ヒ</t>
    </rPh>
    <phoneticPr fontId="3"/>
  </si>
  <si>
    <t>Ａ</t>
    <phoneticPr fontId="3"/>
  </si>
  <si>
    <t>＝</t>
    <phoneticPr fontId="3"/>
  </si>
  <si>
    <t>※利用者の心身の状況を把握するための診断書等の費用は、一律全員から徴収することはできません。あくまでも利用者等と事業者で話し合って費用負担を決めて下さい。</t>
    <rPh sb="1" eb="4">
      <t>リヨウシャ</t>
    </rPh>
    <rPh sb="5" eb="7">
      <t>シンシン</t>
    </rPh>
    <rPh sb="8" eb="10">
      <t>ジョウキョウ</t>
    </rPh>
    <rPh sb="11" eb="13">
      <t>ハアク</t>
    </rPh>
    <rPh sb="18" eb="21">
      <t>シンダンショ</t>
    </rPh>
    <rPh sb="21" eb="22">
      <t>トウ</t>
    </rPh>
    <rPh sb="23" eb="25">
      <t>ヒヨウ</t>
    </rPh>
    <rPh sb="27" eb="29">
      <t>イチリツ</t>
    </rPh>
    <rPh sb="29" eb="31">
      <t>ゼンイン</t>
    </rPh>
    <rPh sb="33" eb="35">
      <t>チョウシュウ</t>
    </rPh>
    <rPh sb="51" eb="54">
      <t>リヨウシャ</t>
    </rPh>
    <rPh sb="54" eb="55">
      <t>トウ</t>
    </rPh>
    <rPh sb="56" eb="59">
      <t>ジギョウシャ</t>
    </rPh>
    <rPh sb="60" eb="61">
      <t>ハナ</t>
    </rPh>
    <rPh sb="62" eb="63">
      <t>ア</t>
    </rPh>
    <rPh sb="65" eb="67">
      <t>ヒヨウ</t>
    </rPh>
    <rPh sb="67" eb="69">
      <t>フタン</t>
    </rPh>
    <rPh sb="70" eb="71">
      <t>キ</t>
    </rPh>
    <rPh sb="73" eb="74">
      <t>クダ</t>
    </rPh>
    <phoneticPr fontId="3"/>
  </si>
  <si>
    <t>　設備・備品について</t>
    <rPh sb="1" eb="3">
      <t>セツビ</t>
    </rPh>
    <rPh sb="4" eb="6">
      <t>ビヒン</t>
    </rPh>
    <phoneticPr fontId="3"/>
  </si>
  <si>
    <t>【記入欄】</t>
    <rPh sb="1" eb="4">
      <t>キニュウラン</t>
    </rPh>
    <phoneticPr fontId="3"/>
  </si>
  <si>
    <t>フリガナ</t>
    <phoneticPr fontId="3"/>
  </si>
  <si>
    <t>　</t>
    <phoneticPr fontId="3"/>
  </si>
  <si>
    <t>　</t>
    <phoneticPr fontId="3"/>
  </si>
  <si>
    <t>（</t>
    <phoneticPr fontId="3"/>
  </si>
  <si>
    <t>〒</t>
    <phoneticPr fontId="3"/>
  </si>
  <si>
    <t>ｰ</t>
    <phoneticPr fontId="3"/>
  </si>
  <si>
    <t>）</t>
    <phoneticPr fontId="3"/>
  </si>
  <si>
    <t>　</t>
    <phoneticPr fontId="3"/>
  </si>
  <si>
    <t>　</t>
    <phoneticPr fontId="3"/>
  </si>
  <si>
    <t>　</t>
    <phoneticPr fontId="3"/>
  </si>
  <si>
    <t>↓</t>
    <phoneticPr fontId="3"/>
  </si>
  <si>
    <t>　</t>
    <phoneticPr fontId="3"/>
  </si>
  <si>
    <t>・</t>
    <phoneticPr fontId="3"/>
  </si>
  <si>
    <t>１　内容及び手続きの説明及び同意</t>
    <rPh sb="2" eb="4">
      <t>ナイヨウ</t>
    </rPh>
    <rPh sb="4" eb="5">
      <t>オヨ</t>
    </rPh>
    <rPh sb="6" eb="8">
      <t>テツヅ</t>
    </rPh>
    <rPh sb="10" eb="12">
      <t>セツメイ</t>
    </rPh>
    <rPh sb="12" eb="13">
      <t>オヨ</t>
    </rPh>
    <rPh sb="14" eb="16">
      <t>ドウイ</t>
    </rPh>
    <phoneticPr fontId="3"/>
  </si>
  <si>
    <t>６月</t>
  </si>
  <si>
    <t>７月</t>
  </si>
  <si>
    <t>８月</t>
  </si>
  <si>
    <t>１０月</t>
  </si>
  <si>
    <t>１１月</t>
  </si>
  <si>
    <t>１２月</t>
  </si>
  <si>
    <t>出席者</t>
    <rPh sb="0" eb="3">
      <t>シュッセキシャ</t>
    </rPh>
    <phoneticPr fontId="3"/>
  </si>
  <si>
    <t>　事業所の協力医療機関等の名称を記入してください。</t>
    <rPh sb="1" eb="4">
      <t>ジギョウショ</t>
    </rPh>
    <rPh sb="5" eb="7">
      <t>キョウリョク</t>
    </rPh>
    <rPh sb="7" eb="9">
      <t>イリョウ</t>
    </rPh>
    <rPh sb="9" eb="11">
      <t>キカン</t>
    </rPh>
    <rPh sb="11" eb="12">
      <t>トウ</t>
    </rPh>
    <rPh sb="13" eb="15">
      <t>メイショウ</t>
    </rPh>
    <rPh sb="16" eb="18">
      <t>キニュウ</t>
    </rPh>
    <phoneticPr fontId="3"/>
  </si>
  <si>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</si>
  <si>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</si>
  <si>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年</t>
    <rPh sb="0" eb="1">
      <t>ネン</t>
    </rPh>
    <phoneticPr fontId="3"/>
  </si>
  <si>
    <t>月</t>
    <rPh sb="0" eb="1">
      <t>ツキ</t>
    </rPh>
    <phoneticPr fontId="3"/>
  </si>
  <si>
    <t>日</t>
    <rPh sb="0" eb="1">
      <t>ヒ</t>
    </rPh>
    <phoneticPr fontId="3"/>
  </si>
  <si>
    <t>介護保険事業所番号</t>
    <rPh sb="0" eb="2">
      <t>カイゴ</t>
    </rPh>
    <rPh sb="2" eb="4">
      <t>ホケン</t>
    </rPh>
    <rPh sb="4" eb="7">
      <t>ジギョウショ</t>
    </rPh>
    <rPh sb="7" eb="9">
      <t>バンゴウ</t>
    </rPh>
    <phoneticPr fontId="3"/>
  </si>
  <si>
    <t>名　　称</t>
    <rPh sb="0" eb="1">
      <t>ナ</t>
    </rPh>
    <rPh sb="3" eb="4">
      <t>ショウ</t>
    </rPh>
    <phoneticPr fontId="3"/>
  </si>
  <si>
    <t>住　　所</t>
    <rPh sb="0" eb="1">
      <t>ジュウ</t>
    </rPh>
    <rPh sb="3" eb="4">
      <t>ショ</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</si>
  <si>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</si>
  <si>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</si>
  <si>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</si>
  <si>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開設年月日</t>
    <rPh sb="0" eb="2">
      <t>カイセツ</t>
    </rPh>
    <rPh sb="2" eb="5">
      <t>ネンガッピ</t>
    </rPh>
    <phoneticPr fontId="3"/>
  </si>
  <si>
    <t>人</t>
    <rPh sb="0" eb="1">
      <t>ヒト</t>
    </rPh>
    <phoneticPr fontId="3"/>
  </si>
  <si>
    <t>事　業　所</t>
    <rPh sb="0" eb="1">
      <t>コト</t>
    </rPh>
    <rPh sb="2" eb="3">
      <t>ギョウ</t>
    </rPh>
    <rPh sb="4" eb="5">
      <t>ショ</t>
    </rPh>
    <phoneticPr fontId="3"/>
  </si>
  <si>
    <t>氏　名</t>
    <rPh sb="0" eb="1">
      <t>シ</t>
    </rPh>
    <rPh sb="2" eb="3">
      <t>メイ</t>
    </rPh>
    <phoneticPr fontId="3"/>
  </si>
  <si>
    <t>事業所名</t>
    <rPh sb="0" eb="3">
      <t>ジギョウショ</t>
    </rPh>
    <rPh sb="3" eb="4">
      <t>ナ</t>
    </rPh>
    <phoneticPr fontId="3"/>
  </si>
  <si>
    <t>時間</t>
    <rPh sb="0" eb="2">
      <t>ジカン</t>
    </rPh>
    <phoneticPr fontId="3"/>
  </si>
  <si>
    <t>÷</t>
    <phoneticPr fontId="3"/>
  </si>
  <si>
    <t>Ｂ</t>
    <phoneticPr fontId="3"/>
  </si>
  <si>
    <t>　人員に関する報告</t>
    <rPh sb="1" eb="3">
      <t>ジンイン</t>
    </rPh>
    <rPh sb="4" eb="5">
      <t>カン</t>
    </rPh>
    <rPh sb="7" eb="9">
      <t>ホウコク</t>
    </rPh>
    <phoneticPr fontId="3"/>
  </si>
  <si>
    <t>１　代表者について</t>
    <rPh sb="2" eb="5">
      <t>ダイヒョウシャ</t>
    </rPh>
    <phoneticPr fontId="3"/>
  </si>
  <si>
    <t>代表者の氏名を記入してください。</t>
    <rPh sb="0" eb="3">
      <t>ダイヒョウシャ</t>
    </rPh>
    <rPh sb="4" eb="6">
      <t>シメイ</t>
    </rPh>
    <rPh sb="7" eb="9">
      <t>キニュウ</t>
    </rPh>
    <phoneticPr fontId="3"/>
  </si>
  <si>
    <t>２　管理者について</t>
    <rPh sb="2" eb="5">
      <t>カンリシャ</t>
    </rPh>
    <phoneticPr fontId="3"/>
  </si>
  <si>
    <t>管理者の氏名を記入してください。</t>
    <rPh sb="0" eb="2">
      <t>カンリ</t>
    </rPh>
    <rPh sb="2" eb="3">
      <t>シャ</t>
    </rPh>
    <rPh sb="4" eb="6">
      <t>シメイ</t>
    </rPh>
    <rPh sb="7" eb="9">
      <t>キニュウ</t>
    </rPh>
    <phoneticPr fontId="3"/>
  </si>
  <si>
    <t>職　　　種</t>
    <rPh sb="0" eb="1">
      <t>ショク</t>
    </rPh>
    <rPh sb="4" eb="5">
      <t>タネ</t>
    </rPh>
    <phoneticPr fontId="3"/>
  </si>
  <si>
    <t>1週あたりの時間数</t>
    <rPh sb="1" eb="2">
      <t>シュウ</t>
    </rPh>
    <rPh sb="6" eb="9">
      <t>ジカンスウ</t>
    </rPh>
    <phoneticPr fontId="3"/>
  </si>
  <si>
    <t>午前</t>
    <rPh sb="0" eb="2">
      <t>ゴゼン</t>
    </rPh>
    <phoneticPr fontId="3"/>
  </si>
  <si>
    <t>時</t>
    <rPh sb="0" eb="1">
      <t>トキ</t>
    </rPh>
    <phoneticPr fontId="3"/>
  </si>
  <si>
    <t>分</t>
    <rPh sb="0" eb="1">
      <t>フン</t>
    </rPh>
    <phoneticPr fontId="3"/>
  </si>
  <si>
    <t>午後</t>
    <rPh sb="0" eb="2">
      <t>ゴゴ</t>
    </rPh>
    <phoneticPr fontId="3"/>
  </si>
  <si>
    <t>５　夜勤体制について</t>
    <rPh sb="2" eb="4">
      <t>ヤキン</t>
    </rPh>
    <rPh sb="4" eb="6">
      <t>タイセイ</t>
    </rPh>
    <phoneticPr fontId="3"/>
  </si>
  <si>
    <t>Ⅱ</t>
    <phoneticPr fontId="3"/>
  </si>
  <si>
    <t>　運営に関する報告</t>
    <rPh sb="1" eb="3">
      <t>ウンエイ</t>
    </rPh>
    <rPh sb="4" eb="5">
      <t>カン</t>
    </rPh>
    <rPh sb="7" eb="9">
      <t>ホウコク</t>
    </rPh>
    <phoneticPr fontId="3"/>
  </si>
  <si>
    <t>（氏名）</t>
    <rPh sb="1" eb="3">
      <t>シメイ</t>
    </rPh>
    <phoneticPr fontId="3"/>
  </si>
  <si>
    <t>避難訓練</t>
    <rPh sb="0" eb="2">
      <t>ヒナン</t>
    </rPh>
    <rPh sb="2" eb="4">
      <t>クンレン</t>
    </rPh>
    <phoneticPr fontId="3"/>
  </si>
  <si>
    <t>救出訓練</t>
    <rPh sb="0" eb="2">
      <t>キュウシュツ</t>
    </rPh>
    <rPh sb="2" eb="4">
      <t>クンレン</t>
    </rPh>
    <phoneticPr fontId="3"/>
  </si>
  <si>
    <t>○×を記入</t>
    <rPh sb="3" eb="5">
      <t>キニュウ</t>
    </rPh>
    <phoneticPr fontId="3"/>
  </si>
  <si>
    <t>２　提供拒否の禁止</t>
    <rPh sb="2" eb="4">
      <t>テイキョウ</t>
    </rPh>
    <rPh sb="4" eb="6">
      <t>キョヒ</t>
    </rPh>
    <rPh sb="7" eb="9">
      <t>キンシ</t>
    </rPh>
    <phoneticPr fontId="3"/>
  </si>
  <si>
    <t>３　サービス提供困難時の対応</t>
    <rPh sb="6" eb="8">
      <t>テイキョウ</t>
    </rPh>
    <rPh sb="8" eb="10">
      <t>コンナン</t>
    </rPh>
    <rPh sb="10" eb="11">
      <t>ジ</t>
    </rPh>
    <rPh sb="12" eb="14">
      <t>タイオウ</t>
    </rPh>
    <phoneticPr fontId="3"/>
  </si>
  <si>
    <t>４　受給資格等の確認</t>
    <rPh sb="2" eb="4">
      <t>ジュキュウ</t>
    </rPh>
    <rPh sb="4" eb="6">
      <t>シカク</t>
    </rPh>
    <rPh sb="6" eb="7">
      <t>トウ</t>
    </rPh>
    <rPh sb="8" eb="10">
      <t>カクニン</t>
    </rPh>
    <phoneticPr fontId="3"/>
  </si>
  <si>
    <t>　人員基準、設備基準、運営基準などの基準は、適正なサービスを提供するという目的を達成するために必要となる基準です。この基準を満たせない場合には、地域密着型サービス等の指定や更新が受けられなくなる場合があります。保険者は、この基準に違反していることが明らかな場合に基準を遵守するよう勧告を行い、この勧告に従わない場合には事業所名等を公表し、勧告に従うよう命令することになります。命令に従わない場合には、指定を取り消しすることがあります。</t>
    <rPh sb="1" eb="3">
      <t>ジンイン</t>
    </rPh>
    <rPh sb="3" eb="5">
      <t>キジュン</t>
    </rPh>
    <rPh sb="6" eb="8">
      <t>セツビ</t>
    </rPh>
    <rPh sb="8" eb="10">
      <t>キジュン</t>
    </rPh>
    <rPh sb="11" eb="13">
      <t>ウンエイ</t>
    </rPh>
    <rPh sb="13" eb="15">
      <t>キジュン</t>
    </rPh>
    <rPh sb="18" eb="20">
      <t>キジュン</t>
    </rPh>
    <rPh sb="22" eb="24">
      <t>テキセイ</t>
    </rPh>
    <rPh sb="30" eb="32">
      <t>テイキョウ</t>
    </rPh>
    <rPh sb="37" eb="39">
      <t>モクテキ</t>
    </rPh>
    <rPh sb="40" eb="42">
      <t>タッセイ</t>
    </rPh>
    <rPh sb="47" eb="49">
      <t>ヒツヨウ</t>
    </rPh>
    <rPh sb="52" eb="54">
      <t>キジュン</t>
    </rPh>
    <rPh sb="59" eb="61">
      <t>キジュン</t>
    </rPh>
    <rPh sb="62" eb="63">
      <t>ミ</t>
    </rPh>
    <rPh sb="67" eb="69">
      <t>バアイ</t>
    </rPh>
    <rPh sb="72" eb="74">
      <t>チイキ</t>
    </rPh>
    <rPh sb="74" eb="76">
      <t>ミッチャク</t>
    </rPh>
    <rPh sb="76" eb="77">
      <t>ガタ</t>
    </rPh>
    <rPh sb="81" eb="82">
      <t>トウ</t>
    </rPh>
    <rPh sb="83" eb="85">
      <t>シテイ</t>
    </rPh>
    <rPh sb="86" eb="88">
      <t>コウシン</t>
    </rPh>
    <rPh sb="89" eb="90">
      <t>ウ</t>
    </rPh>
    <rPh sb="97" eb="99">
      <t>バアイ</t>
    </rPh>
    <rPh sb="105" eb="108">
      <t>ホケンシャ</t>
    </rPh>
    <rPh sb="112" eb="114">
      <t>キジュン</t>
    </rPh>
    <rPh sb="115" eb="117">
      <t>イハン</t>
    </rPh>
    <rPh sb="124" eb="125">
      <t>アキ</t>
    </rPh>
    <rPh sb="128" eb="130">
      <t>バアイ</t>
    </rPh>
    <rPh sb="131" eb="133">
      <t>キジュン</t>
    </rPh>
    <rPh sb="134" eb="136">
      <t>ジュンシュ</t>
    </rPh>
    <rPh sb="140" eb="142">
      <t>カンコク</t>
    </rPh>
    <rPh sb="143" eb="144">
      <t>オコナ</t>
    </rPh>
    <rPh sb="148" eb="150">
      <t>カンコク</t>
    </rPh>
    <rPh sb="151" eb="152">
      <t>シタガ</t>
    </rPh>
    <rPh sb="155" eb="157">
      <t>バアイ</t>
    </rPh>
    <rPh sb="159" eb="162">
      <t>ジギョウショ</t>
    </rPh>
    <rPh sb="162" eb="163">
      <t>ナ</t>
    </rPh>
    <rPh sb="163" eb="164">
      <t>トウ</t>
    </rPh>
    <rPh sb="165" eb="167">
      <t>コウヒョウ</t>
    </rPh>
    <rPh sb="169" eb="171">
      <t>カンコク</t>
    </rPh>
    <rPh sb="172" eb="173">
      <t>シタガ</t>
    </rPh>
    <rPh sb="176" eb="178">
      <t>メイレイ</t>
    </rPh>
    <rPh sb="188" eb="190">
      <t>メイレイ</t>
    </rPh>
    <rPh sb="191" eb="192">
      <t>シタガ</t>
    </rPh>
    <rPh sb="195" eb="197">
      <t>バアイ</t>
    </rPh>
    <rPh sb="200" eb="202">
      <t>シテイ</t>
    </rPh>
    <rPh sb="203" eb="204">
      <t>ト</t>
    </rPh>
    <rPh sb="205" eb="206">
      <t>ケ</t>
    </rPh>
    <phoneticPr fontId="3"/>
  </si>
  <si>
    <t>（修了年月日）</t>
    <rPh sb="1" eb="3">
      <t>シュウリョウ</t>
    </rPh>
    <rPh sb="3" eb="6">
      <t>ネンガッピ</t>
    </rPh>
    <phoneticPr fontId="3"/>
  </si>
  <si>
    <t>　　年　　月　　日</t>
    <rPh sb="2" eb="3">
      <t>ネン</t>
    </rPh>
    <rPh sb="5" eb="6">
      <t>ガツ</t>
    </rPh>
    <rPh sb="8" eb="9">
      <t>ニチ</t>
    </rPh>
    <phoneticPr fontId="3"/>
  </si>
  <si>
    <t>１５　居宅サービス計画の作成</t>
    <rPh sb="3" eb="5">
      <t>キョタク</t>
    </rPh>
    <rPh sb="9" eb="11">
      <t>ケイカク</t>
    </rPh>
    <rPh sb="12" eb="14">
      <t>サクセイ</t>
    </rPh>
    <phoneticPr fontId="3"/>
  </si>
  <si>
    <t>１４　主治の医師との関係</t>
    <rPh sb="3" eb="5">
      <t>ヌシハル</t>
    </rPh>
    <rPh sb="6" eb="8">
      <t>イシ</t>
    </rPh>
    <rPh sb="10" eb="12">
      <t>カンケイ</t>
    </rPh>
    <phoneticPr fontId="3"/>
  </si>
  <si>
    <t>１６　法定代理受領サービスに係る報告</t>
    <rPh sb="3" eb="5">
      <t>ホウテイ</t>
    </rPh>
    <rPh sb="5" eb="7">
      <t>ダイリ</t>
    </rPh>
    <rPh sb="7" eb="9">
      <t>ジュリョウ</t>
    </rPh>
    <rPh sb="14" eb="15">
      <t>カカ</t>
    </rPh>
    <rPh sb="16" eb="18">
      <t>ホウコク</t>
    </rPh>
    <phoneticPr fontId="3"/>
  </si>
  <si>
    <t>１７　利用者に対する居宅サービス計画等の書類の交付</t>
    <rPh sb="3" eb="6">
      <t>リヨウシャ</t>
    </rPh>
    <rPh sb="7" eb="8">
      <t>タイ</t>
    </rPh>
    <rPh sb="10" eb="12">
      <t>キョタク</t>
    </rPh>
    <rPh sb="16" eb="18">
      <t>ケイカク</t>
    </rPh>
    <rPh sb="18" eb="19">
      <t>トウ</t>
    </rPh>
    <rPh sb="20" eb="22">
      <t>ショルイ</t>
    </rPh>
    <rPh sb="23" eb="25">
      <t>コウフ</t>
    </rPh>
    <phoneticPr fontId="3"/>
  </si>
  <si>
    <t>１９　介護等</t>
    <rPh sb="3" eb="5">
      <t>カイゴ</t>
    </rPh>
    <rPh sb="5" eb="6">
      <t>トウ</t>
    </rPh>
    <phoneticPr fontId="3"/>
  </si>
  <si>
    <t>２０　社会生活上の便宜の提供等</t>
    <rPh sb="3" eb="5">
      <t>シャカイ</t>
    </rPh>
    <rPh sb="5" eb="8">
      <t>セイカツジョウ</t>
    </rPh>
    <rPh sb="9" eb="11">
      <t>ベンギ</t>
    </rPh>
    <rPh sb="12" eb="14">
      <t>テイキョウ</t>
    </rPh>
    <rPh sb="14" eb="15">
      <t>トウ</t>
    </rPh>
    <phoneticPr fontId="3"/>
  </si>
  <si>
    <t>２１　利用者に関する市町村への通知</t>
    <rPh sb="3" eb="6">
      <t>リヨウシャ</t>
    </rPh>
    <rPh sb="7" eb="8">
      <t>カン</t>
    </rPh>
    <rPh sb="10" eb="13">
      <t>シチョウソン</t>
    </rPh>
    <rPh sb="15" eb="17">
      <t>ツウチ</t>
    </rPh>
    <phoneticPr fontId="3"/>
  </si>
  <si>
    <t>２２　緊急時の対応</t>
    <rPh sb="3" eb="6">
      <t>キンキュウジ</t>
    </rPh>
    <rPh sb="7" eb="9">
      <t>タイオウ</t>
    </rPh>
    <phoneticPr fontId="3"/>
  </si>
  <si>
    <t>２３　管理者の責務</t>
    <rPh sb="3" eb="6">
      <t>カンリシャ</t>
    </rPh>
    <rPh sb="7" eb="9">
      <t>セキム</t>
    </rPh>
    <phoneticPr fontId="3"/>
  </si>
  <si>
    <t>２４　運営規程</t>
    <rPh sb="3" eb="5">
      <t>ウンエイ</t>
    </rPh>
    <rPh sb="5" eb="7">
      <t>キテイ</t>
    </rPh>
    <phoneticPr fontId="3"/>
  </si>
  <si>
    <t>２５　勤務体制の確保等</t>
    <rPh sb="3" eb="5">
      <t>キンム</t>
    </rPh>
    <rPh sb="5" eb="7">
      <t>タイセイ</t>
    </rPh>
    <rPh sb="8" eb="10">
      <t>カクホ</t>
    </rPh>
    <rPh sb="10" eb="11">
      <t>トウ</t>
    </rPh>
    <phoneticPr fontId="3"/>
  </si>
  <si>
    <t>２６　定員の遵守</t>
    <rPh sb="3" eb="5">
      <t>テイイン</t>
    </rPh>
    <rPh sb="6" eb="8">
      <t>ジュンシュ</t>
    </rPh>
    <phoneticPr fontId="3"/>
  </si>
  <si>
    <t>（看護小規模多機能型居宅介護）</t>
    <rPh sb="1" eb="3">
      <t>カンゴ</t>
    </rPh>
    <rPh sb="3" eb="6">
      <t>ショウキボ</t>
    </rPh>
    <rPh sb="6" eb="9">
      <t>タキノウ</t>
    </rPh>
    <rPh sb="9" eb="10">
      <t>ガタ</t>
    </rPh>
    <rPh sb="10" eb="12">
      <t>キョタク</t>
    </rPh>
    <rPh sb="12" eb="14">
      <t>カイゴ</t>
    </rPh>
    <phoneticPr fontId="3"/>
  </si>
  <si>
    <t>登録定員</t>
    <rPh sb="0" eb="2">
      <t>トウロク</t>
    </rPh>
    <rPh sb="2" eb="4">
      <t>テイイン</t>
    </rPh>
    <phoneticPr fontId="3"/>
  </si>
  <si>
    <t>１８　看護小規模多機能型居宅介護計画及び看護小規模多機能型居宅介護報告書の作成</t>
    <rPh sb="16" eb="18">
      <t>ケイカク</t>
    </rPh>
    <rPh sb="18" eb="19">
      <t>オヨ</t>
    </rPh>
    <rPh sb="33" eb="36">
      <t>ホウコクショ</t>
    </rPh>
    <rPh sb="37" eb="39">
      <t>サクセイ</t>
    </rPh>
    <phoneticPr fontId="3"/>
  </si>
  <si>
    <t>１２　看護小規模多機能型居宅介護の基本取扱方針</t>
    <rPh sb="17" eb="19">
      <t>キホン</t>
    </rPh>
    <rPh sb="19" eb="21">
      <t>トリアツカイ</t>
    </rPh>
    <rPh sb="21" eb="23">
      <t>ホウシン</t>
    </rPh>
    <phoneticPr fontId="3"/>
  </si>
  <si>
    <t>１３　看護小規模多機能型居宅介護の具体的取扱方針</t>
    <rPh sb="17" eb="20">
      <t>グタイテキ</t>
    </rPh>
    <rPh sb="20" eb="22">
      <t>トリアツカイ</t>
    </rPh>
    <rPh sb="22" eb="24">
      <t>ホウシン</t>
    </rPh>
    <phoneticPr fontId="3"/>
  </si>
  <si>
    <t>　事業所内に設置している消火設備その他非常災害に際しての必要な設備を記入してください。</t>
    <rPh sb="1" eb="4">
      <t>ジギョウショ</t>
    </rPh>
    <rPh sb="4" eb="5">
      <t>ナイ</t>
    </rPh>
    <rPh sb="6" eb="8">
      <t>セッチ</t>
    </rPh>
    <rPh sb="12" eb="14">
      <t>ショウカ</t>
    </rPh>
    <rPh sb="14" eb="16">
      <t>セツビ</t>
    </rPh>
    <rPh sb="18" eb="19">
      <t>タ</t>
    </rPh>
    <rPh sb="19" eb="21">
      <t>ヒジョウ</t>
    </rPh>
    <rPh sb="21" eb="23">
      <t>サイガイ</t>
    </rPh>
    <rPh sb="24" eb="25">
      <t>サイ</t>
    </rPh>
    <rPh sb="28" eb="30">
      <t>ヒツヨウ</t>
    </rPh>
    <rPh sb="31" eb="33">
      <t>セツビ</t>
    </rPh>
    <rPh sb="34" eb="36">
      <t>キニュウ</t>
    </rPh>
    <phoneticPr fontId="3"/>
  </si>
  <si>
    <t>ある</t>
    <phoneticPr fontId="3"/>
  </si>
  <si>
    <t>ない</t>
    <phoneticPr fontId="3"/>
  </si>
  <si>
    <t>　事業所の防火管理者（又は責任者）の氏名を記入してください。</t>
    <rPh sb="1" eb="4">
      <t>ジギョウショ</t>
    </rPh>
    <rPh sb="5" eb="7">
      <t>ボウカ</t>
    </rPh>
    <rPh sb="7" eb="10">
      <t>カンリシャ</t>
    </rPh>
    <rPh sb="11" eb="12">
      <t>マタ</t>
    </rPh>
    <rPh sb="13" eb="15">
      <t>セキニン</t>
    </rPh>
    <rPh sb="15" eb="16">
      <t>シャ</t>
    </rPh>
    <rPh sb="18" eb="20">
      <t>シメイ</t>
    </rPh>
    <rPh sb="21" eb="23">
      <t>キニュウ</t>
    </rPh>
    <phoneticPr fontId="3"/>
  </si>
  <si>
    <t>から</t>
    <phoneticPr fontId="3"/>
  </si>
  <si>
    <t>まで</t>
    <phoneticPr fontId="3"/>
  </si>
  <si>
    <t>（</t>
    <phoneticPr fontId="3"/>
  </si>
  <si>
    <t>）</t>
    <phoneticPr fontId="3"/>
  </si>
  <si>
    <t>事業所内研修</t>
    <rPh sb="0" eb="2">
      <t>ジギョウ</t>
    </rPh>
    <rPh sb="2" eb="4">
      <t>ショナイ</t>
    </rPh>
    <rPh sb="4" eb="6">
      <t>ケンシュウ</t>
    </rPh>
    <phoneticPr fontId="3"/>
  </si>
  <si>
    <t>事業所外研修</t>
    <rPh sb="0" eb="2">
      <t>ジギョウ</t>
    </rPh>
    <rPh sb="2" eb="3">
      <t>ショ</t>
    </rPh>
    <rPh sb="3" eb="4">
      <t>ガイ</t>
    </rPh>
    <rPh sb="4" eb="6">
      <t>ケンシュウ</t>
    </rPh>
    <phoneticPr fontId="3"/>
  </si>
  <si>
    <t>はい　・　いいえ</t>
    <phoneticPr fontId="3"/>
  </si>
  <si>
    <t>５　要介護認定の申請に係る援助</t>
    <rPh sb="2" eb="5">
      <t>ヨウカイゴ</t>
    </rPh>
    <rPh sb="5" eb="7">
      <t>ニンテイ</t>
    </rPh>
    <rPh sb="8" eb="10">
      <t>シンセイ</t>
    </rPh>
    <rPh sb="11" eb="12">
      <t>カカ</t>
    </rPh>
    <rPh sb="13" eb="15">
      <t>エンジョ</t>
    </rPh>
    <phoneticPr fontId="3"/>
  </si>
  <si>
    <t>６　心身の状況等の把握</t>
    <rPh sb="2" eb="4">
      <t>シンシン</t>
    </rPh>
    <rPh sb="5" eb="7">
      <t>ジョウキョウ</t>
    </rPh>
    <rPh sb="7" eb="8">
      <t>トウ</t>
    </rPh>
    <rPh sb="9" eb="11">
      <t>ハアク</t>
    </rPh>
    <phoneticPr fontId="3"/>
  </si>
  <si>
    <t>※１９で×を記入した事業所は、日常生活に要する費用の取扱いが不適切な可能性があります。「通所介護等における日常生活に要する費用の取扱いについて」（平成１２年３月３０日老企第５４号）を再確認し、適正な費用負担となるよう改善してください。</t>
    <rPh sb="6" eb="8">
      <t>キニュウ</t>
    </rPh>
    <rPh sb="10" eb="13">
      <t>ジギョウショ</t>
    </rPh>
    <rPh sb="15" eb="17">
      <t>ニチジョウ</t>
    </rPh>
    <rPh sb="17" eb="19">
      <t>セイカツ</t>
    </rPh>
    <rPh sb="20" eb="21">
      <t>ヨウ</t>
    </rPh>
    <rPh sb="23" eb="25">
      <t>ヒヨウ</t>
    </rPh>
    <rPh sb="26" eb="28">
      <t>トリアツカ</t>
    </rPh>
    <rPh sb="30" eb="33">
      <t>フテキセツ</t>
    </rPh>
    <rPh sb="34" eb="37">
      <t>カノウセイ</t>
    </rPh>
    <rPh sb="44" eb="46">
      <t>ツウショ</t>
    </rPh>
    <rPh sb="46" eb="48">
      <t>カイゴ</t>
    </rPh>
    <rPh sb="48" eb="49">
      <t>トウ</t>
    </rPh>
    <rPh sb="53" eb="55">
      <t>ニチジョウ</t>
    </rPh>
    <rPh sb="55" eb="57">
      <t>セイカツ</t>
    </rPh>
    <rPh sb="58" eb="59">
      <t>ヨウ</t>
    </rPh>
    <rPh sb="61" eb="63">
      <t>ヒヨウ</t>
    </rPh>
    <rPh sb="64" eb="66">
      <t>トリアツカイ</t>
    </rPh>
    <rPh sb="73" eb="75">
      <t>ヘイセイ</t>
    </rPh>
    <rPh sb="77" eb="78">
      <t>ネン</t>
    </rPh>
    <rPh sb="79" eb="80">
      <t>ツキ</t>
    </rPh>
    <rPh sb="82" eb="83">
      <t>ヒ</t>
    </rPh>
    <phoneticPr fontId="3"/>
  </si>
  <si>
    <t>【人員基準欠如減算、定員超過減算】</t>
    <rPh sb="1" eb="3">
      <t>ジンイン</t>
    </rPh>
    <rPh sb="3" eb="5">
      <t>キジュン</t>
    </rPh>
    <rPh sb="5" eb="7">
      <t>ケツジョ</t>
    </rPh>
    <rPh sb="7" eb="9">
      <t>ゲンサン</t>
    </rPh>
    <phoneticPr fontId="3"/>
  </si>
  <si>
    <t>【訪問看護体制減算】</t>
    <rPh sb="1" eb="3">
      <t>ホウモン</t>
    </rPh>
    <rPh sb="3" eb="5">
      <t>カンゴ</t>
    </rPh>
    <rPh sb="5" eb="7">
      <t>タイセイ</t>
    </rPh>
    <rPh sb="7" eb="9">
      <t>ゲンサン</t>
    </rPh>
    <phoneticPr fontId="3"/>
  </si>
  <si>
    <t>※登録者一人あたり平均回数が週４回に満たない場合は、当該月において、利用者全員に対して所定単位数の70/100の単位で算定する必要があります。</t>
    <rPh sb="1" eb="4">
      <t>トウロクシャ</t>
    </rPh>
    <rPh sb="4" eb="6">
      <t>ヒトリ</t>
    </rPh>
    <rPh sb="9" eb="11">
      <t>ヘイキン</t>
    </rPh>
    <rPh sb="11" eb="13">
      <t>カイスウ</t>
    </rPh>
    <rPh sb="14" eb="15">
      <t>シュウ</t>
    </rPh>
    <rPh sb="16" eb="17">
      <t>カイ</t>
    </rPh>
    <rPh sb="18" eb="19">
      <t>ミ</t>
    </rPh>
    <rPh sb="26" eb="28">
      <t>トウガイ</t>
    </rPh>
    <rPh sb="28" eb="29">
      <t>ツキ</t>
    </rPh>
    <phoneticPr fontId="3"/>
  </si>
  <si>
    <t>人</t>
    <rPh sb="0" eb="1">
      <t>ニン</t>
    </rPh>
    <phoneticPr fontId="3"/>
  </si>
  <si>
    <t>はい　・　いいえ</t>
  </si>
  <si>
    <t>Ｃ</t>
    <phoneticPr fontId="3"/>
  </si>
  <si>
    <t>Ｄ</t>
    <phoneticPr fontId="3"/>
  </si>
  <si>
    <t>前３ヶ月間の実利用者総数</t>
    <rPh sb="0" eb="1">
      <t>マエ</t>
    </rPh>
    <rPh sb="3" eb="5">
      <t>ゲツカン</t>
    </rPh>
    <rPh sb="6" eb="7">
      <t>ジツ</t>
    </rPh>
    <rPh sb="7" eb="10">
      <t>リヨウシャ</t>
    </rPh>
    <rPh sb="10" eb="12">
      <t>ソウスウ</t>
    </rPh>
    <phoneticPr fontId="3"/>
  </si>
  <si>
    <t>（Ａ）</t>
  </si>
  <si>
    <t>（Ｂ）</t>
    <phoneticPr fontId="3"/>
  </si>
  <si>
    <t>（Ｃ）</t>
    <phoneticPr fontId="3"/>
  </si>
  <si>
    <t>（Ｄ）</t>
    <phoneticPr fontId="3"/>
  </si>
  <si>
    <t>→</t>
    <phoneticPr fontId="3"/>
  </si>
  <si>
    <t>通いサービスの提供回数</t>
    <rPh sb="0" eb="1">
      <t>カヨ</t>
    </rPh>
    <rPh sb="7" eb="9">
      <t>テイキョウ</t>
    </rPh>
    <rPh sb="9" eb="11">
      <t>カイスウ</t>
    </rPh>
    <phoneticPr fontId="3"/>
  </si>
  <si>
    <t>※１人の登録者が１日に複数回通いサービスを利用する場合は、複数回の算定が可能です。</t>
    <phoneticPr fontId="3"/>
  </si>
  <si>
    <t>回</t>
    <rPh sb="0" eb="1">
      <t>カイ</t>
    </rPh>
    <phoneticPr fontId="3"/>
  </si>
  <si>
    <t>（Ａ）</t>
    <phoneticPr fontId="3"/>
  </si>
  <si>
    <t>宿泊サービスの提供回数</t>
    <rPh sb="0" eb="2">
      <t>シュクハク</t>
    </rPh>
    <rPh sb="7" eb="9">
      <t>テイキョウ</t>
    </rPh>
    <rPh sb="9" eb="11">
      <t>カイスウ</t>
    </rPh>
    <phoneticPr fontId="3"/>
  </si>
  <si>
    <t>（Ｂ）</t>
    <phoneticPr fontId="3"/>
  </si>
  <si>
    <t>訪問サービスの提供回数</t>
    <rPh sb="0" eb="2">
      <t>ホウモン</t>
    </rPh>
    <rPh sb="7" eb="9">
      <t>テイキョウ</t>
    </rPh>
    <rPh sb="9" eb="11">
      <t>カイスウ</t>
    </rPh>
    <phoneticPr fontId="3"/>
  </si>
  <si>
    <t>※１回の訪問を１回のサービス提供として算定します。なお、看護小規模多機能型居宅介護の訪問サービスは身体介護に限られないため、登録者宅を訪問して見守りの意味で声かけ等を行った場合でも、訪問サービスの回数に含めることが可能です。また、訪問サービスには訪問看護サービスも含まれます。</t>
    <rPh sb="28" eb="30">
      <t>カンゴ</t>
    </rPh>
    <rPh sb="30" eb="33">
      <t>ショウキボ</t>
    </rPh>
    <rPh sb="33" eb="36">
      <t>タキノウ</t>
    </rPh>
    <rPh sb="36" eb="37">
      <t>ガタ</t>
    </rPh>
    <rPh sb="37" eb="39">
      <t>キョタク</t>
    </rPh>
    <rPh sb="39" eb="41">
      <t>カイゴ</t>
    </rPh>
    <phoneticPr fontId="3"/>
  </si>
  <si>
    <t>※１泊を１回として算定します。ただし、通いサービスに引き続いて宿泊サービスを行う場合は、それぞれを１回とし、計２回として算定します。</t>
    <rPh sb="2" eb="3">
      <t>パク</t>
    </rPh>
    <rPh sb="5" eb="6">
      <t>カイ</t>
    </rPh>
    <rPh sb="9" eb="11">
      <t>サンテイ</t>
    </rPh>
    <rPh sb="19" eb="20">
      <t>カヨ</t>
    </rPh>
    <rPh sb="26" eb="27">
      <t>ヒ</t>
    </rPh>
    <rPh sb="28" eb="29">
      <t>ツヅ</t>
    </rPh>
    <rPh sb="31" eb="33">
      <t>シュクハク</t>
    </rPh>
    <rPh sb="38" eb="39">
      <t>オコナ</t>
    </rPh>
    <rPh sb="40" eb="42">
      <t>バアイ</t>
    </rPh>
    <rPh sb="50" eb="51">
      <t>カイ</t>
    </rPh>
    <rPh sb="54" eb="55">
      <t>ケイ</t>
    </rPh>
    <rPh sb="56" eb="57">
      <t>カイ</t>
    </rPh>
    <rPh sb="60" eb="62">
      <t>サンテイ</t>
    </rPh>
    <phoneticPr fontId="3"/>
  </si>
  <si>
    <t>当該月の日数</t>
    <rPh sb="0" eb="2">
      <t>トウガイ</t>
    </rPh>
    <rPh sb="2" eb="3">
      <t>ヅキ</t>
    </rPh>
    <rPh sb="4" eb="6">
      <t>ニッスウ</t>
    </rPh>
    <phoneticPr fontId="3"/>
  </si>
  <si>
    <t>（Ｅ）</t>
    <phoneticPr fontId="3"/>
  </si>
  <si>
    <t>日</t>
    <rPh sb="0" eb="1">
      <t>ニチ</t>
    </rPh>
    <phoneticPr fontId="3"/>
  </si>
  <si>
    <t>当該月の登録者数</t>
    <phoneticPr fontId="3"/>
  </si>
  <si>
    <t>（Ｆ）</t>
    <phoneticPr fontId="3"/>
  </si>
  <si>
    <t>（Ｅ）×（Ｆ）＝１ヶ月ののべ日数</t>
    <rPh sb="10" eb="11">
      <t>ゲツ</t>
    </rPh>
    <rPh sb="14" eb="16">
      <t>ニッスウ</t>
    </rPh>
    <phoneticPr fontId="3"/>
  </si>
  <si>
    <t>（Ｇ）</t>
    <phoneticPr fontId="3"/>
  </si>
  <si>
    <t>※月の途中で利用を開始又は終了した登録者がいる場合、利用開始日の前日以前又は利用終了日の翌日以降の日数についてはこの日数から控除します。入院した登録者がいる場合の入院日（入院初日及び退院日を除く）についても、同様に控除します。</t>
    <rPh sb="1" eb="2">
      <t>ツキ</t>
    </rPh>
    <rPh sb="3" eb="5">
      <t>トチュウ</t>
    </rPh>
    <rPh sb="6" eb="8">
      <t>リヨウ</t>
    </rPh>
    <rPh sb="9" eb="11">
      <t>カイシ</t>
    </rPh>
    <rPh sb="11" eb="12">
      <t>マタ</t>
    </rPh>
    <rPh sb="13" eb="15">
      <t>シュウリョウ</t>
    </rPh>
    <rPh sb="26" eb="28">
      <t>リヨウ</t>
    </rPh>
    <rPh sb="28" eb="31">
      <t>カイシビ</t>
    </rPh>
    <rPh sb="32" eb="34">
      <t>ゼンジツ</t>
    </rPh>
    <rPh sb="34" eb="36">
      <t>イゼン</t>
    </rPh>
    <rPh sb="36" eb="37">
      <t>マタ</t>
    </rPh>
    <rPh sb="38" eb="40">
      <t>リヨウ</t>
    </rPh>
    <rPh sb="40" eb="43">
      <t>シュウリョウビ</t>
    </rPh>
    <rPh sb="44" eb="46">
      <t>ヨクジツ</t>
    </rPh>
    <rPh sb="46" eb="48">
      <t>イコウ</t>
    </rPh>
    <rPh sb="49" eb="51">
      <t>ニッスウ</t>
    </rPh>
    <rPh sb="58" eb="60">
      <t>ニッスウ</t>
    </rPh>
    <rPh sb="62" eb="64">
      <t>コウジョ</t>
    </rPh>
    <rPh sb="68" eb="70">
      <t>ニュウイン</t>
    </rPh>
    <rPh sb="72" eb="75">
      <t>トウロクシャ</t>
    </rPh>
    <rPh sb="78" eb="80">
      <t>バアイ</t>
    </rPh>
    <rPh sb="81" eb="83">
      <t>ニュウイン</t>
    </rPh>
    <rPh sb="83" eb="84">
      <t>ビ</t>
    </rPh>
    <rPh sb="85" eb="87">
      <t>ニュウイン</t>
    </rPh>
    <rPh sb="87" eb="89">
      <t>ショニチ</t>
    </rPh>
    <rPh sb="89" eb="90">
      <t>オヨ</t>
    </rPh>
    <rPh sb="91" eb="94">
      <t>タイインビ</t>
    </rPh>
    <rPh sb="95" eb="96">
      <t>ノゾ</t>
    </rPh>
    <rPh sb="104" eb="106">
      <t>ドウヨウ</t>
    </rPh>
    <rPh sb="107" eb="109">
      <t>コウジョ</t>
    </rPh>
    <phoneticPr fontId="3"/>
  </si>
  <si>
    <t>回／週</t>
    <rPh sb="0" eb="1">
      <t>カイ</t>
    </rPh>
    <rPh sb="2" eb="3">
      <t>シュウ</t>
    </rPh>
    <phoneticPr fontId="3"/>
  </si>
  <si>
    <t>（Ａ）+（Ｂ）+（Ｃ）＝１ヶ月の合計サービス提供回数</t>
    <rPh sb="14" eb="15">
      <t>ゲツ</t>
    </rPh>
    <rPh sb="16" eb="18">
      <t>ゴウケイ</t>
    </rPh>
    <rPh sb="22" eb="24">
      <t>テイキョウ</t>
    </rPh>
    <rPh sb="24" eb="26">
      <t>カイスウ</t>
    </rPh>
    <phoneticPr fontId="3"/>
  </si>
  <si>
    <t>（Ｄ）÷（Ｇ）×７＝登録者一人あたりの平均提供回数</t>
    <phoneticPr fontId="3"/>
  </si>
  <si>
    <t>　イ．保健医療サービス又は福祉サービスの経営に携わった経験を有している。</t>
    <phoneticPr fontId="3"/>
  </si>
  <si>
    <t>　ア．「実践者研修」、「実践リーダー研修」、「認知症高齢者グループホーム管理者研修」、「基礎課程」、「専門課程」、「認知症介護指導者研修」、「認知症高齢者グループホーム開設予定者研修」のうち、いずれかの研修を修了している。</t>
    <rPh sb="104" eb="106">
      <t>シュウリョウ</t>
    </rPh>
    <phoneticPr fontId="3"/>
  </si>
  <si>
    <t>　イ．認知症対応型サービス事業開設者研修を修了している。</t>
    <phoneticPr fontId="3"/>
  </si>
  <si>
    <t>　ア．認知症対応型サービス事業管理者研修を修了している。</t>
    <phoneticPr fontId="3"/>
  </si>
  <si>
    <t>※防火管理者の責務（消防法施行令第３条の２）</t>
    <rPh sb="1" eb="3">
      <t>ボウカ</t>
    </rPh>
    <rPh sb="3" eb="6">
      <t>カンリシャ</t>
    </rPh>
    <rPh sb="7" eb="9">
      <t>セキム</t>
    </rPh>
    <rPh sb="10" eb="12">
      <t>ショウボウ</t>
    </rPh>
    <rPh sb="12" eb="13">
      <t>ホウ</t>
    </rPh>
    <rPh sb="13" eb="15">
      <t>セコウ</t>
    </rPh>
    <rPh sb="15" eb="16">
      <t>レイ</t>
    </rPh>
    <rPh sb="16" eb="17">
      <t>ダイ</t>
    </rPh>
    <rPh sb="18" eb="19">
      <t>ジョウ</t>
    </rPh>
    <phoneticPr fontId="3"/>
  </si>
  <si>
    <t>第3条の２　防火管理者は、総務省令で定めるところにより、当該防火対象物についての防火管理に係る消防計画を作成し、所轄消防長又は消防署長に届け出なければならない。</t>
    <rPh sb="0" eb="1">
      <t>ダイ</t>
    </rPh>
    <rPh sb="2" eb="3">
      <t>ジョウ</t>
    </rPh>
    <rPh sb="6" eb="8">
      <t>ボウカ</t>
    </rPh>
    <rPh sb="8" eb="11">
      <t>カンリシャ</t>
    </rPh>
    <rPh sb="13" eb="15">
      <t>ソウム</t>
    </rPh>
    <rPh sb="15" eb="17">
      <t>ショウレイ</t>
    </rPh>
    <rPh sb="18" eb="19">
      <t>サダ</t>
    </rPh>
    <rPh sb="28" eb="30">
      <t>トウガイ</t>
    </rPh>
    <rPh sb="30" eb="32">
      <t>ボウカ</t>
    </rPh>
    <rPh sb="32" eb="35">
      <t>タイショウブツ</t>
    </rPh>
    <rPh sb="40" eb="42">
      <t>ボウカ</t>
    </rPh>
    <rPh sb="42" eb="44">
      <t>カンリ</t>
    </rPh>
    <rPh sb="45" eb="46">
      <t>カカワ</t>
    </rPh>
    <rPh sb="47" eb="49">
      <t>ショウボウ</t>
    </rPh>
    <rPh sb="49" eb="51">
      <t>ケイカク</t>
    </rPh>
    <rPh sb="52" eb="54">
      <t>サクセイ</t>
    </rPh>
    <rPh sb="56" eb="58">
      <t>ショカツ</t>
    </rPh>
    <rPh sb="58" eb="61">
      <t>ショウボウチョウ</t>
    </rPh>
    <rPh sb="61" eb="62">
      <t>マタ</t>
    </rPh>
    <rPh sb="63" eb="66">
      <t>ショウボウショ</t>
    </rPh>
    <rPh sb="66" eb="67">
      <t>チョウ</t>
    </rPh>
    <rPh sb="68" eb="69">
      <t>トド</t>
    </rPh>
    <rPh sb="70" eb="71">
      <t>デ</t>
    </rPh>
    <phoneticPr fontId="3"/>
  </si>
  <si>
    <t>３　介護支援専門員について</t>
    <rPh sb="2" eb="4">
      <t>カイゴ</t>
    </rPh>
    <rPh sb="4" eb="6">
      <t>シエン</t>
    </rPh>
    <rPh sb="6" eb="9">
      <t>センモンイン</t>
    </rPh>
    <phoneticPr fontId="3"/>
  </si>
  <si>
    <t>（</t>
    <phoneticPr fontId="3"/>
  </si>
  <si>
    <t>）</t>
    <phoneticPr fontId="3"/>
  </si>
  <si>
    <t xml:space="preserve">事業の目的及び運営の方針 </t>
    <phoneticPr fontId="3"/>
  </si>
  <si>
    <t>従業者の職種、員数及び職務の内容</t>
    <phoneticPr fontId="3"/>
  </si>
  <si>
    <t xml:space="preserve">営業日及び営業時間 </t>
    <phoneticPr fontId="3"/>
  </si>
  <si>
    <t>看護小規模多機能型居宅介護の登録定員並びに通いサービス及び宿泊サービスの利用定員</t>
    <phoneticPr fontId="3"/>
  </si>
  <si>
    <t>看護小規模多機能型居宅介護の内容及び利用料その他の費用の額</t>
    <phoneticPr fontId="3"/>
  </si>
  <si>
    <t>通常の事業の実施地域</t>
    <phoneticPr fontId="3"/>
  </si>
  <si>
    <t xml:space="preserve">サービス利用に当たっての留意事項 </t>
    <phoneticPr fontId="3"/>
  </si>
  <si>
    <t>緊急時等における対応方法</t>
    <phoneticPr fontId="3"/>
  </si>
  <si>
    <t>非常災害対策</t>
    <phoneticPr fontId="3"/>
  </si>
  <si>
    <t xml:space="preserve">その他運営に関する重要事項 </t>
    <phoneticPr fontId="3"/>
  </si>
  <si>
    <t>※藤沢市に届け出ている代表者氏名と相違している場合は、変更届出書を提出してください。</t>
    <rPh sb="1" eb="3">
      <t>フジサワ</t>
    </rPh>
    <rPh sb="3" eb="4">
      <t>シ</t>
    </rPh>
    <rPh sb="5" eb="6">
      <t>トド</t>
    </rPh>
    <rPh sb="7" eb="8">
      <t>デ</t>
    </rPh>
    <rPh sb="11" eb="14">
      <t>ダイヒョウシャ</t>
    </rPh>
    <rPh sb="14" eb="16">
      <t>シメイ</t>
    </rPh>
    <rPh sb="17" eb="19">
      <t>ソウイ</t>
    </rPh>
    <rPh sb="23" eb="25">
      <t>バアイ</t>
    </rPh>
    <rPh sb="27" eb="29">
      <t>ヘンコウ</t>
    </rPh>
    <rPh sb="29" eb="32">
      <t>トドケデショ</t>
    </rPh>
    <rPh sb="33" eb="35">
      <t>テイシュツ</t>
    </rPh>
    <phoneticPr fontId="3"/>
  </si>
  <si>
    <t>※藤沢市に届け出ている管理者氏名と相違している場合は、変更届出書を提出してください。</t>
    <rPh sb="1" eb="3">
      <t>フジサワ</t>
    </rPh>
    <rPh sb="3" eb="4">
      <t>シ</t>
    </rPh>
    <rPh sb="5" eb="6">
      <t>トド</t>
    </rPh>
    <rPh sb="7" eb="8">
      <t>デ</t>
    </rPh>
    <rPh sb="11" eb="14">
      <t>カンリシャ</t>
    </rPh>
    <rPh sb="14" eb="16">
      <t>シメイ</t>
    </rPh>
    <rPh sb="17" eb="19">
      <t>ソウイ</t>
    </rPh>
    <rPh sb="23" eb="25">
      <t>バアイ</t>
    </rPh>
    <rPh sb="27" eb="29">
      <t>ヘンコウ</t>
    </rPh>
    <rPh sb="29" eb="32">
      <t>トドケデショ</t>
    </rPh>
    <rPh sb="33" eb="35">
      <t>テイシュツ</t>
    </rPh>
    <phoneticPr fontId="3"/>
  </si>
  <si>
    <t>※藤沢市に届け出ている介護支援専門員氏名と相違している場合は、変更届出書を提出してください。</t>
    <rPh sb="1" eb="3">
      <t>フジサワ</t>
    </rPh>
    <rPh sb="3" eb="4">
      <t>シ</t>
    </rPh>
    <rPh sb="5" eb="6">
      <t>トド</t>
    </rPh>
    <rPh sb="7" eb="8">
      <t>デ</t>
    </rPh>
    <rPh sb="11" eb="13">
      <t>カイゴ</t>
    </rPh>
    <rPh sb="13" eb="15">
      <t>シエン</t>
    </rPh>
    <rPh sb="15" eb="18">
      <t>センモンイン</t>
    </rPh>
    <rPh sb="18" eb="20">
      <t>シメイ</t>
    </rPh>
    <rPh sb="21" eb="23">
      <t>ソウイ</t>
    </rPh>
    <rPh sb="27" eb="29">
      <t>バアイ</t>
    </rPh>
    <rPh sb="31" eb="33">
      <t>ヘンコウ</t>
    </rPh>
    <rPh sb="33" eb="36">
      <t>トドケデショ</t>
    </rPh>
    <rPh sb="37" eb="39">
      <t>テイシュツ</t>
    </rPh>
    <phoneticPr fontId="3"/>
  </si>
  <si>
    <t>事業所内で兼務する職種</t>
    <rPh sb="0" eb="3">
      <t>ジギョウショ</t>
    </rPh>
    <rPh sb="3" eb="4">
      <t>ナイ</t>
    </rPh>
    <rPh sb="5" eb="7">
      <t>ケンム</t>
    </rPh>
    <rPh sb="9" eb="11">
      <t>ショクシュ</t>
    </rPh>
    <phoneticPr fontId="3"/>
  </si>
  <si>
    <t>↓</t>
    <phoneticPr fontId="3"/>
  </si>
  <si>
    <t>９　サービスの提供の記録</t>
    <rPh sb="7" eb="9">
      <t>テイキョウ</t>
    </rPh>
    <rPh sb="10" eb="12">
      <t>キロク</t>
    </rPh>
    <phoneticPr fontId="3"/>
  </si>
  <si>
    <t>※主治医の指示に基づいて医療保険の訪問看護を行う月がある場合は、当該利用者について、要介護状態区分及び医療保険での給付対象期間に応じた単位数を所定単位数から減算する必要があります。</t>
    <rPh sb="1" eb="4">
      <t>シュジイ</t>
    </rPh>
    <rPh sb="5" eb="7">
      <t>シジ</t>
    </rPh>
    <rPh sb="8" eb="9">
      <t>モト</t>
    </rPh>
    <rPh sb="12" eb="14">
      <t>イリョウ</t>
    </rPh>
    <rPh sb="14" eb="16">
      <t>ホケン</t>
    </rPh>
    <rPh sb="17" eb="19">
      <t>ホウモン</t>
    </rPh>
    <rPh sb="19" eb="21">
      <t>カンゴ</t>
    </rPh>
    <rPh sb="22" eb="23">
      <t>オコナ</t>
    </rPh>
    <rPh sb="24" eb="25">
      <t>ツキ</t>
    </rPh>
    <rPh sb="28" eb="30">
      <t>バアイ</t>
    </rPh>
    <rPh sb="32" eb="34">
      <t>トウガイ</t>
    </rPh>
    <rPh sb="34" eb="37">
      <t>リヨウシャ</t>
    </rPh>
    <rPh sb="42" eb="45">
      <t>ヨウカイゴ</t>
    </rPh>
    <rPh sb="45" eb="47">
      <t>ジョウタイ</t>
    </rPh>
    <rPh sb="47" eb="49">
      <t>クブン</t>
    </rPh>
    <rPh sb="49" eb="50">
      <t>オヨ</t>
    </rPh>
    <rPh sb="51" eb="53">
      <t>イリョウ</t>
    </rPh>
    <rPh sb="53" eb="55">
      <t>ホケン</t>
    </rPh>
    <rPh sb="57" eb="59">
      <t>キュウフ</t>
    </rPh>
    <rPh sb="59" eb="61">
      <t>タイショウ</t>
    </rPh>
    <rPh sb="61" eb="63">
      <t>キカン</t>
    </rPh>
    <rPh sb="64" eb="65">
      <t>オウ</t>
    </rPh>
    <rPh sb="67" eb="70">
      <t>タンイスウ</t>
    </rPh>
    <rPh sb="78" eb="80">
      <t>ゲンサン</t>
    </rPh>
    <rPh sb="82" eb="84">
      <t>ヒツヨウ</t>
    </rPh>
    <phoneticPr fontId="3"/>
  </si>
  <si>
    <t>年</t>
    <rPh sb="0" eb="1">
      <t>トシ</t>
    </rPh>
    <phoneticPr fontId="3"/>
  </si>
  <si>
    <t>月分</t>
    <rPh sb="0" eb="1">
      <t>ツキ</t>
    </rPh>
    <rPh sb="1" eb="2">
      <t>ブン</t>
    </rPh>
    <phoneticPr fontId="3"/>
  </si>
  <si>
    <t>その他（</t>
    <rPh sb="2" eb="3">
      <t>タ</t>
    </rPh>
    <phoneticPr fontId="3"/>
  </si>
  <si>
    <t>　自己評価を実施していない場合は、その理由を記入してください。</t>
    <rPh sb="1" eb="3">
      <t>ジコ</t>
    </rPh>
    <rPh sb="3" eb="5">
      <t>ヒョウカ</t>
    </rPh>
    <rPh sb="6" eb="8">
      <t>ジッシ</t>
    </rPh>
    <rPh sb="13" eb="15">
      <t>バアイ</t>
    </rPh>
    <rPh sb="19" eb="21">
      <t>リユウ</t>
    </rPh>
    <rPh sb="22" eb="24">
      <t>キニュウ</t>
    </rPh>
    <phoneticPr fontId="3"/>
  </si>
  <si>
    <t>※藤沢市に届け出ている協力医療機関等と相違している場合は、変更届出書を提出してください。</t>
    <rPh sb="1" eb="3">
      <t>フジサワ</t>
    </rPh>
    <rPh sb="3" eb="4">
      <t>シ</t>
    </rPh>
    <rPh sb="5" eb="6">
      <t>トド</t>
    </rPh>
    <rPh sb="7" eb="8">
      <t>デ</t>
    </rPh>
    <rPh sb="11" eb="13">
      <t>キョウリョク</t>
    </rPh>
    <rPh sb="13" eb="15">
      <t>イリョウ</t>
    </rPh>
    <rPh sb="15" eb="17">
      <t>キカン</t>
    </rPh>
    <rPh sb="17" eb="18">
      <t>トウ</t>
    </rPh>
    <rPh sb="19" eb="21">
      <t>ソウイ</t>
    </rPh>
    <rPh sb="25" eb="27">
      <t>バアイ</t>
    </rPh>
    <rPh sb="29" eb="31">
      <t>ヘンコウ</t>
    </rPh>
    <rPh sb="31" eb="33">
      <t>トドケデ</t>
    </rPh>
    <rPh sb="33" eb="34">
      <t>カ</t>
    </rPh>
    <rPh sb="35" eb="37">
      <t>テイシュツ</t>
    </rPh>
    <phoneticPr fontId="3"/>
  </si>
  <si>
    <t>①</t>
    <phoneticPr fontId="3"/>
  </si>
  <si>
    <t>②</t>
    <phoneticPr fontId="3"/>
  </si>
  <si>
    <t>③</t>
    <phoneticPr fontId="3"/>
  </si>
  <si>
    <t>④</t>
    <phoneticPr fontId="3"/>
  </si>
  <si>
    <t>⑤</t>
    <phoneticPr fontId="3"/>
  </si>
  <si>
    <t>⑥</t>
    <phoneticPr fontId="3"/>
  </si>
  <si>
    <t>　外部評価を実施していない場合は、その理由を記入してください。</t>
    <rPh sb="1" eb="3">
      <t>ガイブ</t>
    </rPh>
    <rPh sb="3" eb="5">
      <t>ヒョウカ</t>
    </rPh>
    <rPh sb="6" eb="8">
      <t>ジッシ</t>
    </rPh>
    <rPh sb="13" eb="15">
      <t>バアイ</t>
    </rPh>
    <rPh sb="19" eb="21">
      <t>リユウ</t>
    </rPh>
    <rPh sb="22" eb="24">
      <t>キニュウ</t>
    </rPh>
    <phoneticPr fontId="3"/>
  </si>
  <si>
    <t>）</t>
    <phoneticPr fontId="3"/>
  </si>
  <si>
    <t>兼務している場合は、兼務している職種を記入してください。</t>
    <rPh sb="0" eb="2">
      <t>ケンム</t>
    </rPh>
    <rPh sb="6" eb="8">
      <t>バアイ</t>
    </rPh>
    <rPh sb="10" eb="12">
      <t>ケンム</t>
    </rPh>
    <rPh sb="16" eb="18">
      <t>ショクシュ</t>
    </rPh>
    <rPh sb="19" eb="21">
      <t>キニュウ</t>
    </rPh>
    <phoneticPr fontId="3"/>
  </si>
  <si>
    <t>※５及び６に該当しない事業所は、介護支援専門員の変更届出が必要になります。研修を修了していない方が計画作成担当者にならなくてはいけない場合は、介護保険課に問い合わせください。
※介護支援専門員の人員欠如については、その翌々月から人員欠如が解消された月まで利用者全員について所定単位数を７０／１００に減算することになります。</t>
    <rPh sb="2" eb="3">
      <t>オヨ</t>
    </rPh>
    <rPh sb="6" eb="8">
      <t>ガイトウ</t>
    </rPh>
    <rPh sb="13" eb="14">
      <t>ショ</t>
    </rPh>
    <rPh sb="16" eb="23">
      <t>カイゴシエンセンモンイン</t>
    </rPh>
    <rPh sb="47" eb="48">
      <t>カタ</t>
    </rPh>
    <rPh sb="49" eb="51">
      <t>ケイカク</t>
    </rPh>
    <rPh sb="51" eb="53">
      <t>サクセイ</t>
    </rPh>
    <rPh sb="71" eb="73">
      <t>カイゴ</t>
    </rPh>
    <rPh sb="73" eb="75">
      <t>ホケン</t>
    </rPh>
    <rPh sb="75" eb="76">
      <t>カ</t>
    </rPh>
    <phoneticPr fontId="3"/>
  </si>
  <si>
    <t>　運営規程に定めている項目について○印をつけてください。</t>
    <rPh sb="1" eb="3">
      <t>ウンエイ</t>
    </rPh>
    <rPh sb="3" eb="5">
      <t>キテイ</t>
    </rPh>
    <rPh sb="6" eb="7">
      <t>サダ</t>
    </rPh>
    <rPh sb="11" eb="13">
      <t>コウモク</t>
    </rPh>
    <rPh sb="18" eb="19">
      <t>シルシ</t>
    </rPh>
    <phoneticPr fontId="3"/>
  </si>
  <si>
    <t>実施（予定）年月日</t>
    <rPh sb="0" eb="2">
      <t>ジッシ</t>
    </rPh>
    <rPh sb="3" eb="5">
      <t>ヨテイ</t>
    </rPh>
    <rPh sb="6" eb="9">
      <t>ネンガッピ</t>
    </rPh>
    <phoneticPr fontId="3"/>
  </si>
  <si>
    <t>研修内容</t>
    <rPh sb="0" eb="2">
      <t>ケンシュウ</t>
    </rPh>
    <rPh sb="2" eb="4">
      <t>ナイヨウ</t>
    </rPh>
    <phoneticPr fontId="3"/>
  </si>
  <si>
    <t>※</t>
    <phoneticPr fontId="3"/>
  </si>
  <si>
    <t>出席者欄には、氏名と職種を記入してください。</t>
    <rPh sb="0" eb="3">
      <t>シュッセキシャ</t>
    </rPh>
    <rPh sb="3" eb="4">
      <t>ラン</t>
    </rPh>
    <rPh sb="7" eb="9">
      <t>シメイ</t>
    </rPh>
    <rPh sb="10" eb="12">
      <t>ショクシュ</t>
    </rPh>
    <rPh sb="13" eb="15">
      <t>キニュウ</t>
    </rPh>
    <phoneticPr fontId="3"/>
  </si>
  <si>
    <t>研修を行っていない、又は、行う予定がない場合には、”実施なし”と記入してください。</t>
    <rPh sb="0" eb="2">
      <t>ケンシュウ</t>
    </rPh>
    <rPh sb="3" eb="4">
      <t>オコナ</t>
    </rPh>
    <rPh sb="10" eb="11">
      <t>マタ</t>
    </rPh>
    <rPh sb="13" eb="14">
      <t>オコナ</t>
    </rPh>
    <rPh sb="15" eb="17">
      <t>ヨテイ</t>
    </rPh>
    <rPh sb="20" eb="22">
      <t>バアイ</t>
    </rPh>
    <rPh sb="26" eb="28">
      <t>ジッシ</t>
    </rPh>
    <rPh sb="32" eb="34">
      <t>キニュウ</t>
    </rPh>
    <phoneticPr fontId="3"/>
  </si>
  <si>
    <t>　居間及び食堂は、利用者及び介護従業者が一堂に会するのに充分な広さを確保していますか。</t>
    <rPh sb="1" eb="3">
      <t>イマ</t>
    </rPh>
    <rPh sb="3" eb="4">
      <t>オヨ</t>
    </rPh>
    <rPh sb="5" eb="7">
      <t>ショクドウ</t>
    </rPh>
    <rPh sb="9" eb="12">
      <t>リヨウシャ</t>
    </rPh>
    <rPh sb="12" eb="13">
      <t>オヨ</t>
    </rPh>
    <rPh sb="14" eb="16">
      <t>カイゴ</t>
    </rPh>
    <rPh sb="16" eb="19">
      <t>ジュウギョウシャ</t>
    </rPh>
    <rPh sb="20" eb="22">
      <t>イチドウ</t>
    </rPh>
    <rPh sb="23" eb="24">
      <t>カイ</t>
    </rPh>
    <rPh sb="28" eb="30">
      <t>ジュウブン</t>
    </rPh>
    <rPh sb="31" eb="32">
      <t>ヒロ</t>
    </rPh>
    <rPh sb="34" eb="36">
      <t>カクホ</t>
    </rPh>
    <phoneticPr fontId="3"/>
  </si>
  <si>
    <r>
      <t>Ａのうち緊急時訪問看護加算を算定した</t>
    </r>
    <r>
      <rPr>
        <sz val="11"/>
        <rFont val="ＭＳ Ｐゴシック"/>
        <family val="3"/>
        <charset val="128"/>
      </rPr>
      <t>実利用者数</t>
    </r>
    <rPh sb="4" eb="7">
      <t>キンキュウジ</t>
    </rPh>
    <rPh sb="7" eb="9">
      <t>ホウモン</t>
    </rPh>
    <rPh sb="9" eb="11">
      <t>カンゴ</t>
    </rPh>
    <rPh sb="11" eb="13">
      <t>カサン</t>
    </rPh>
    <rPh sb="14" eb="16">
      <t>サンテイ</t>
    </rPh>
    <rPh sb="18" eb="19">
      <t>ジツ</t>
    </rPh>
    <rPh sb="19" eb="21">
      <t>リヨウ</t>
    </rPh>
    <rPh sb="21" eb="22">
      <t>シャ</t>
    </rPh>
    <rPh sb="22" eb="23">
      <t>スウ</t>
    </rPh>
    <phoneticPr fontId="3"/>
  </si>
  <si>
    <r>
      <t>Ａのうち特別管理加算を算定した</t>
    </r>
    <r>
      <rPr>
        <sz val="11"/>
        <rFont val="ＭＳ Ｐゴシック"/>
        <family val="3"/>
        <charset val="128"/>
      </rPr>
      <t>実利用者数</t>
    </r>
    <rPh sb="4" eb="6">
      <t>トクベツ</t>
    </rPh>
    <rPh sb="6" eb="8">
      <t>カンリ</t>
    </rPh>
    <rPh sb="8" eb="10">
      <t>カサン</t>
    </rPh>
    <rPh sb="11" eb="13">
      <t>サンテイ</t>
    </rPh>
    <rPh sb="15" eb="16">
      <t>ジツ</t>
    </rPh>
    <rPh sb="16" eb="18">
      <t>リヨウ</t>
    </rPh>
    <rPh sb="18" eb="19">
      <t>シャ</t>
    </rPh>
    <rPh sb="19" eb="20">
      <t>スウ</t>
    </rPh>
    <phoneticPr fontId="3"/>
  </si>
  <si>
    <r>
      <rPr>
        <sz val="11"/>
        <rFont val="ＭＳ Ｐゴシック"/>
        <family val="3"/>
        <charset val="128"/>
      </rPr>
      <t xml:space="preserve">※のべ人数ではなく、３ヶ月の間に存在する実利用者の総数によって計算します。                           
※３ヶ月間の１ヶ月目から３ヶ月目まで継続して利用している利用者は、１人として計上します。                           
※３ヶ月間の途中で利用を開始した利用者は又は途中で利用を終了した利用者は、それぞれ１人として
　 計上します。        
     </t>
    </r>
    <rPh sb="25" eb="27">
      <t>ソウスウ</t>
    </rPh>
    <rPh sb="31" eb="33">
      <t>ケイサン</t>
    </rPh>
    <phoneticPr fontId="3"/>
  </si>
  <si>
    <t>時間</t>
    <rPh sb="0" eb="2">
      <t>ジカン</t>
    </rPh>
    <phoneticPr fontId="3"/>
  </si>
  <si>
    <t>※通い定員が１５人を超える事業所においては、居間及び食堂を合計した面積は、利用者の処遇に支障がないと認められる十分な広さ（１人あたり３㎡以上）を確保することが必要です。</t>
    <rPh sb="1" eb="2">
      <t>カヨ</t>
    </rPh>
    <rPh sb="3" eb="5">
      <t>テイイン</t>
    </rPh>
    <rPh sb="8" eb="9">
      <t>ニン</t>
    </rPh>
    <rPh sb="10" eb="11">
      <t>コ</t>
    </rPh>
    <rPh sb="13" eb="16">
      <t>ジギョウショ</t>
    </rPh>
    <rPh sb="22" eb="24">
      <t>イマ</t>
    </rPh>
    <rPh sb="24" eb="25">
      <t>オヨ</t>
    </rPh>
    <rPh sb="26" eb="28">
      <t>ショクドウ</t>
    </rPh>
    <rPh sb="29" eb="31">
      <t>ゴウケイ</t>
    </rPh>
    <rPh sb="33" eb="35">
      <t>メンセキ</t>
    </rPh>
    <rPh sb="37" eb="40">
      <t>リヨウシャ</t>
    </rPh>
    <rPh sb="41" eb="43">
      <t>ショグウ</t>
    </rPh>
    <rPh sb="44" eb="46">
      <t>シショウ</t>
    </rPh>
    <rPh sb="50" eb="51">
      <t>ミト</t>
    </rPh>
    <rPh sb="55" eb="57">
      <t>ジュウブン</t>
    </rPh>
    <rPh sb="58" eb="59">
      <t>ヒロ</t>
    </rPh>
    <rPh sb="62" eb="63">
      <t>ニン</t>
    </rPh>
    <rPh sb="68" eb="70">
      <t>イジョウ</t>
    </rPh>
    <rPh sb="72" eb="74">
      <t>カクホ</t>
    </rPh>
    <rPh sb="79" eb="81">
      <t>ヒツヨウ</t>
    </rPh>
    <phoneticPr fontId="3"/>
  </si>
  <si>
    <t>○</t>
    <phoneticPr fontId="3"/>
  </si>
  <si>
    <t>×</t>
    <phoneticPr fontId="3"/>
  </si>
  <si>
    <t>４　従業者（介護支援専門員を除く）について</t>
    <rPh sb="2" eb="5">
      <t>ジュウギョウシャ</t>
    </rPh>
    <rPh sb="6" eb="8">
      <t>カイゴ</t>
    </rPh>
    <rPh sb="8" eb="10">
      <t>シエン</t>
    </rPh>
    <rPh sb="10" eb="13">
      <t>センモンイン</t>
    </rPh>
    <rPh sb="14" eb="15">
      <t>ノゾ</t>
    </rPh>
    <phoneticPr fontId="3"/>
  </si>
  <si>
    <t>《職員の人員欠如について》
基準に定められた員数の従業者を配置していない場合、以下の期間、利用者全員について所定単位数が平成１２年２月１０日告示第２７号第１１号に規定する算定方法に従って減算になります。
・介護従業者（通いサービスおよび訪問サービスの提供に当たる者）……基準に定める員数の１割の範囲内で減少した場合にはその翌々月から人員欠如が解消されるに至った月まで（※翌月の末日に人員基準を満たしていれば減算対象とはなりません）、１割を超えて減少した場合はその翌月から人員欠如が解消されるに至った月まで。
・看護職員……人員基準欠如開始月の翌々月から解消月まで（※翌月の末日に人員基準を満たしていれば減算対象とはなりません）。
・夜勤職員および宿直職員……基準に定める員数に満たない日が、２日以上連続して発生した場合または４日以上発生した場合には、人員基準欠如の翌月。</t>
    <rPh sb="1" eb="3">
      <t>ショクイン</t>
    </rPh>
    <rPh sb="4" eb="6">
      <t>ジンイン</t>
    </rPh>
    <rPh sb="6" eb="8">
      <t>ケツジョ</t>
    </rPh>
    <rPh sb="14" eb="16">
      <t>キジュン</t>
    </rPh>
    <rPh sb="17" eb="18">
      <t>サダ</t>
    </rPh>
    <rPh sb="22" eb="24">
      <t>インズウ</t>
    </rPh>
    <rPh sb="25" eb="28">
      <t>ジュウギョウシャ</t>
    </rPh>
    <rPh sb="29" eb="31">
      <t>ハイチ</t>
    </rPh>
    <rPh sb="36" eb="38">
      <t>バアイ</t>
    </rPh>
    <rPh sb="39" eb="41">
      <t>イカ</t>
    </rPh>
    <rPh sb="42" eb="44">
      <t>キカン</t>
    </rPh>
    <rPh sb="104" eb="106">
      <t>カイゴ</t>
    </rPh>
    <rPh sb="106" eb="109">
      <t>ジュウギョウシャ</t>
    </rPh>
    <rPh sb="110" eb="111">
      <t>カヨ</t>
    </rPh>
    <rPh sb="119" eb="121">
      <t>ホウモン</t>
    </rPh>
    <rPh sb="126" eb="128">
      <t>テイキョウ</t>
    </rPh>
    <rPh sb="129" eb="130">
      <t>ア</t>
    </rPh>
    <rPh sb="132" eb="133">
      <t>モノ</t>
    </rPh>
    <rPh sb="136" eb="138">
      <t>キジュン</t>
    </rPh>
    <rPh sb="146" eb="147">
      <t>ワリ</t>
    </rPh>
    <rPh sb="148" eb="151">
      <t>ハンイナイ</t>
    </rPh>
    <rPh sb="152" eb="154">
      <t>ゲンショウ</t>
    </rPh>
    <rPh sb="156" eb="158">
      <t>バアイ</t>
    </rPh>
    <rPh sb="162" eb="165">
      <t>ヨクヨクゲツ</t>
    </rPh>
    <rPh sb="167" eb="169">
      <t>ジンイン</t>
    </rPh>
    <rPh sb="169" eb="171">
      <t>ケツジョ</t>
    </rPh>
    <rPh sb="172" eb="174">
      <t>カイショウ</t>
    </rPh>
    <rPh sb="178" eb="179">
      <t>イタ</t>
    </rPh>
    <rPh sb="181" eb="182">
      <t>ツキ</t>
    </rPh>
    <rPh sb="218" eb="219">
      <t>ワリ</t>
    </rPh>
    <rPh sb="220" eb="221">
      <t>コ</t>
    </rPh>
    <rPh sb="223" eb="225">
      <t>ゲンショウ</t>
    </rPh>
    <rPh sb="227" eb="229">
      <t>バアイ</t>
    </rPh>
    <rPh sb="232" eb="234">
      <t>ヨクゲツ</t>
    </rPh>
    <rPh sb="236" eb="238">
      <t>ジンイン</t>
    </rPh>
    <rPh sb="238" eb="240">
      <t>ケツジョ</t>
    </rPh>
    <rPh sb="241" eb="243">
      <t>カイショウ</t>
    </rPh>
    <rPh sb="247" eb="248">
      <t>イタ</t>
    </rPh>
    <rPh sb="250" eb="251">
      <t>ツキ</t>
    </rPh>
    <rPh sb="256" eb="258">
      <t>カンゴ</t>
    </rPh>
    <rPh sb="258" eb="260">
      <t>ショクイン</t>
    </rPh>
    <rPh sb="262" eb="264">
      <t>ジンイン</t>
    </rPh>
    <rPh sb="264" eb="266">
      <t>キジュン</t>
    </rPh>
    <rPh sb="266" eb="268">
      <t>ケツジョ</t>
    </rPh>
    <rPh sb="272" eb="275">
      <t>ヨクヨクゲツ</t>
    </rPh>
    <rPh sb="277" eb="279">
      <t>カイショウ</t>
    </rPh>
    <rPh sb="279" eb="280">
      <t>ヅキ</t>
    </rPh>
    <rPh sb="317" eb="319">
      <t>ヤキン</t>
    </rPh>
    <rPh sb="319" eb="321">
      <t>ショクイン</t>
    </rPh>
    <rPh sb="324" eb="326">
      <t>シュクチョク</t>
    </rPh>
    <rPh sb="326" eb="328">
      <t>ショクイン</t>
    </rPh>
    <rPh sb="330" eb="332">
      <t>キジュン</t>
    </rPh>
    <rPh sb="333" eb="334">
      <t>サダ</t>
    </rPh>
    <rPh sb="336" eb="338">
      <t>インズウ</t>
    </rPh>
    <rPh sb="339" eb="340">
      <t>ミ</t>
    </rPh>
    <rPh sb="343" eb="344">
      <t>ヒ</t>
    </rPh>
    <rPh sb="347" eb="348">
      <t>ニチ</t>
    </rPh>
    <rPh sb="348" eb="350">
      <t>イジョウ</t>
    </rPh>
    <rPh sb="350" eb="352">
      <t>レンゾク</t>
    </rPh>
    <rPh sb="354" eb="356">
      <t>ハッセイ</t>
    </rPh>
    <rPh sb="358" eb="360">
      <t>バアイ</t>
    </rPh>
    <rPh sb="364" eb="367">
      <t>カイジョウ</t>
    </rPh>
    <rPh sb="367" eb="369">
      <t>ハッセイ</t>
    </rPh>
    <rPh sb="371" eb="373">
      <t>バアイ</t>
    </rPh>
    <rPh sb="376" eb="378">
      <t>ジンイン</t>
    </rPh>
    <rPh sb="378" eb="380">
      <t>キジュン</t>
    </rPh>
    <rPh sb="380" eb="382">
      <t>ケツジョ</t>
    </rPh>
    <rPh sb="383" eb="385">
      <t>ヨクゲツ</t>
    </rPh>
    <phoneticPr fontId="3"/>
  </si>
  <si>
    <t>○</t>
    <phoneticPr fontId="3"/>
  </si>
  <si>
    <t>×</t>
    <phoneticPr fontId="3"/>
  </si>
  <si>
    <t>Ⅲ</t>
    <phoneticPr fontId="3"/>
  </si>
  <si>
    <t>　介護支援専門員証によって、介護支援専門員の資格が有効であることを確認していますか。</t>
    <rPh sb="1" eb="3">
      <t>カイゴ</t>
    </rPh>
    <rPh sb="3" eb="5">
      <t>シエン</t>
    </rPh>
    <rPh sb="5" eb="8">
      <t>センモンイン</t>
    </rPh>
    <rPh sb="8" eb="9">
      <t>ショウ</t>
    </rPh>
    <rPh sb="14" eb="16">
      <t>カイゴ</t>
    </rPh>
    <rPh sb="16" eb="18">
      <t>シエン</t>
    </rPh>
    <rPh sb="18" eb="21">
      <t>センモンイン</t>
    </rPh>
    <rPh sb="22" eb="24">
      <t>シカク</t>
    </rPh>
    <rPh sb="25" eb="27">
      <t>ユウコウ</t>
    </rPh>
    <rPh sb="33" eb="35">
      <t>カクニン</t>
    </rPh>
    <phoneticPr fontId="3"/>
  </si>
  <si>
    <t>　介護支援専門員は、小規模多機能型サービス等計画作成担当者研修を修了していますか。</t>
    <rPh sb="1" eb="3">
      <t>カイゴ</t>
    </rPh>
    <rPh sb="3" eb="5">
      <t>シエン</t>
    </rPh>
    <rPh sb="5" eb="8">
      <t>センモンイン</t>
    </rPh>
    <rPh sb="10" eb="13">
      <t>ショウキボ</t>
    </rPh>
    <rPh sb="13" eb="16">
      <t>タキノウ</t>
    </rPh>
    <rPh sb="16" eb="17">
      <t>ガタ</t>
    </rPh>
    <rPh sb="21" eb="22">
      <t>トウ</t>
    </rPh>
    <rPh sb="22" eb="24">
      <t>ケイカク</t>
    </rPh>
    <rPh sb="24" eb="26">
      <t>サクセイ</t>
    </rPh>
    <rPh sb="26" eb="29">
      <t>タントウシャ</t>
    </rPh>
    <rPh sb="29" eb="31">
      <t>ケンシュウ</t>
    </rPh>
    <rPh sb="32" eb="34">
      <t>シュウリョウ</t>
    </rPh>
    <phoneticPr fontId="3"/>
  </si>
  <si>
    <t>　常勤職員の勤務時間は１日何時間ですか。</t>
    <rPh sb="1" eb="3">
      <t>ジョウキン</t>
    </rPh>
    <rPh sb="3" eb="5">
      <t>ショクイン</t>
    </rPh>
    <rPh sb="6" eb="8">
      <t>キンム</t>
    </rPh>
    <rPh sb="8" eb="10">
      <t>ジカン</t>
    </rPh>
    <rPh sb="12" eb="13">
      <t>ヒ</t>
    </rPh>
    <rPh sb="13" eb="16">
      <t>ナンジカン</t>
    </rPh>
    <phoneticPr fontId="3"/>
  </si>
  <si>
    <t>　常勤の保健師又は看護師を１以上配置していますか。（専従・兼務問わず）</t>
    <rPh sb="1" eb="3">
      <t>ジョウキン</t>
    </rPh>
    <rPh sb="4" eb="7">
      <t>ホケンシ</t>
    </rPh>
    <rPh sb="7" eb="8">
      <t>マタ</t>
    </rPh>
    <rPh sb="9" eb="12">
      <t>カンゴシ</t>
    </rPh>
    <rPh sb="14" eb="16">
      <t>イジョウ</t>
    </rPh>
    <rPh sb="16" eb="18">
      <t>ハイチ</t>
    </rPh>
    <rPh sb="26" eb="28">
      <t>センジュウ</t>
    </rPh>
    <rPh sb="29" eb="31">
      <t>ケンム</t>
    </rPh>
    <rPh sb="31" eb="32">
      <t>ト</t>
    </rPh>
    <phoneticPr fontId="3"/>
  </si>
  <si>
    <t>　常勤換算２．５以上の看護職員（保健師、看護師又は准看護師）を配置していますか。</t>
    <rPh sb="1" eb="3">
      <t>ジョウキン</t>
    </rPh>
    <rPh sb="3" eb="5">
      <t>カンサン</t>
    </rPh>
    <rPh sb="8" eb="10">
      <t>イジョウ</t>
    </rPh>
    <rPh sb="16" eb="19">
      <t>ホケンシ</t>
    </rPh>
    <rPh sb="20" eb="23">
      <t>カンゴシ</t>
    </rPh>
    <rPh sb="23" eb="24">
      <t>マタ</t>
    </rPh>
    <rPh sb="25" eb="29">
      <t>ジュンカンゴシ</t>
    </rPh>
    <rPh sb="31" eb="33">
      <t>ハイチ</t>
    </rPh>
    <phoneticPr fontId="3"/>
  </si>
  <si>
    <t>　宿泊サービスの利用者の生活サイクル等に応じて設定した日中の生活時間帯（利用者の起床時間から就寝時間まで＝夜間及び深夜の時間帯以外の時間帯）は何時から何時まで、また何時間ですか。</t>
    <rPh sb="1" eb="3">
      <t>シュクハク</t>
    </rPh>
    <rPh sb="8" eb="11">
      <t>リヨウシャ</t>
    </rPh>
    <rPh sb="12" eb="14">
      <t>セイカツ</t>
    </rPh>
    <rPh sb="18" eb="19">
      <t>トウ</t>
    </rPh>
    <rPh sb="20" eb="21">
      <t>オウ</t>
    </rPh>
    <rPh sb="23" eb="25">
      <t>セッテイ</t>
    </rPh>
    <rPh sb="27" eb="29">
      <t>ニッチュウ</t>
    </rPh>
    <rPh sb="30" eb="32">
      <t>セイカツ</t>
    </rPh>
    <rPh sb="32" eb="35">
      <t>ジカンタイ</t>
    </rPh>
    <rPh sb="36" eb="39">
      <t>リヨウシャ</t>
    </rPh>
    <rPh sb="40" eb="42">
      <t>キショウ</t>
    </rPh>
    <rPh sb="42" eb="44">
      <t>ジカン</t>
    </rPh>
    <rPh sb="46" eb="48">
      <t>シュウシン</t>
    </rPh>
    <rPh sb="48" eb="50">
      <t>ジカン</t>
    </rPh>
    <rPh sb="71" eb="73">
      <t>ナンジ</t>
    </rPh>
    <rPh sb="75" eb="77">
      <t>ナンジ</t>
    </rPh>
    <rPh sb="82" eb="85">
      <t>ナンジカン</t>
    </rPh>
    <phoneticPr fontId="3"/>
  </si>
  <si>
    <t>　宿泊サービス利用者がいるとき、夜間及び深夜の時間帯を通じて１名以上の従業者を配置していますか。</t>
    <rPh sb="1" eb="3">
      <t>シュクハク</t>
    </rPh>
    <rPh sb="7" eb="10">
      <t>リヨウシャ</t>
    </rPh>
    <rPh sb="16" eb="18">
      <t>ヤカン</t>
    </rPh>
    <rPh sb="18" eb="19">
      <t>オヨ</t>
    </rPh>
    <rPh sb="20" eb="22">
      <t>シンヤ</t>
    </rPh>
    <rPh sb="23" eb="26">
      <t>ジカンタイ</t>
    </rPh>
    <rPh sb="27" eb="28">
      <t>ツウ</t>
    </rPh>
    <rPh sb="31" eb="34">
      <t>メイイジョウ</t>
    </rPh>
    <rPh sb="35" eb="37">
      <t>ジュウギョウ</t>
    </rPh>
    <rPh sb="37" eb="38">
      <t>シャ</t>
    </rPh>
    <rPh sb="39" eb="41">
      <t>ハイチ</t>
    </rPh>
    <phoneticPr fontId="3"/>
  </si>
  <si>
    <t>　宿泊サービス利用者がいるとき、宿直勤務を行う従業者を１人以上配置していますか。</t>
    <rPh sb="1" eb="3">
      <t>シュクハク</t>
    </rPh>
    <rPh sb="7" eb="10">
      <t>リヨウシャ</t>
    </rPh>
    <rPh sb="16" eb="18">
      <t>シュクチョク</t>
    </rPh>
    <rPh sb="18" eb="20">
      <t>キンム</t>
    </rPh>
    <rPh sb="21" eb="22">
      <t>オコナ</t>
    </rPh>
    <rPh sb="23" eb="26">
      <t>ジュウギョウシャ</t>
    </rPh>
    <rPh sb="28" eb="29">
      <t>ヒト</t>
    </rPh>
    <rPh sb="29" eb="31">
      <t>イジョウ</t>
    </rPh>
    <rPh sb="31" eb="33">
      <t>ハイチ</t>
    </rPh>
    <phoneticPr fontId="3"/>
  </si>
  <si>
    <t>　宿泊サービス利用者がいない場合であって、夜勤職員・宿直職員を置かないときは、訪問サービスを提供するために必要な連絡体制を整備していますか。</t>
    <rPh sb="1" eb="3">
      <t>シュクハク</t>
    </rPh>
    <rPh sb="7" eb="10">
      <t>リヨウシャ</t>
    </rPh>
    <rPh sb="14" eb="16">
      <t>バアイ</t>
    </rPh>
    <rPh sb="21" eb="23">
      <t>ヤキン</t>
    </rPh>
    <rPh sb="23" eb="25">
      <t>ショクイン</t>
    </rPh>
    <rPh sb="26" eb="28">
      <t>トノイ</t>
    </rPh>
    <rPh sb="28" eb="30">
      <t>ショクイン</t>
    </rPh>
    <rPh sb="31" eb="32">
      <t>オ</t>
    </rPh>
    <rPh sb="39" eb="41">
      <t>ホウモン</t>
    </rPh>
    <rPh sb="46" eb="48">
      <t>テイキョウ</t>
    </rPh>
    <rPh sb="53" eb="55">
      <t>ヒツヨウ</t>
    </rPh>
    <rPh sb="56" eb="58">
      <t>レンラク</t>
    </rPh>
    <rPh sb="58" eb="60">
      <t>タイセイ</t>
    </rPh>
    <rPh sb="61" eb="63">
      <t>セイビ</t>
    </rPh>
    <phoneticPr fontId="3"/>
  </si>
  <si>
    <t>　年間の営業日は何日間ですか。</t>
    <rPh sb="1" eb="3">
      <t>ネンカン</t>
    </rPh>
    <rPh sb="4" eb="7">
      <t>エイギョウビ</t>
    </rPh>
    <rPh sb="8" eb="10">
      <t>ナンニチ</t>
    </rPh>
    <rPh sb="10" eb="11">
      <t>アイダ</t>
    </rPh>
    <phoneticPr fontId="3"/>
  </si>
  <si>
    <t>　居間、食堂、台所、宿泊室、浴室、消火設備その他の非常災害に際して必要な設備を有していますか。</t>
    <rPh sb="1" eb="3">
      <t>イマ</t>
    </rPh>
    <rPh sb="4" eb="6">
      <t>ショクドウ</t>
    </rPh>
    <rPh sb="7" eb="9">
      <t>ダイドコロ</t>
    </rPh>
    <rPh sb="10" eb="13">
      <t>シュクハクシツ</t>
    </rPh>
    <rPh sb="14" eb="16">
      <t>ヨクシツ</t>
    </rPh>
    <rPh sb="17" eb="19">
      <t>ショウカ</t>
    </rPh>
    <rPh sb="19" eb="21">
      <t>セツビ</t>
    </rPh>
    <rPh sb="23" eb="24">
      <t>タ</t>
    </rPh>
    <rPh sb="25" eb="27">
      <t>ヒジョウ</t>
    </rPh>
    <rPh sb="27" eb="29">
      <t>サイガイ</t>
    </rPh>
    <rPh sb="30" eb="31">
      <t>サイ</t>
    </rPh>
    <rPh sb="33" eb="35">
      <t>ヒツヨウ</t>
    </rPh>
    <rPh sb="36" eb="38">
      <t>セツビ</t>
    </rPh>
    <rPh sb="39" eb="40">
      <t>ユウ</t>
    </rPh>
    <phoneticPr fontId="3"/>
  </si>
  <si>
    <t>　宿泊室１部屋あたりの床面積は７．４３㎡以上確保されていますか。</t>
    <rPh sb="1" eb="4">
      <t>シュクハクシツ</t>
    </rPh>
    <rPh sb="5" eb="7">
      <t>ヘヤ</t>
    </rPh>
    <rPh sb="11" eb="12">
      <t>ユカ</t>
    </rPh>
    <rPh sb="12" eb="14">
      <t>メンセキ</t>
    </rPh>
    <rPh sb="20" eb="22">
      <t>イジョウ</t>
    </rPh>
    <rPh sb="22" eb="24">
      <t>カクホ</t>
    </rPh>
    <phoneticPr fontId="3"/>
  </si>
  <si>
    <t>　重要事項説明書の内容は、運営規程の内容と一致していますか。</t>
    <rPh sb="1" eb="3">
      <t>ジュウヨウ</t>
    </rPh>
    <rPh sb="3" eb="5">
      <t>ジコウ</t>
    </rPh>
    <rPh sb="5" eb="8">
      <t>セツメイショ</t>
    </rPh>
    <rPh sb="9" eb="11">
      <t>ナイヨウ</t>
    </rPh>
    <rPh sb="13" eb="15">
      <t>ウンエイ</t>
    </rPh>
    <rPh sb="15" eb="17">
      <t>キテイ</t>
    </rPh>
    <rPh sb="18" eb="20">
      <t>ナイヨウ</t>
    </rPh>
    <rPh sb="21" eb="23">
      <t>イッチ</t>
    </rPh>
    <phoneticPr fontId="3"/>
  </si>
  <si>
    <t>　サービスの提供の開始に際し、あらかじめ利用者やその家族等に対して重要事項説明書を交付して説明を行っていますか。（利用者全員に行っていなければ×）</t>
    <rPh sb="6" eb="8">
      <t>テイキョウ</t>
    </rPh>
    <rPh sb="9" eb="11">
      <t>カイシ</t>
    </rPh>
    <rPh sb="12" eb="13">
      <t>サイ</t>
    </rPh>
    <rPh sb="20" eb="23">
      <t>リヨウシャ</t>
    </rPh>
    <rPh sb="26" eb="28">
      <t>カゾク</t>
    </rPh>
    <rPh sb="28" eb="29">
      <t>トウ</t>
    </rPh>
    <rPh sb="30" eb="31">
      <t>タイ</t>
    </rPh>
    <rPh sb="33" eb="35">
      <t>ジュウヨウ</t>
    </rPh>
    <rPh sb="35" eb="37">
      <t>ジコウ</t>
    </rPh>
    <rPh sb="37" eb="40">
      <t>セツメイショ</t>
    </rPh>
    <rPh sb="41" eb="43">
      <t>コウフ</t>
    </rPh>
    <rPh sb="45" eb="47">
      <t>セツメイ</t>
    </rPh>
    <rPh sb="48" eb="49">
      <t>オコナ</t>
    </rPh>
    <rPh sb="57" eb="60">
      <t>リヨウシャ</t>
    </rPh>
    <rPh sb="60" eb="62">
      <t>ゼンイン</t>
    </rPh>
    <rPh sb="63" eb="64">
      <t>オコナ</t>
    </rPh>
    <phoneticPr fontId="3"/>
  </si>
  <si>
    <t>　説明後、内容を確認した旨の同意を文書で得ていますか。（利用者全員から同意がなければ×）</t>
    <rPh sb="1" eb="4">
      <t>セツメイゴ</t>
    </rPh>
    <rPh sb="5" eb="7">
      <t>ナイヨウ</t>
    </rPh>
    <rPh sb="8" eb="10">
      <t>カクニン</t>
    </rPh>
    <rPh sb="12" eb="13">
      <t>ムネ</t>
    </rPh>
    <rPh sb="14" eb="16">
      <t>ドウイ</t>
    </rPh>
    <rPh sb="17" eb="19">
      <t>ブンショ</t>
    </rPh>
    <rPh sb="20" eb="21">
      <t>エ</t>
    </rPh>
    <rPh sb="28" eb="31">
      <t>リヨウシャ</t>
    </rPh>
    <rPh sb="31" eb="33">
      <t>ゼンイン</t>
    </rPh>
    <rPh sb="35" eb="37">
      <t>ドウイ</t>
    </rPh>
    <phoneticPr fontId="3"/>
  </si>
  <si>
    <t>　正当な理由なくサービスの提供を拒んでいませんか。（拒んでいなければ○）</t>
    <rPh sb="1" eb="3">
      <t>セイトウ</t>
    </rPh>
    <rPh sb="4" eb="6">
      <t>リユウ</t>
    </rPh>
    <rPh sb="13" eb="15">
      <t>テイキョウ</t>
    </rPh>
    <rPh sb="16" eb="17">
      <t>コバ</t>
    </rPh>
    <rPh sb="26" eb="27">
      <t>コバ</t>
    </rPh>
    <phoneticPr fontId="3"/>
  </si>
  <si>
    <t>　サービスの提供を求められた場合は、被保険者証によって被保険者資格、要介護認定等の有無及び有効期間を確認していますか。</t>
    <rPh sb="6" eb="8">
      <t>テイキョウ</t>
    </rPh>
    <rPh sb="9" eb="10">
      <t>モト</t>
    </rPh>
    <rPh sb="14" eb="16">
      <t>バアイ</t>
    </rPh>
    <rPh sb="18" eb="22">
      <t>ヒホケンシャ</t>
    </rPh>
    <rPh sb="22" eb="23">
      <t>ショウ</t>
    </rPh>
    <rPh sb="27" eb="31">
      <t>ヒホケンシャ</t>
    </rPh>
    <rPh sb="31" eb="33">
      <t>シカク</t>
    </rPh>
    <rPh sb="34" eb="37">
      <t>ヨウカイゴ</t>
    </rPh>
    <rPh sb="37" eb="39">
      <t>ニンテイ</t>
    </rPh>
    <rPh sb="39" eb="40">
      <t>トウ</t>
    </rPh>
    <rPh sb="41" eb="43">
      <t>ウム</t>
    </rPh>
    <rPh sb="43" eb="44">
      <t>オヨ</t>
    </rPh>
    <rPh sb="45" eb="47">
      <t>ユウコウ</t>
    </rPh>
    <rPh sb="47" eb="49">
      <t>キカン</t>
    </rPh>
    <rPh sb="50" eb="52">
      <t>カクニン</t>
    </rPh>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</si>
  <si>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ふまえて速やかに当該申請が行われるよう必要な援助を行っていますか。</t>
    <rPh sb="38" eb="41">
      <t>ヨウカイゴ</t>
    </rPh>
    <rPh sb="86" eb="88">
      <t>イシ</t>
    </rPh>
    <phoneticPr fontId="3"/>
  </si>
  <si>
    <t>　必要と認めるときは、要介護認定の更新の申請が、遅くとも利用者が受けている要介護認定の有効期間が満了する日の３０日前までに行われるよう、必要な援助を行っていますか。</t>
    <rPh sb="1" eb="3">
      <t>ヒツヨウ</t>
    </rPh>
    <rPh sb="4" eb="5">
      <t>ミト</t>
    </rPh>
    <rPh sb="11" eb="14">
      <t>ヨウカイゴ</t>
    </rPh>
    <rPh sb="14" eb="16">
      <t>ニンテイ</t>
    </rPh>
    <rPh sb="17" eb="19">
      <t>コウシン</t>
    </rPh>
    <rPh sb="20" eb="22">
      <t>シンセイ</t>
    </rPh>
    <rPh sb="24" eb="25">
      <t>オソ</t>
    </rPh>
    <rPh sb="28" eb="31">
      <t>リヨウシャ</t>
    </rPh>
    <rPh sb="32" eb="33">
      <t>ウ</t>
    </rPh>
    <rPh sb="37" eb="40">
      <t>ヨウカイゴ</t>
    </rPh>
    <rPh sb="40" eb="42">
      <t>ニンテイ</t>
    </rPh>
    <rPh sb="43" eb="45">
      <t>ユウコウ</t>
    </rPh>
    <rPh sb="45" eb="47">
      <t>キカン</t>
    </rPh>
    <rPh sb="48" eb="50">
      <t>マンリョウ</t>
    </rPh>
    <rPh sb="52" eb="53">
      <t>ヒ</t>
    </rPh>
    <rPh sb="56" eb="57">
      <t>ヒ</t>
    </rPh>
    <rPh sb="57" eb="58">
      <t>マエ</t>
    </rPh>
    <rPh sb="61" eb="62">
      <t>オコナ</t>
    </rPh>
    <rPh sb="68" eb="70">
      <t>ヒツヨウ</t>
    </rPh>
    <rPh sb="71" eb="73">
      <t>エンジョ</t>
    </rPh>
    <rPh sb="74" eb="75">
      <t>オコナ</t>
    </rPh>
    <phoneticPr fontId="3"/>
  </si>
  <si>
    <t>　サービスの提供に当たっては、居宅サービス事業者その他保健医療サービス又は福祉サービスを提供する者、主治医との密接な連携に努めていますか。</t>
    <rPh sb="6" eb="8">
      <t>テイキョウ</t>
    </rPh>
    <rPh sb="9" eb="10">
      <t>ア</t>
    </rPh>
    <rPh sb="15" eb="17">
      <t>キョタク</t>
    </rPh>
    <rPh sb="21" eb="24">
      <t>ジギョウシャ</t>
    </rPh>
    <rPh sb="26" eb="27">
      <t>タ</t>
    </rPh>
    <rPh sb="27" eb="29">
      <t>ホケン</t>
    </rPh>
    <rPh sb="29" eb="31">
      <t>イリョウ</t>
    </rPh>
    <rPh sb="35" eb="36">
      <t>マタ</t>
    </rPh>
    <rPh sb="37" eb="39">
      <t>フクシ</t>
    </rPh>
    <rPh sb="44" eb="46">
      <t>テイキョウ</t>
    </rPh>
    <rPh sb="48" eb="49">
      <t>シャ</t>
    </rPh>
    <rPh sb="50" eb="52">
      <t>シュジ</t>
    </rPh>
    <rPh sb="55" eb="57">
      <t>ミッセツ</t>
    </rPh>
    <rPh sb="58" eb="60">
      <t>レンケイ</t>
    </rPh>
    <rPh sb="61" eb="62">
      <t>ツト</t>
    </rPh>
    <phoneticPr fontId="3"/>
  </si>
  <si>
    <t>　サービスの提供の終了に際しては、利用者又はその家族に対して適切な指導を行うとともに、利用者に係る指定居宅介護支援事業者に対する情報の提供及び保健医療サービス又は福祉サービスを提供する者との密接な連携に努めていますか。</t>
    <rPh sb="6" eb="8">
      <t>テイキョウ</t>
    </rPh>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6">
      <t>リヨウシャ</t>
    </rPh>
    <rPh sb="47" eb="48">
      <t>カカ</t>
    </rPh>
    <rPh sb="49" eb="51">
      <t>シテイ</t>
    </rPh>
    <rPh sb="51" eb="53">
      <t>キョタク</t>
    </rPh>
    <rPh sb="53" eb="55">
      <t>カイゴ</t>
    </rPh>
    <rPh sb="55" eb="57">
      <t>シエン</t>
    </rPh>
    <rPh sb="57" eb="60">
      <t>ジギョウシャ</t>
    </rPh>
    <rPh sb="61" eb="62">
      <t>タイ</t>
    </rPh>
    <rPh sb="64" eb="66">
      <t>ジョウホウ</t>
    </rPh>
    <rPh sb="67" eb="69">
      <t>テイキョウ</t>
    </rPh>
    <rPh sb="69" eb="70">
      <t>オヨ</t>
    </rPh>
    <rPh sb="71" eb="73">
      <t>ホケン</t>
    </rPh>
    <rPh sb="73" eb="75">
      <t>イリョウ</t>
    </rPh>
    <rPh sb="79" eb="80">
      <t>マタ</t>
    </rPh>
    <rPh sb="81" eb="83">
      <t>フクシ</t>
    </rPh>
    <rPh sb="88" eb="90">
      <t>テイキョウ</t>
    </rPh>
    <rPh sb="92" eb="93">
      <t>シャ</t>
    </rPh>
    <rPh sb="95" eb="97">
      <t>ミッセツ</t>
    </rPh>
    <rPh sb="98" eb="100">
      <t>レンケイ</t>
    </rPh>
    <rPh sb="101" eb="102">
      <t>ツト</t>
    </rPh>
    <phoneticPr fontId="3"/>
  </si>
  <si>
    <t>　看護小規模多機能型居宅介護従業者のうち訪問サービスの提供に当たる者は、身分を証する書類を携行し、初回訪問時及び利用者又はその家族から求められたときはこれを提示していますか。</t>
    <rPh sb="14" eb="17">
      <t>ジュウギョウシャ</t>
    </rPh>
    <rPh sb="20" eb="22">
      <t>ホウモン</t>
    </rPh>
    <rPh sb="27" eb="29">
      <t>テイキョウ</t>
    </rPh>
    <rPh sb="30" eb="31">
      <t>ア</t>
    </rPh>
    <rPh sb="33" eb="34">
      <t>モノ</t>
    </rPh>
    <rPh sb="36" eb="38">
      <t>ミブン</t>
    </rPh>
    <rPh sb="39" eb="40">
      <t>ショウ</t>
    </rPh>
    <rPh sb="42" eb="44">
      <t>ショルイ</t>
    </rPh>
    <rPh sb="45" eb="47">
      <t>ケイコウ</t>
    </rPh>
    <rPh sb="49" eb="51">
      <t>ショカイ</t>
    </rPh>
    <rPh sb="51" eb="54">
      <t>ホウモンジ</t>
    </rPh>
    <rPh sb="54" eb="55">
      <t>オヨ</t>
    </rPh>
    <rPh sb="56" eb="59">
      <t>リヨウシャ</t>
    </rPh>
    <rPh sb="59" eb="60">
      <t>マタ</t>
    </rPh>
    <rPh sb="63" eb="65">
      <t>カゾク</t>
    </rPh>
    <rPh sb="67" eb="68">
      <t>モト</t>
    </rPh>
    <rPh sb="78" eb="80">
      <t>テイジ</t>
    </rPh>
    <phoneticPr fontId="3"/>
  </si>
  <si>
    <t>　介護保険負担割合証によって利用者の負担割合（１割～３割）を確認していますか。</t>
    <rPh sb="1" eb="3">
      <t>カイゴ</t>
    </rPh>
    <rPh sb="3" eb="5">
      <t>ホケン</t>
    </rPh>
    <rPh sb="5" eb="7">
      <t>フタン</t>
    </rPh>
    <rPh sb="7" eb="9">
      <t>ワリアイ</t>
    </rPh>
    <rPh sb="9" eb="10">
      <t>アカシ</t>
    </rPh>
    <rPh sb="14" eb="17">
      <t>リヨウシャ</t>
    </rPh>
    <rPh sb="18" eb="20">
      <t>フタン</t>
    </rPh>
    <rPh sb="20" eb="22">
      <t>ワリアイ</t>
    </rPh>
    <rPh sb="24" eb="25">
      <t>ワリ</t>
    </rPh>
    <rPh sb="27" eb="28">
      <t>ワリ</t>
    </rPh>
    <rPh sb="30" eb="32">
      <t>カクニン</t>
    </rPh>
    <phoneticPr fontId="3"/>
  </si>
  <si>
    <t>　法定代理受領サービスに該当するサービスを提供した際には、その利用者から、利用料の一部として、当該サービスに係る地域密着型介護サービス費用基準額から事業者に支払われる地域密着型介護サービス費の額を控除して得た額の支払を受けていますか。</t>
    <phoneticPr fontId="3"/>
  </si>
  <si>
    <t>　法定代理受領サービスに該当しないサービス（償還払い）を提供した際には、その利用者から支払を受ける利用料の額と、指定看護小規模多機能型居宅介護に係る地域密着型介護サービス費用基準額との間に、不合理な差額が生じないようにしていますか。
 （償還払いの事例がない場合は「事例なし」と記入してください。）</t>
    <rPh sb="22" eb="24">
      <t>ショウカン</t>
    </rPh>
    <rPh sb="24" eb="25">
      <t>バラ</t>
    </rPh>
    <rPh sb="58" eb="60">
      <t>カンゴ</t>
    </rPh>
    <rPh sb="60" eb="63">
      <t>ショウキボ</t>
    </rPh>
    <rPh sb="63" eb="66">
      <t>タキノウ</t>
    </rPh>
    <rPh sb="66" eb="67">
      <t>ガタ</t>
    </rPh>
    <rPh sb="67" eb="69">
      <t>キョタク</t>
    </rPh>
    <rPh sb="69" eb="71">
      <t>カイゴ</t>
    </rPh>
    <rPh sb="119" eb="121">
      <t>ショウカン</t>
    </rPh>
    <rPh sb="121" eb="122">
      <t>バラ</t>
    </rPh>
    <phoneticPr fontId="3"/>
  </si>
  <si>
    <t>　利用者に対して、次の項目を記載した領収証を発行していますか。
　　・送迎に要する費用（通常の事業の実施地域外の場合）
　　・訪問サービスの際の交通費（通常の事業の実施地域外の場合）
　　・食事の提供に要する費用
　　・宿泊に要する費用
　　・おむつ代
　　・その他利用者負担となる費用</t>
    <rPh sb="1" eb="4">
      <t>リヨウシャ</t>
    </rPh>
    <rPh sb="5" eb="6">
      <t>タイ</t>
    </rPh>
    <rPh sb="9" eb="10">
      <t>ツギ</t>
    </rPh>
    <rPh sb="11" eb="13">
      <t>コウモク</t>
    </rPh>
    <rPh sb="14" eb="16">
      <t>キサイ</t>
    </rPh>
    <rPh sb="18" eb="21">
      <t>リョウシュウショウ</t>
    </rPh>
    <rPh sb="22" eb="24">
      <t>ハッコウ</t>
    </rPh>
    <rPh sb="35" eb="37">
      <t>ソウゲイ</t>
    </rPh>
    <rPh sb="38" eb="39">
      <t>ヨウ</t>
    </rPh>
    <rPh sb="41" eb="43">
      <t>ヒヨウ</t>
    </rPh>
    <rPh sb="56" eb="58">
      <t>バアイ</t>
    </rPh>
    <rPh sb="63" eb="65">
      <t>ホウモン</t>
    </rPh>
    <rPh sb="70" eb="71">
      <t>サイ</t>
    </rPh>
    <rPh sb="72" eb="75">
      <t>コウツウヒ</t>
    </rPh>
    <rPh sb="76" eb="78">
      <t>ツウジョウ</t>
    </rPh>
    <rPh sb="79" eb="81">
      <t>ジギョウ</t>
    </rPh>
    <rPh sb="82" eb="84">
      <t>ジッシ</t>
    </rPh>
    <rPh sb="84" eb="86">
      <t>チイキ</t>
    </rPh>
    <rPh sb="86" eb="87">
      <t>ソト</t>
    </rPh>
    <rPh sb="88" eb="90">
      <t>バアイ</t>
    </rPh>
    <rPh sb="95" eb="97">
      <t>ショクジ</t>
    </rPh>
    <rPh sb="98" eb="100">
      <t>テイキョウ</t>
    </rPh>
    <rPh sb="101" eb="102">
      <t>ヨウ</t>
    </rPh>
    <rPh sb="104" eb="106">
      <t>ヒヨウ</t>
    </rPh>
    <rPh sb="110" eb="112">
      <t>シュクハク</t>
    </rPh>
    <rPh sb="113" eb="114">
      <t>ヨウ</t>
    </rPh>
    <rPh sb="116" eb="118">
      <t>ヒヨウ</t>
    </rPh>
    <rPh sb="125" eb="126">
      <t>ダイ</t>
    </rPh>
    <rPh sb="132" eb="133">
      <t>タ</t>
    </rPh>
    <rPh sb="133" eb="136">
      <t>リヨウシャ</t>
    </rPh>
    <rPh sb="136" eb="138">
      <t>フタン</t>
    </rPh>
    <rPh sb="141" eb="143">
      <t>ヒヨウ</t>
    </rPh>
    <phoneticPr fontId="3"/>
  </si>
  <si>
    <t>　１７の各項目に係るサービスの提供に当たっては、あらかじめ、利用者又はその家族に対し、サービスの内容及び費用について説明し、利用者の同意を得ていますか。</t>
    <rPh sb="4" eb="5">
      <t>カク</t>
    </rPh>
    <rPh sb="5" eb="7">
      <t>コウモク</t>
    </rPh>
    <rPh sb="8" eb="9">
      <t>カカ</t>
    </rPh>
    <rPh sb="15" eb="17">
      <t>テイキョウ</t>
    </rPh>
    <rPh sb="18" eb="19">
      <t>ア</t>
    </rPh>
    <rPh sb="30" eb="33">
      <t>リヨウシャ</t>
    </rPh>
    <rPh sb="33" eb="34">
      <t>マタ</t>
    </rPh>
    <rPh sb="37" eb="39">
      <t>カゾク</t>
    </rPh>
    <rPh sb="40" eb="41">
      <t>タイ</t>
    </rPh>
    <rPh sb="48" eb="50">
      <t>ナイヨウ</t>
    </rPh>
    <rPh sb="50" eb="51">
      <t>オヨ</t>
    </rPh>
    <rPh sb="52" eb="54">
      <t>ヒヨウ</t>
    </rPh>
    <rPh sb="58" eb="60">
      <t>セツメイ</t>
    </rPh>
    <rPh sb="62" eb="65">
      <t>リヨウシャ</t>
    </rPh>
    <rPh sb="66" eb="68">
      <t>ドウイ</t>
    </rPh>
    <rPh sb="69" eb="70">
      <t>エ</t>
    </rPh>
    <phoneticPr fontId="3"/>
  </si>
  <si>
    <t>　法定代理受領サービスに該当しない（償還払い）サービス提供に係る利用料の支払いを受けた場合は、提供したサービスの内容、費用の額その他利用者が保険給付を請求する上で必要と認められる事項を記載したサービス提供証明書を利用者に対して交付していますか。
（償還払いの事例がない場合は「事例なし」と記入してください。）</t>
    <rPh sb="1" eb="3">
      <t>ホウテイ</t>
    </rPh>
    <rPh sb="3" eb="5">
      <t>ダイリ</t>
    </rPh>
    <rPh sb="5" eb="7">
      <t>ジュリョウ</t>
    </rPh>
    <rPh sb="12" eb="14">
      <t>ガイトウ</t>
    </rPh>
    <rPh sb="27" eb="29">
      <t>テイキョウ</t>
    </rPh>
    <rPh sb="30" eb="31">
      <t>カカ</t>
    </rPh>
    <rPh sb="32" eb="35">
      <t>リヨウリョウ</t>
    </rPh>
    <rPh sb="36" eb="38">
      <t>シハラ</t>
    </rPh>
    <rPh sb="40" eb="41">
      <t>ウ</t>
    </rPh>
    <rPh sb="43" eb="45">
      <t>バアイ</t>
    </rPh>
    <rPh sb="47" eb="49">
      <t>テイキョウ</t>
    </rPh>
    <rPh sb="56" eb="58">
      <t>ナイヨウ</t>
    </rPh>
    <rPh sb="59" eb="61">
      <t>ヒヨウ</t>
    </rPh>
    <rPh sb="62" eb="63">
      <t>ガク</t>
    </rPh>
    <rPh sb="65" eb="66">
      <t>タ</t>
    </rPh>
    <rPh sb="66" eb="69">
      <t>リヨウシャ</t>
    </rPh>
    <rPh sb="70" eb="72">
      <t>ホケン</t>
    </rPh>
    <rPh sb="72" eb="74">
      <t>キュウフ</t>
    </rPh>
    <rPh sb="75" eb="77">
      <t>セイキュウ</t>
    </rPh>
    <rPh sb="79" eb="80">
      <t>ウエ</t>
    </rPh>
    <rPh sb="81" eb="83">
      <t>ヒツヨウ</t>
    </rPh>
    <rPh sb="84" eb="85">
      <t>ミト</t>
    </rPh>
    <rPh sb="89" eb="91">
      <t>ジコウ</t>
    </rPh>
    <rPh sb="92" eb="94">
      <t>キサイ</t>
    </rPh>
    <rPh sb="100" eb="102">
      <t>テイキョウ</t>
    </rPh>
    <rPh sb="102" eb="105">
      <t>ショウメイショ</t>
    </rPh>
    <rPh sb="106" eb="109">
      <t>リヨウシャ</t>
    </rPh>
    <rPh sb="110" eb="111">
      <t>タイ</t>
    </rPh>
    <rPh sb="113" eb="115">
      <t>コウフ</t>
    </rPh>
    <rPh sb="124" eb="127">
      <t>ショウカンバラ</t>
    </rPh>
    <rPh sb="129" eb="131">
      <t>ジレイ</t>
    </rPh>
    <rPh sb="134" eb="136">
      <t>バアイ</t>
    </rPh>
    <rPh sb="138" eb="140">
      <t>ジレイ</t>
    </rPh>
    <rPh sb="144" eb="146">
      <t>キニュウ</t>
    </rPh>
    <phoneticPr fontId="3"/>
  </si>
  <si>
    <t>　サービスは利用者の要介護状態の軽減又は悪化の防止に資するよう、目標を設定し、計画的に行われていますか。</t>
    <rPh sb="6" eb="9">
      <t>リヨウシャ</t>
    </rPh>
    <rPh sb="10" eb="13">
      <t>ヨウカイゴ</t>
    </rPh>
    <rPh sb="13" eb="15">
      <t>ジョウタイ</t>
    </rPh>
    <rPh sb="16" eb="18">
      <t>ケイゲン</t>
    </rPh>
    <rPh sb="18" eb="19">
      <t>マタ</t>
    </rPh>
    <rPh sb="20" eb="22">
      <t>アッカ</t>
    </rPh>
    <rPh sb="23" eb="25">
      <t>ボウシ</t>
    </rPh>
    <rPh sb="26" eb="27">
      <t>シ</t>
    </rPh>
    <rPh sb="32" eb="34">
      <t>モクヒョウ</t>
    </rPh>
    <rPh sb="35" eb="37">
      <t>セッテイ</t>
    </rPh>
    <rPh sb="39" eb="42">
      <t>ケイカクテキ</t>
    </rPh>
    <rPh sb="43" eb="44">
      <t>オコナ</t>
    </rPh>
    <phoneticPr fontId="3"/>
  </si>
  <si>
    <t>　提供しているサービスの質について、１年に１回以上、従業者等自己評価と事業所自己評価からなる評価・点検（自己評価）をしていますか。</t>
    <rPh sb="1" eb="3">
      <t>テイキョウ</t>
    </rPh>
    <rPh sb="12" eb="13">
      <t>シツ</t>
    </rPh>
    <rPh sb="19" eb="20">
      <t>ネン</t>
    </rPh>
    <rPh sb="22" eb="25">
      <t>カイイジョウ</t>
    </rPh>
    <rPh sb="23" eb="25">
      <t>イジョウ</t>
    </rPh>
    <rPh sb="26" eb="29">
      <t>ジュウギョウシャ</t>
    </rPh>
    <rPh sb="29" eb="30">
      <t>トウ</t>
    </rPh>
    <rPh sb="30" eb="32">
      <t>ジコ</t>
    </rPh>
    <rPh sb="32" eb="34">
      <t>ヒョウカ</t>
    </rPh>
    <rPh sb="35" eb="38">
      <t>ジギョウショ</t>
    </rPh>
    <rPh sb="38" eb="40">
      <t>ジコ</t>
    </rPh>
    <rPh sb="40" eb="42">
      <t>ヒョウカ</t>
    </rPh>
    <rPh sb="46" eb="48">
      <t>ヒョウカ</t>
    </rPh>
    <rPh sb="49" eb="51">
      <t>テンケン</t>
    </rPh>
    <rPh sb="52" eb="54">
      <t>ジコ</t>
    </rPh>
    <rPh sb="54" eb="56">
      <t>ヒョウカ</t>
    </rPh>
    <phoneticPr fontId="3"/>
  </si>
  <si>
    <t>　直近の自己評価の実施日はいつですか。</t>
    <rPh sb="1" eb="3">
      <t>チョッキン</t>
    </rPh>
    <rPh sb="4" eb="6">
      <t>ジコ</t>
    </rPh>
    <rPh sb="6" eb="8">
      <t>ヒョウカ</t>
    </rPh>
    <rPh sb="9" eb="12">
      <t>ジッシビ</t>
    </rPh>
    <phoneticPr fontId="3"/>
  </si>
  <si>
    <t>　利用者一人一人の人格を尊重し、利用者がそれぞれの役割を持って家庭的な環境の下で日常生活を送ることができるよう配慮して行っていますか。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4">
      <t>カテイテキ</t>
    </rPh>
    <rPh sb="35" eb="37">
      <t>カンキョウ</t>
    </rPh>
    <rPh sb="38" eb="39">
      <t>シタ</t>
    </rPh>
    <rPh sb="40" eb="42">
      <t>ニチジョウ</t>
    </rPh>
    <rPh sb="42" eb="44">
      <t>セイカツ</t>
    </rPh>
    <rPh sb="45" eb="46">
      <t>オク</t>
    </rPh>
    <rPh sb="55" eb="57">
      <t>ハイリョ</t>
    </rPh>
    <rPh sb="59" eb="60">
      <t>オコナ</t>
    </rPh>
    <phoneticPr fontId="3"/>
  </si>
  <si>
    <t>　サービスの提供に当たっては、看護小規模多機能型居宅介護計画に基づき、漫然かつ画一的にならないように、利用者の機能訓練及びその者が日常生活を営むことができるよう必要な援助を行っていますか。</t>
    <rPh sb="6" eb="8">
      <t>テイキョウ</t>
    </rPh>
    <rPh sb="9" eb="10">
      <t>ア</t>
    </rPh>
    <rPh sb="28" eb="30">
      <t>ケイカク</t>
    </rPh>
    <rPh sb="31" eb="32">
      <t>モト</t>
    </rPh>
    <rPh sb="35" eb="37">
      <t>マンゼン</t>
    </rPh>
    <rPh sb="39" eb="42">
      <t>カクイツテキ</t>
    </rPh>
    <rPh sb="51" eb="54">
      <t>リヨウシャ</t>
    </rPh>
    <rPh sb="55" eb="57">
      <t>キノウ</t>
    </rPh>
    <rPh sb="57" eb="59">
      <t>クンレン</t>
    </rPh>
    <rPh sb="59" eb="60">
      <t>オヨ</t>
    </rPh>
    <rPh sb="63" eb="64">
      <t>シャ</t>
    </rPh>
    <rPh sb="65" eb="67">
      <t>ニチジョウ</t>
    </rPh>
    <rPh sb="67" eb="69">
      <t>セイカツ</t>
    </rPh>
    <rPh sb="70" eb="71">
      <t>イトナ</t>
    </rPh>
    <rPh sb="80" eb="82">
      <t>ヒツヨウ</t>
    </rPh>
    <rPh sb="83" eb="85">
      <t>エンジョ</t>
    </rPh>
    <rPh sb="86" eb="87">
      <t>オコナ</t>
    </rPh>
    <phoneticPr fontId="3"/>
  </si>
  <si>
    <t>　サービスの提供に当たっては、利用者又はその家族に対し、看護小規模多機能型居宅介護計画の目標及び内容や行事及び日課等について理解しやすいように説明していますか。</t>
    <rPh sb="6" eb="8">
      <t>テイキョウ</t>
    </rPh>
    <rPh sb="9" eb="10">
      <t>ア</t>
    </rPh>
    <rPh sb="15" eb="18">
      <t>リヨウシャ</t>
    </rPh>
    <rPh sb="18" eb="19">
      <t>マタ</t>
    </rPh>
    <rPh sb="22" eb="24">
      <t>カゾク</t>
    </rPh>
    <rPh sb="25" eb="26">
      <t>タイ</t>
    </rPh>
    <rPh sb="41" eb="43">
      <t>ケイカク</t>
    </rPh>
    <rPh sb="44" eb="46">
      <t>モクヒョウ</t>
    </rPh>
    <rPh sb="46" eb="47">
      <t>オヨ</t>
    </rPh>
    <rPh sb="48" eb="50">
      <t>ナイヨウ</t>
    </rPh>
    <rPh sb="51" eb="53">
      <t>ギョウジ</t>
    </rPh>
    <rPh sb="53" eb="54">
      <t>オヨ</t>
    </rPh>
    <rPh sb="55" eb="57">
      <t>ニッカ</t>
    </rPh>
    <rPh sb="57" eb="58">
      <t>トウ</t>
    </rPh>
    <rPh sb="62" eb="64">
      <t>リカイ</t>
    </rPh>
    <rPh sb="71" eb="73">
      <t>セツメイ</t>
    </rPh>
    <phoneticPr fontId="3"/>
  </si>
  <si>
    <t>　サービスの提供に当たっては、利用者の希望や自己決定の支援がなされていますか。</t>
    <rPh sb="6" eb="8">
      <t>テイキョウ</t>
    </rPh>
    <rPh sb="9" eb="10">
      <t>ア</t>
    </rPh>
    <rPh sb="15" eb="18">
      <t>リヨウシャ</t>
    </rPh>
    <rPh sb="19" eb="21">
      <t>キボウ</t>
    </rPh>
    <rPh sb="22" eb="24">
      <t>ジコ</t>
    </rPh>
    <rPh sb="24" eb="26">
      <t>ケッテイ</t>
    </rPh>
    <rPh sb="27" eb="29">
      <t>シエン</t>
    </rPh>
    <phoneticPr fontId="3"/>
  </si>
  <si>
    <t>　サービスの提供に当たっては、看護小規模多機能型居宅介護の多機能性を活かした支援になっていますか。</t>
    <rPh sb="6" eb="8">
      <t>テイキョウ</t>
    </rPh>
    <rPh sb="9" eb="10">
      <t>ア</t>
    </rPh>
    <rPh sb="29" eb="32">
      <t>タキノウ</t>
    </rPh>
    <rPh sb="32" eb="33">
      <t>セイ</t>
    </rPh>
    <rPh sb="34" eb="35">
      <t>イ</t>
    </rPh>
    <rPh sb="38" eb="40">
      <t>シエン</t>
    </rPh>
    <phoneticPr fontId="3"/>
  </si>
  <si>
    <t>　サービス提供に当たっては、身体的拘束その他利用者の行動の制限を行わないようにしていますか。</t>
    <rPh sb="5" eb="7">
      <t>テイキョウ</t>
    </rPh>
    <rPh sb="8" eb="9">
      <t>ア</t>
    </rPh>
    <rPh sb="14" eb="17">
      <t>シンタイテキ</t>
    </rPh>
    <rPh sb="17" eb="19">
      <t>コウソク</t>
    </rPh>
    <rPh sb="21" eb="22">
      <t>タ</t>
    </rPh>
    <rPh sb="22" eb="25">
      <t>リヨウシャ</t>
    </rPh>
    <rPh sb="26" eb="28">
      <t>コウドウ</t>
    </rPh>
    <rPh sb="29" eb="31">
      <t>セイゲン</t>
    </rPh>
    <rPh sb="32" eb="33">
      <t>オコナ</t>
    </rPh>
    <phoneticPr fontId="3"/>
  </si>
  <si>
    <t>　やむを得ず身体的拘束等を行う場合の手続き等を定めていますか。</t>
    <rPh sb="4" eb="5">
      <t>エ</t>
    </rPh>
    <rPh sb="6" eb="9">
      <t>シンタイテキ</t>
    </rPh>
    <rPh sb="9" eb="11">
      <t>コウソク</t>
    </rPh>
    <rPh sb="11" eb="12">
      <t>トウ</t>
    </rPh>
    <rPh sb="13" eb="14">
      <t>オコナ</t>
    </rPh>
    <rPh sb="15" eb="17">
      <t>バアイ</t>
    </rPh>
    <rPh sb="18" eb="20">
      <t>テツヅ</t>
    </rPh>
    <rPh sb="21" eb="22">
      <t>トウ</t>
    </rPh>
    <rPh sb="23" eb="24">
      <t>サダ</t>
    </rPh>
    <phoneticPr fontId="3"/>
  </si>
  <si>
    <t>　身体的拘束を行った事例がありますか。</t>
    <rPh sb="1" eb="4">
      <t>シンタイテキ</t>
    </rPh>
    <rPh sb="4" eb="6">
      <t>コウソク</t>
    </rPh>
    <rPh sb="7" eb="8">
      <t>オコナ</t>
    </rPh>
    <rPh sb="10" eb="12">
      <t>ジレイ</t>
    </rPh>
    <phoneticPr fontId="3"/>
  </si>
  <si>
    <t>　通いサービスの利用者が登録定員に比べて著しく少ない（登録定員のおおむね３分の１以下）状態が続いてはいませんか。（続いていなければ○）</t>
    <rPh sb="1" eb="2">
      <t>カヨ</t>
    </rPh>
    <rPh sb="8" eb="11">
      <t>リヨウシャ</t>
    </rPh>
    <rPh sb="12" eb="14">
      <t>トウロク</t>
    </rPh>
    <rPh sb="14" eb="16">
      <t>テイイン</t>
    </rPh>
    <rPh sb="17" eb="18">
      <t>クラ</t>
    </rPh>
    <rPh sb="20" eb="21">
      <t>イチジル</t>
    </rPh>
    <rPh sb="23" eb="24">
      <t>スク</t>
    </rPh>
    <rPh sb="27" eb="29">
      <t>トウロク</t>
    </rPh>
    <rPh sb="29" eb="31">
      <t>テイイン</t>
    </rPh>
    <rPh sb="37" eb="38">
      <t>ブン</t>
    </rPh>
    <rPh sb="40" eb="42">
      <t>イカ</t>
    </rPh>
    <rPh sb="43" eb="45">
      <t>ジョウタイ</t>
    </rPh>
    <rPh sb="46" eb="47">
      <t>ツヅ</t>
    </rPh>
    <rPh sb="57" eb="58">
      <t>ツヅ</t>
    </rPh>
    <phoneticPr fontId="3"/>
  </si>
  <si>
    <t>　登録者が通いサービスを利用していない日においては、可能な限り、訪問サービスの提供、電話連絡による見守り等を行っていますか。</t>
    <rPh sb="1" eb="4">
      <t>トウロクシャ</t>
    </rPh>
    <rPh sb="5" eb="6">
      <t>カヨ</t>
    </rPh>
    <rPh sb="12" eb="14">
      <t>リヨウ</t>
    </rPh>
    <rPh sb="19" eb="20">
      <t>ヒ</t>
    </rPh>
    <rPh sb="26" eb="28">
      <t>カノウ</t>
    </rPh>
    <rPh sb="29" eb="30">
      <t>カギ</t>
    </rPh>
    <rPh sb="32" eb="34">
      <t>ホウモン</t>
    </rPh>
    <rPh sb="39" eb="41">
      <t>テイキョウ</t>
    </rPh>
    <rPh sb="42" eb="44">
      <t>デンワ</t>
    </rPh>
    <rPh sb="44" eb="46">
      <t>レンラク</t>
    </rPh>
    <rPh sb="49" eb="51">
      <t>ミマモ</t>
    </rPh>
    <rPh sb="52" eb="53">
      <t>トウ</t>
    </rPh>
    <rPh sb="54" eb="55">
      <t>オコナ</t>
    </rPh>
    <phoneticPr fontId="3"/>
  </si>
  <si>
    <t>　看護サービスの提供に当たっては、主治の医師との密接な連携により、及び看護小規模多機能型居宅介護計画に基づき、利用者の心身の機能の維持回復が図られるよう妥当適切に行っていますか。</t>
    <rPh sb="1" eb="3">
      <t>カンゴ</t>
    </rPh>
    <rPh sb="8" eb="10">
      <t>テイキョウ</t>
    </rPh>
    <rPh sb="11" eb="12">
      <t>ア</t>
    </rPh>
    <rPh sb="17" eb="19">
      <t>ヌシハル</t>
    </rPh>
    <rPh sb="20" eb="22">
      <t>イシ</t>
    </rPh>
    <rPh sb="24" eb="26">
      <t>ミッセツ</t>
    </rPh>
    <rPh sb="27" eb="29">
      <t>レンケイ</t>
    </rPh>
    <rPh sb="33" eb="34">
      <t>オヨ</t>
    </rPh>
    <rPh sb="48" eb="50">
      <t>ケイカク</t>
    </rPh>
    <rPh sb="51" eb="52">
      <t>モト</t>
    </rPh>
    <rPh sb="55" eb="58">
      <t>リヨウシャ</t>
    </rPh>
    <rPh sb="59" eb="61">
      <t>シンシン</t>
    </rPh>
    <rPh sb="62" eb="64">
      <t>キノウ</t>
    </rPh>
    <rPh sb="65" eb="67">
      <t>イジ</t>
    </rPh>
    <rPh sb="67" eb="69">
      <t>カイフク</t>
    </rPh>
    <rPh sb="70" eb="71">
      <t>ハカ</t>
    </rPh>
    <rPh sb="76" eb="78">
      <t>ダトウ</t>
    </rPh>
    <rPh sb="78" eb="80">
      <t>テキセツ</t>
    </rPh>
    <rPh sb="81" eb="82">
      <t>オコナ</t>
    </rPh>
    <phoneticPr fontId="3"/>
  </si>
  <si>
    <t>　常勤の保健師又は看護師は、主治の医師の指示に基づき適切な看護サービスが提供されるよう管理していますか。</t>
    <rPh sb="1" eb="3">
      <t>ジョウキン</t>
    </rPh>
    <rPh sb="4" eb="7">
      <t>ホケンシ</t>
    </rPh>
    <rPh sb="7" eb="8">
      <t>マタ</t>
    </rPh>
    <rPh sb="9" eb="12">
      <t>カンゴシ</t>
    </rPh>
    <rPh sb="14" eb="16">
      <t>ヌシハル</t>
    </rPh>
    <rPh sb="17" eb="19">
      <t>イシ</t>
    </rPh>
    <rPh sb="20" eb="22">
      <t>シジ</t>
    </rPh>
    <rPh sb="23" eb="24">
      <t>モト</t>
    </rPh>
    <rPh sb="26" eb="28">
      <t>テキセツ</t>
    </rPh>
    <rPh sb="29" eb="31">
      <t>カンゴ</t>
    </rPh>
    <rPh sb="36" eb="38">
      <t>テイキョウ</t>
    </rPh>
    <rPh sb="43" eb="45">
      <t>カンリ</t>
    </rPh>
    <phoneticPr fontId="3"/>
  </si>
  <si>
    <t>　看護サービスの開始に際し、主治の医師による指示を文書（訪問看護指示の文書）で受けていますか。</t>
    <rPh sb="1" eb="3">
      <t>カンゴ</t>
    </rPh>
    <rPh sb="8" eb="10">
      <t>カイシ</t>
    </rPh>
    <rPh sb="11" eb="12">
      <t>サイ</t>
    </rPh>
    <rPh sb="14" eb="16">
      <t>ヌシハル</t>
    </rPh>
    <rPh sb="17" eb="19">
      <t>イシ</t>
    </rPh>
    <rPh sb="22" eb="24">
      <t>シジ</t>
    </rPh>
    <rPh sb="25" eb="27">
      <t>ブンショ</t>
    </rPh>
    <rPh sb="28" eb="30">
      <t>ホウモン</t>
    </rPh>
    <rPh sb="30" eb="32">
      <t>カンゴ</t>
    </rPh>
    <rPh sb="32" eb="34">
      <t>シジ</t>
    </rPh>
    <rPh sb="35" eb="37">
      <t>モンジョ</t>
    </rPh>
    <rPh sb="39" eb="40">
      <t>ウ</t>
    </rPh>
    <phoneticPr fontId="3"/>
  </si>
  <si>
    <t>　主治の医師に看護小規模多機能型居宅介護計画及び看護小規模多機能型居宅介護報告書を提出し、看護サービスの提供に当たって主治の医師との密接な連携を図っていますか。</t>
    <rPh sb="1" eb="3">
      <t>ヌシハル</t>
    </rPh>
    <rPh sb="4" eb="6">
      <t>イシ</t>
    </rPh>
    <rPh sb="20" eb="22">
      <t>ケイカク</t>
    </rPh>
    <rPh sb="22" eb="23">
      <t>オヨ</t>
    </rPh>
    <rPh sb="37" eb="40">
      <t>ホウコクショ</t>
    </rPh>
    <rPh sb="41" eb="43">
      <t>テイシュツ</t>
    </rPh>
    <rPh sb="45" eb="47">
      <t>カンゴ</t>
    </rPh>
    <rPh sb="52" eb="54">
      <t>テイキョウ</t>
    </rPh>
    <rPh sb="55" eb="56">
      <t>ア</t>
    </rPh>
    <rPh sb="59" eb="61">
      <t>シュジ</t>
    </rPh>
    <rPh sb="62" eb="64">
      <t>イシ</t>
    </rPh>
    <rPh sb="66" eb="68">
      <t>ミッセツ</t>
    </rPh>
    <rPh sb="69" eb="71">
      <t>レンケイ</t>
    </rPh>
    <rPh sb="72" eb="73">
      <t>ハカ</t>
    </rPh>
    <phoneticPr fontId="3"/>
  </si>
  <si>
    <t>　居宅サービス計画の作成に当たっては、介護支援専門員が作成し、５年間保存していますか。</t>
    <rPh sb="1" eb="3">
      <t>キョタク</t>
    </rPh>
    <rPh sb="7" eb="9">
      <t>ケイカク</t>
    </rPh>
    <rPh sb="10" eb="12">
      <t>サクセイ</t>
    </rPh>
    <rPh sb="13" eb="14">
      <t>ア</t>
    </rPh>
    <rPh sb="19" eb="21">
      <t>カイゴ</t>
    </rPh>
    <rPh sb="21" eb="23">
      <t>シエン</t>
    </rPh>
    <rPh sb="23" eb="26">
      <t>センモンイン</t>
    </rPh>
    <rPh sb="27" eb="29">
      <t>サクセイ</t>
    </rPh>
    <rPh sb="32" eb="34">
      <t>ネンカン</t>
    </rPh>
    <rPh sb="34" eb="36">
      <t>ホゾン</t>
    </rPh>
    <phoneticPr fontId="3"/>
  </si>
  <si>
    <t>　居宅サービス計画の作成に当たっては、利用者の居宅を訪問し利用者及びその家族に面接して利用者の解決すべき課題の把握（アセスメント）を行っていますか。</t>
    <rPh sb="1" eb="3">
      <t>キョタク</t>
    </rPh>
    <rPh sb="7" eb="9">
      <t>ケイカク</t>
    </rPh>
    <rPh sb="10" eb="12">
      <t>サクセイ</t>
    </rPh>
    <rPh sb="13" eb="14">
      <t>ア</t>
    </rPh>
    <rPh sb="19" eb="22">
      <t>リヨウシャ</t>
    </rPh>
    <rPh sb="23" eb="25">
      <t>キョタク</t>
    </rPh>
    <rPh sb="26" eb="28">
      <t>ホウモン</t>
    </rPh>
    <rPh sb="29" eb="32">
      <t>リヨウシャ</t>
    </rPh>
    <rPh sb="32" eb="33">
      <t>オヨ</t>
    </rPh>
    <rPh sb="36" eb="38">
      <t>カゾク</t>
    </rPh>
    <rPh sb="39" eb="41">
      <t>メンセツ</t>
    </rPh>
    <rPh sb="43" eb="46">
      <t>リヨウシャ</t>
    </rPh>
    <rPh sb="47" eb="49">
      <t>カイケツ</t>
    </rPh>
    <rPh sb="52" eb="54">
      <t>カダイ</t>
    </rPh>
    <rPh sb="55" eb="57">
      <t>ハアク</t>
    </rPh>
    <rPh sb="66" eb="67">
      <t>オコナ</t>
    </rPh>
    <phoneticPr fontId="3"/>
  </si>
  <si>
    <t>　居宅サービス計画に福祉用具貸与を位置づける場合、サービス担当者会議を開催して専門的意見を聴取していますか。また、必要に応じて随時サービス担当者会議を開催し、継続して福祉用具貸与を利用する必要性について検討していますか。</t>
    <rPh sb="1" eb="3">
      <t>キョタク</t>
    </rPh>
    <rPh sb="7" eb="9">
      <t>ケイカク</t>
    </rPh>
    <rPh sb="10" eb="12">
      <t>フクシ</t>
    </rPh>
    <rPh sb="12" eb="14">
      <t>ヨウグ</t>
    </rPh>
    <rPh sb="14" eb="16">
      <t>タイヨ</t>
    </rPh>
    <rPh sb="17" eb="19">
      <t>イチ</t>
    </rPh>
    <rPh sb="22" eb="24">
      <t>バアイ</t>
    </rPh>
    <rPh sb="29" eb="32">
      <t>タントウシャ</t>
    </rPh>
    <rPh sb="32" eb="34">
      <t>カイギ</t>
    </rPh>
    <rPh sb="35" eb="37">
      <t>カイサイ</t>
    </rPh>
    <rPh sb="39" eb="42">
      <t>センモンテキ</t>
    </rPh>
    <rPh sb="42" eb="44">
      <t>イケン</t>
    </rPh>
    <rPh sb="45" eb="47">
      <t>チョウシュ</t>
    </rPh>
    <rPh sb="101" eb="103">
      <t>ケントウ</t>
    </rPh>
    <phoneticPr fontId="3"/>
  </si>
  <si>
    <t>　軽度者である利用者の居宅サービス計画に福祉用具貸与を位置づける場合、認定調査票の写しを入手していますか。　また、軽度者に対する福祉用具貸与の取扱いを適正に実施していますか。</t>
    <rPh sb="1" eb="4">
      <t>ケイドシャ</t>
    </rPh>
    <rPh sb="7" eb="10">
      <t>リヨウシャ</t>
    </rPh>
    <rPh sb="11" eb="13">
      <t>キョタク</t>
    </rPh>
    <rPh sb="17" eb="19">
      <t>ケイカク</t>
    </rPh>
    <rPh sb="20" eb="22">
      <t>フクシ</t>
    </rPh>
    <rPh sb="22" eb="24">
      <t>ヨウグ</t>
    </rPh>
    <rPh sb="24" eb="26">
      <t>タイヨ</t>
    </rPh>
    <rPh sb="27" eb="29">
      <t>イチ</t>
    </rPh>
    <rPh sb="32" eb="34">
      <t>バアイ</t>
    </rPh>
    <rPh sb="35" eb="37">
      <t>ニンテイ</t>
    </rPh>
    <rPh sb="37" eb="39">
      <t>チョウサ</t>
    </rPh>
    <rPh sb="39" eb="40">
      <t>ヒョウ</t>
    </rPh>
    <rPh sb="41" eb="42">
      <t>ウツ</t>
    </rPh>
    <rPh sb="44" eb="46">
      <t>ニュウシュ</t>
    </rPh>
    <rPh sb="57" eb="59">
      <t>ケイド</t>
    </rPh>
    <rPh sb="59" eb="60">
      <t>シャ</t>
    </rPh>
    <rPh sb="61" eb="62">
      <t>タイ</t>
    </rPh>
    <rPh sb="64" eb="66">
      <t>フクシ</t>
    </rPh>
    <rPh sb="66" eb="68">
      <t>ヨウグ</t>
    </rPh>
    <rPh sb="68" eb="70">
      <t>タイヨ</t>
    </rPh>
    <rPh sb="71" eb="72">
      <t>ト</t>
    </rPh>
    <rPh sb="72" eb="73">
      <t>アツカ</t>
    </rPh>
    <rPh sb="75" eb="77">
      <t>テキセイ</t>
    </rPh>
    <rPh sb="78" eb="80">
      <t>ジッシ</t>
    </rPh>
    <phoneticPr fontId="3"/>
  </si>
  <si>
    <t>　特定福祉用具販売を位置づける場合、サービス担当者会議を開催して専門的意見を聴取し、特定福祉用具が必要な理由を居宅サービス計画に記載していますか。</t>
    <rPh sb="1" eb="3">
      <t>トクテイ</t>
    </rPh>
    <rPh sb="3" eb="5">
      <t>フクシ</t>
    </rPh>
    <rPh sb="5" eb="7">
      <t>ヨウグ</t>
    </rPh>
    <rPh sb="7" eb="9">
      <t>ハンバイ</t>
    </rPh>
    <rPh sb="10" eb="12">
      <t>イチ</t>
    </rPh>
    <rPh sb="15" eb="17">
      <t>バアイ</t>
    </rPh>
    <rPh sb="22" eb="25">
      <t>タントウシャ</t>
    </rPh>
    <rPh sb="25" eb="27">
      <t>カイギ</t>
    </rPh>
    <rPh sb="28" eb="30">
      <t>カイサイ</t>
    </rPh>
    <rPh sb="32" eb="35">
      <t>センモンテキ</t>
    </rPh>
    <rPh sb="35" eb="37">
      <t>イケン</t>
    </rPh>
    <rPh sb="38" eb="40">
      <t>チョウシュ</t>
    </rPh>
    <rPh sb="42" eb="44">
      <t>トクテイ</t>
    </rPh>
    <rPh sb="44" eb="46">
      <t>フクシ</t>
    </rPh>
    <rPh sb="46" eb="48">
      <t>ヨウグ</t>
    </rPh>
    <rPh sb="49" eb="51">
      <t>ヒツヨウ</t>
    </rPh>
    <rPh sb="52" eb="54">
      <t>リユウ</t>
    </rPh>
    <rPh sb="55" eb="57">
      <t>キョタク</t>
    </rPh>
    <rPh sb="61" eb="63">
      <t>ケイカク</t>
    </rPh>
    <rPh sb="64" eb="66">
      <t>キサイ</t>
    </rPh>
    <phoneticPr fontId="3"/>
  </si>
  <si>
    <t>　居宅サービス計画において位置づけられている指定看護小規模多機能型居宅介護又は指定居宅サービス等のうち、法定代理受領サービスとして位置づけたものに関する情報を記載した文書（給付管理票）を、毎月国保連に送付していますか。</t>
    <rPh sb="1" eb="3">
      <t>キョタク</t>
    </rPh>
    <rPh sb="7" eb="9">
      <t>ケイカク</t>
    </rPh>
    <rPh sb="13" eb="15">
      <t>イチ</t>
    </rPh>
    <rPh sb="22" eb="24">
      <t>シテイ</t>
    </rPh>
    <rPh sb="24" eb="26">
      <t>カンゴ</t>
    </rPh>
    <rPh sb="26" eb="29">
      <t>ショウキボ</t>
    </rPh>
    <rPh sb="29" eb="33">
      <t>タキノウガタ</t>
    </rPh>
    <rPh sb="33" eb="35">
      <t>キョタク</t>
    </rPh>
    <rPh sb="35" eb="37">
      <t>カイゴ</t>
    </rPh>
    <rPh sb="37" eb="38">
      <t>マタ</t>
    </rPh>
    <rPh sb="39" eb="41">
      <t>シテイ</t>
    </rPh>
    <rPh sb="41" eb="43">
      <t>キョタク</t>
    </rPh>
    <rPh sb="47" eb="48">
      <t>トウ</t>
    </rPh>
    <rPh sb="52" eb="54">
      <t>ホウテイ</t>
    </rPh>
    <rPh sb="54" eb="56">
      <t>ダイリ</t>
    </rPh>
    <rPh sb="56" eb="58">
      <t>ジュリョウ</t>
    </rPh>
    <rPh sb="65" eb="67">
      <t>イチ</t>
    </rPh>
    <rPh sb="73" eb="74">
      <t>カン</t>
    </rPh>
    <rPh sb="76" eb="78">
      <t>ジョウホウ</t>
    </rPh>
    <rPh sb="79" eb="81">
      <t>キサイ</t>
    </rPh>
    <rPh sb="83" eb="85">
      <t>ブンショ</t>
    </rPh>
    <rPh sb="86" eb="88">
      <t>キュウフ</t>
    </rPh>
    <rPh sb="88" eb="90">
      <t>カンリ</t>
    </rPh>
    <rPh sb="90" eb="91">
      <t>ヒョウ</t>
    </rPh>
    <rPh sb="94" eb="96">
      <t>マイツキ</t>
    </rPh>
    <rPh sb="96" eb="99">
      <t>コクホレン</t>
    </rPh>
    <rPh sb="98" eb="99">
      <t>レン</t>
    </rPh>
    <rPh sb="100" eb="102">
      <t>ソウフ</t>
    </rPh>
    <phoneticPr fontId="3"/>
  </si>
  <si>
    <t>　管理者は、介護支援専門員に、登録者の看護小規模多機能型居宅介護計画の作成に関する業務を、看護師等（准看護師を除く）に看護小規模多機能型居宅介護報告書の作成に関する業務を担当させていますか。</t>
    <rPh sb="1" eb="4">
      <t>カンリシャ</t>
    </rPh>
    <rPh sb="6" eb="8">
      <t>カイゴ</t>
    </rPh>
    <rPh sb="8" eb="10">
      <t>シエン</t>
    </rPh>
    <rPh sb="10" eb="13">
      <t>センモンイン</t>
    </rPh>
    <rPh sb="15" eb="18">
      <t>トウロクシャ</t>
    </rPh>
    <rPh sb="32" eb="34">
      <t>ケイカク</t>
    </rPh>
    <rPh sb="35" eb="37">
      <t>サクセイ</t>
    </rPh>
    <rPh sb="38" eb="39">
      <t>カン</t>
    </rPh>
    <rPh sb="41" eb="43">
      <t>ギョウム</t>
    </rPh>
    <rPh sb="45" eb="48">
      <t>カンゴシ</t>
    </rPh>
    <rPh sb="48" eb="49">
      <t>トウ</t>
    </rPh>
    <rPh sb="50" eb="54">
      <t>ジュンカンゴシ</t>
    </rPh>
    <rPh sb="55" eb="56">
      <t>ノゾ</t>
    </rPh>
    <rPh sb="72" eb="75">
      <t>ホウコクショ</t>
    </rPh>
    <rPh sb="76" eb="78">
      <t>サクセイ</t>
    </rPh>
    <rPh sb="79" eb="80">
      <t>カン</t>
    </rPh>
    <rPh sb="82" eb="84">
      <t>ギョウム</t>
    </rPh>
    <rPh sb="85" eb="87">
      <t>タントウ</t>
    </rPh>
    <phoneticPr fontId="3"/>
  </si>
  <si>
    <t>　介護支援専門員は、看護小規模多機能型居宅介護計画の作成に当たって、看護師等と密接な連携を図っていますか。</t>
    <rPh sb="1" eb="3">
      <t>カイゴ</t>
    </rPh>
    <rPh sb="3" eb="5">
      <t>シエン</t>
    </rPh>
    <rPh sb="5" eb="8">
      <t>センモンイン</t>
    </rPh>
    <rPh sb="23" eb="25">
      <t>ケイカク</t>
    </rPh>
    <rPh sb="26" eb="28">
      <t>サクセイ</t>
    </rPh>
    <rPh sb="29" eb="30">
      <t>ア</t>
    </rPh>
    <rPh sb="34" eb="37">
      <t>カンゴシ</t>
    </rPh>
    <rPh sb="37" eb="38">
      <t>トウ</t>
    </rPh>
    <rPh sb="39" eb="41">
      <t>ミッセツ</t>
    </rPh>
    <rPh sb="42" eb="44">
      <t>レンケイ</t>
    </rPh>
    <rPh sb="45" eb="46">
      <t>ハカ</t>
    </rPh>
    <phoneticPr fontId="3"/>
  </si>
  <si>
    <t>　看護小規模多機能型居宅介護計画の作成に当たっては、地域における活動への参加の機会の提供等により、地域の特性や利用者の生活環境に応じた多様な活動の確保ができていますか。</t>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1">
      <t>チイキ</t>
    </rPh>
    <rPh sb="52" eb="54">
      <t>トクセイ</t>
    </rPh>
    <rPh sb="55" eb="58">
      <t>リヨウシャ</t>
    </rPh>
    <rPh sb="59" eb="61">
      <t>セイカツ</t>
    </rPh>
    <rPh sb="61" eb="63">
      <t>カンキョウ</t>
    </rPh>
    <rPh sb="64" eb="65">
      <t>オウ</t>
    </rPh>
    <rPh sb="67" eb="69">
      <t>タヨウ</t>
    </rPh>
    <rPh sb="70" eb="72">
      <t>カツドウ</t>
    </rPh>
    <rPh sb="73" eb="75">
      <t>カクホ</t>
    </rPh>
    <phoneticPr fontId="3"/>
  </si>
  <si>
    <t>　介護支援専門員は、利用者の心身の状況、希望及びその置かれている環境を踏まえて、他の介護従業者との協議の上、看護小規模多機能型居宅介護計画を作成していますか。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9" eb="51">
      <t>キョウギ</t>
    </rPh>
    <rPh sb="52" eb="53">
      <t>ウエ</t>
    </rPh>
    <rPh sb="67" eb="69">
      <t>ケイカク</t>
    </rPh>
    <rPh sb="70" eb="72">
      <t>サクセイ</t>
    </rPh>
    <phoneticPr fontId="3"/>
  </si>
  <si>
    <t>　看護小規模多機能型居宅介護計画には、援助の目標、当該目標を達成するための具体的なサービスの内容等を記載していますか。</t>
    <rPh sb="14" eb="16">
      <t>ケイカク</t>
    </rPh>
    <rPh sb="19" eb="21">
      <t>エンジョ</t>
    </rPh>
    <rPh sb="22" eb="24">
      <t>モクヒョウ</t>
    </rPh>
    <rPh sb="25" eb="27">
      <t>トウガイ</t>
    </rPh>
    <rPh sb="27" eb="29">
      <t>モクヒョウ</t>
    </rPh>
    <rPh sb="30" eb="32">
      <t>タッセイ</t>
    </rPh>
    <rPh sb="37" eb="40">
      <t>グタイテキ</t>
    </rPh>
    <rPh sb="46" eb="48">
      <t>ナイヨウ</t>
    </rPh>
    <rPh sb="48" eb="49">
      <t>トウ</t>
    </rPh>
    <rPh sb="50" eb="52">
      <t>キサイ</t>
    </rPh>
    <phoneticPr fontId="3"/>
  </si>
  <si>
    <t>　作成した看護小規模多機能型居宅介護計画を基本としつつ、利用者の日々の様態、希望等を勘案し、随時適切に通いサービス、訪問サービス及び宿泊サービスを組み合わせた看護及び介護を行っていますか。</t>
    <rPh sb="1" eb="3">
      <t>サクセイ</t>
    </rPh>
    <rPh sb="18" eb="20">
      <t>ケイカク</t>
    </rPh>
    <rPh sb="21" eb="23">
      <t>キホン</t>
    </rPh>
    <rPh sb="28" eb="31">
      <t>リヨウシャ</t>
    </rPh>
    <rPh sb="32" eb="34">
      <t>ヒビ</t>
    </rPh>
    <rPh sb="35" eb="37">
      <t>ヨウタイ</t>
    </rPh>
    <rPh sb="38" eb="40">
      <t>キボウ</t>
    </rPh>
    <rPh sb="40" eb="41">
      <t>トウ</t>
    </rPh>
    <rPh sb="42" eb="44">
      <t>カンアン</t>
    </rPh>
    <rPh sb="46" eb="48">
      <t>ズイジ</t>
    </rPh>
    <rPh sb="48" eb="50">
      <t>テキセツ</t>
    </rPh>
    <rPh sb="51" eb="52">
      <t>カヨ</t>
    </rPh>
    <rPh sb="58" eb="60">
      <t>ホウモン</t>
    </rPh>
    <rPh sb="64" eb="65">
      <t>オヨ</t>
    </rPh>
    <rPh sb="66" eb="68">
      <t>シュクハク</t>
    </rPh>
    <rPh sb="73" eb="74">
      <t>ク</t>
    </rPh>
    <rPh sb="75" eb="76">
      <t>ア</t>
    </rPh>
    <rPh sb="79" eb="81">
      <t>カンゴ</t>
    </rPh>
    <rPh sb="81" eb="82">
      <t>オヨ</t>
    </rPh>
    <rPh sb="83" eb="85">
      <t>カイゴ</t>
    </rPh>
    <rPh sb="86" eb="87">
      <t>オコナ</t>
    </rPh>
    <phoneticPr fontId="3"/>
  </si>
  <si>
    <t>　介護支援専門員は、看護小規模多機能型居宅介護計画を利用者又は家族に対して説明し、利用者の同意を得て、交付していますか。</t>
    <rPh sb="1" eb="3">
      <t>カイゴ</t>
    </rPh>
    <rPh sb="3" eb="5">
      <t>シエン</t>
    </rPh>
    <rPh sb="5" eb="8">
      <t>センモンイン</t>
    </rPh>
    <rPh sb="23" eb="25">
      <t>ケイカク</t>
    </rPh>
    <rPh sb="26" eb="29">
      <t>リヨウシャ</t>
    </rPh>
    <rPh sb="29" eb="30">
      <t>マタ</t>
    </rPh>
    <rPh sb="31" eb="33">
      <t>カゾク</t>
    </rPh>
    <rPh sb="34" eb="35">
      <t>タイ</t>
    </rPh>
    <rPh sb="37" eb="39">
      <t>セツメイ</t>
    </rPh>
    <rPh sb="41" eb="44">
      <t>リヨウシャ</t>
    </rPh>
    <rPh sb="45" eb="47">
      <t>ドウイ</t>
    </rPh>
    <rPh sb="48" eb="49">
      <t>エ</t>
    </rPh>
    <rPh sb="51" eb="53">
      <t>コウフ</t>
    </rPh>
    <phoneticPr fontId="3"/>
  </si>
  <si>
    <t>　介護支援専門員は、看護小規模多機能型居宅介護計画作成後も、計画の実施状況や利用者の様態の変化等の把握を行い、必要に応じて計画の変更をしていますか。</t>
    <rPh sb="1" eb="3">
      <t>カイゴ</t>
    </rPh>
    <rPh sb="3" eb="5">
      <t>シエン</t>
    </rPh>
    <rPh sb="5" eb="8">
      <t>センモンイン</t>
    </rPh>
    <rPh sb="23" eb="25">
      <t>ケイカク</t>
    </rPh>
    <rPh sb="25" eb="28">
      <t>サクセイゴ</t>
    </rPh>
    <rPh sb="30" eb="32">
      <t>ケイカク</t>
    </rPh>
    <rPh sb="33" eb="35">
      <t>ジッシ</t>
    </rPh>
    <rPh sb="35" eb="37">
      <t>ジョウキョウ</t>
    </rPh>
    <rPh sb="38" eb="41">
      <t>リヨウシャ</t>
    </rPh>
    <rPh sb="42" eb="44">
      <t>ヨウタイ</t>
    </rPh>
    <rPh sb="45" eb="47">
      <t>ヘンカ</t>
    </rPh>
    <rPh sb="47" eb="48">
      <t>トウ</t>
    </rPh>
    <rPh sb="49" eb="51">
      <t>ハアク</t>
    </rPh>
    <rPh sb="52" eb="53">
      <t>オコナ</t>
    </rPh>
    <rPh sb="55" eb="57">
      <t>ヒツヨウ</t>
    </rPh>
    <rPh sb="58" eb="59">
      <t>オウ</t>
    </rPh>
    <rPh sb="61" eb="63">
      <t>ケイカク</t>
    </rPh>
    <rPh sb="64" eb="66">
      <t>ヘンコウ</t>
    </rPh>
    <phoneticPr fontId="3"/>
  </si>
  <si>
    <t>　看護師等は、訪問日、提供した看護内容等を記載した看護小規模多機能型居宅介護報告書を作成していますか。</t>
    <rPh sb="1" eb="4">
      <t>カンゴシ</t>
    </rPh>
    <rPh sb="4" eb="5">
      <t>トウ</t>
    </rPh>
    <rPh sb="7" eb="10">
      <t>ホウモンビ</t>
    </rPh>
    <rPh sb="11" eb="13">
      <t>テイキョウ</t>
    </rPh>
    <rPh sb="15" eb="17">
      <t>カンゴ</t>
    </rPh>
    <rPh sb="17" eb="19">
      <t>ナイヨウ</t>
    </rPh>
    <rPh sb="19" eb="20">
      <t>トウ</t>
    </rPh>
    <rPh sb="21" eb="23">
      <t>キサイ</t>
    </rPh>
    <rPh sb="38" eb="41">
      <t>ホウコクショ</t>
    </rPh>
    <rPh sb="42" eb="44">
      <t>サクセイ</t>
    </rPh>
    <phoneticPr fontId="3"/>
  </si>
  <si>
    <t>　サービスの提供に当たっては、利用者の人格に十分配慮していますか。</t>
    <rPh sb="6" eb="8">
      <t>テイキョウ</t>
    </rPh>
    <rPh sb="9" eb="10">
      <t>ア</t>
    </rPh>
    <rPh sb="15" eb="18">
      <t>リヨウシャ</t>
    </rPh>
    <rPh sb="19" eb="21">
      <t>ジンカク</t>
    </rPh>
    <rPh sb="22" eb="24">
      <t>ジュウブン</t>
    </rPh>
    <rPh sb="24" eb="26">
      <t>ハイリョ</t>
    </rPh>
    <phoneticPr fontId="3"/>
  </si>
  <si>
    <t>　利用者の心身の状況に応じ、利用者が自主性を保ち意欲的に日々の生活を送ることができるよう、サービスを提供し支援していますか。</t>
    <phoneticPr fontId="3"/>
  </si>
  <si>
    <t>　利用者の負担により、利用者の居宅又はサービスの拠点において、看護小規模多機能型居宅介護従業者以外の者による介護を受けさせていませんか。（受けさせていなければ○）</t>
    <rPh sb="1" eb="4">
      <t>リヨウシャ</t>
    </rPh>
    <rPh sb="5" eb="7">
      <t>フタン</t>
    </rPh>
    <rPh sb="11" eb="14">
      <t>リヨウシャ</t>
    </rPh>
    <rPh sb="15" eb="17">
      <t>キョタク</t>
    </rPh>
    <rPh sb="17" eb="18">
      <t>マタ</t>
    </rPh>
    <rPh sb="24" eb="26">
      <t>キョテン</t>
    </rPh>
    <rPh sb="44" eb="47">
      <t>ジュウギョウシャ</t>
    </rPh>
    <rPh sb="47" eb="49">
      <t>イガイ</t>
    </rPh>
    <rPh sb="50" eb="51">
      <t>シャ</t>
    </rPh>
    <rPh sb="54" eb="56">
      <t>カイゴ</t>
    </rPh>
    <rPh sb="57" eb="58">
      <t>ウ</t>
    </rPh>
    <rPh sb="69" eb="70">
      <t>ウ</t>
    </rPh>
    <phoneticPr fontId="3"/>
  </si>
  <si>
    <t>　馴染みの関係の中でサービスの提供がなされていますか。</t>
    <rPh sb="1" eb="3">
      <t>ナジ</t>
    </rPh>
    <rPh sb="5" eb="7">
      <t>カンケイ</t>
    </rPh>
    <rPh sb="8" eb="9">
      <t>ナカ</t>
    </rPh>
    <rPh sb="15" eb="17">
      <t>テイキョウ</t>
    </rPh>
    <phoneticPr fontId="3"/>
  </si>
  <si>
    <t>　見学等は随時受け入れていますか。</t>
    <rPh sb="1" eb="3">
      <t>ケンガク</t>
    </rPh>
    <rPh sb="3" eb="4">
      <t>トウ</t>
    </rPh>
    <rPh sb="5" eb="7">
      <t>ズイジ</t>
    </rPh>
    <rPh sb="7" eb="8">
      <t>ウ</t>
    </rPh>
    <rPh sb="9" eb="10">
      <t>イ</t>
    </rPh>
    <phoneticPr fontId="3"/>
  </si>
  <si>
    <t>　サービスの提供に当たっては、利用者間同士の関係性の情報を共有した支援が図られていますか。</t>
    <rPh sb="6" eb="8">
      <t>テイキョウ</t>
    </rPh>
    <rPh sb="9" eb="10">
      <t>ア</t>
    </rPh>
    <rPh sb="15" eb="18">
      <t>リヨウシャ</t>
    </rPh>
    <rPh sb="18" eb="19">
      <t>アイダ</t>
    </rPh>
    <rPh sb="19" eb="21">
      <t>ドウシ</t>
    </rPh>
    <rPh sb="22" eb="25">
      <t>カンケイセイ</t>
    </rPh>
    <rPh sb="26" eb="28">
      <t>ジョウホウ</t>
    </rPh>
    <rPh sb="29" eb="31">
      <t>キョウユウ</t>
    </rPh>
    <rPh sb="33" eb="35">
      <t>シエン</t>
    </rPh>
    <rPh sb="36" eb="37">
      <t>ハカ</t>
    </rPh>
    <phoneticPr fontId="3"/>
  </si>
  <si>
    <t>　サービスの提供に当たっては、生活リズムの把握や体調変化の早期発見等に努め、安眠や休息の支援が図られていますか。</t>
    <rPh sb="6" eb="8">
      <t>テイキョウ</t>
    </rPh>
    <rPh sb="9" eb="10">
      <t>ア</t>
    </rPh>
    <rPh sb="15" eb="17">
      <t>セイカツ</t>
    </rPh>
    <rPh sb="21" eb="23">
      <t>ハアク</t>
    </rPh>
    <rPh sb="24" eb="26">
      <t>タイチョウ</t>
    </rPh>
    <rPh sb="26" eb="28">
      <t>ヘンカ</t>
    </rPh>
    <rPh sb="29" eb="31">
      <t>ソウキ</t>
    </rPh>
    <rPh sb="31" eb="33">
      <t>ハッケン</t>
    </rPh>
    <rPh sb="33" eb="34">
      <t>トウ</t>
    </rPh>
    <rPh sb="35" eb="36">
      <t>ツト</t>
    </rPh>
    <rPh sb="38" eb="40">
      <t>アンミン</t>
    </rPh>
    <rPh sb="41" eb="43">
      <t>キュウソク</t>
    </rPh>
    <rPh sb="44" eb="46">
      <t>シエン</t>
    </rPh>
    <rPh sb="47" eb="48">
      <t>ハカ</t>
    </rPh>
    <phoneticPr fontId="3"/>
  </si>
  <si>
    <t>　サービスの提供に当たっては、本人の活力を引き出す工夫が図られていますか。</t>
    <rPh sb="6" eb="8">
      <t>テイキョウ</t>
    </rPh>
    <rPh sb="9" eb="10">
      <t>ア</t>
    </rPh>
    <rPh sb="15" eb="17">
      <t>ホンニン</t>
    </rPh>
    <rPh sb="18" eb="20">
      <t>カツリョク</t>
    </rPh>
    <rPh sb="21" eb="22">
      <t>ヒ</t>
    </rPh>
    <rPh sb="23" eb="24">
      <t>ダ</t>
    </rPh>
    <rPh sb="25" eb="27">
      <t>クフウ</t>
    </rPh>
    <rPh sb="28" eb="29">
      <t>ハカ</t>
    </rPh>
    <phoneticPr fontId="3"/>
  </si>
  <si>
    <t>　通い、訪問、宿泊サービスは、利用者のニーズに合わせて柔軟なサービス提供がされていますか。</t>
    <rPh sb="1" eb="2">
      <t>カヨ</t>
    </rPh>
    <rPh sb="4" eb="6">
      <t>ホウモン</t>
    </rPh>
    <rPh sb="7" eb="9">
      <t>シュクハク</t>
    </rPh>
    <rPh sb="15" eb="18">
      <t>リヨウシャ</t>
    </rPh>
    <rPh sb="23" eb="24">
      <t>ア</t>
    </rPh>
    <rPh sb="27" eb="29">
      <t>ジュウナン</t>
    </rPh>
    <rPh sb="34" eb="36">
      <t>テイキョウ</t>
    </rPh>
    <phoneticPr fontId="3"/>
  </si>
  <si>
    <t>　昼間のケア（サービス）が夜に、夜のケアが昼間につながるように支援していますか。</t>
    <rPh sb="1" eb="3">
      <t>ヒルマ</t>
    </rPh>
    <rPh sb="13" eb="14">
      <t>ヨル</t>
    </rPh>
    <rPh sb="16" eb="17">
      <t>ヨル</t>
    </rPh>
    <rPh sb="21" eb="23">
      <t>ヒルマ</t>
    </rPh>
    <rPh sb="31" eb="33">
      <t>シエン</t>
    </rPh>
    <phoneticPr fontId="3"/>
  </si>
  <si>
    <t>　常に緊急な宿泊に対応できるような運営となっていますか。</t>
    <rPh sb="1" eb="2">
      <t>ツネ</t>
    </rPh>
    <rPh sb="3" eb="5">
      <t>キンキュウ</t>
    </rPh>
    <rPh sb="6" eb="8">
      <t>シュクハク</t>
    </rPh>
    <rPh sb="9" eb="11">
      <t>タイオウ</t>
    </rPh>
    <rPh sb="17" eb="19">
      <t>ウンエイ</t>
    </rPh>
    <phoneticPr fontId="3"/>
  </si>
  <si>
    <t>　夜間、早朝も自宅に訪問して支援できるような体制がとられていますか。</t>
    <rPh sb="1" eb="3">
      <t>ヤカン</t>
    </rPh>
    <rPh sb="4" eb="6">
      <t>ソウチョウ</t>
    </rPh>
    <rPh sb="7" eb="9">
      <t>ジタク</t>
    </rPh>
    <rPh sb="10" eb="12">
      <t>ホウモン</t>
    </rPh>
    <rPh sb="14" eb="16">
      <t>シエン</t>
    </rPh>
    <rPh sb="22" eb="24">
      <t>タイセイ</t>
    </rPh>
    <phoneticPr fontId="3"/>
  </si>
  <si>
    <t>　家族の余暇等、家族の介護負担の軽減等としても宿泊サービスを活用していますか。</t>
    <rPh sb="1" eb="3">
      <t>カゾク</t>
    </rPh>
    <rPh sb="4" eb="6">
      <t>ヨカ</t>
    </rPh>
    <rPh sb="6" eb="7">
      <t>トウ</t>
    </rPh>
    <rPh sb="8" eb="10">
      <t>カゾク</t>
    </rPh>
    <rPh sb="11" eb="13">
      <t>カイゴ</t>
    </rPh>
    <rPh sb="13" eb="15">
      <t>フタン</t>
    </rPh>
    <rPh sb="16" eb="18">
      <t>ケイゲン</t>
    </rPh>
    <rPh sb="18" eb="19">
      <t>トウ</t>
    </rPh>
    <rPh sb="23" eb="25">
      <t>シュクハク</t>
    </rPh>
    <rPh sb="30" eb="32">
      <t>カツヨウ</t>
    </rPh>
    <phoneticPr fontId="3"/>
  </si>
  <si>
    <t>　画一的なサービスを提供するのではなく、利用者の外出の機会の確保その他の利用者の意向を踏まえた社会生活の継続のための支援に努めていますか。</t>
    <rPh sb="1" eb="4">
      <t>カクイツテキ</t>
    </rPh>
    <rPh sb="10" eb="12">
      <t>テイキョウ</t>
    </rPh>
    <rPh sb="20" eb="23">
      <t>リヨウシャ</t>
    </rPh>
    <rPh sb="24" eb="26">
      <t>ガイシュツ</t>
    </rPh>
    <rPh sb="27" eb="29">
      <t>キカイ</t>
    </rPh>
    <rPh sb="30" eb="32">
      <t>カクホ</t>
    </rPh>
    <rPh sb="34" eb="35">
      <t>タ</t>
    </rPh>
    <rPh sb="36" eb="39">
      <t>リヨウシャ</t>
    </rPh>
    <rPh sb="40" eb="42">
      <t>イコウ</t>
    </rPh>
    <rPh sb="43" eb="44">
      <t>フ</t>
    </rPh>
    <rPh sb="47" eb="49">
      <t>シャカイ</t>
    </rPh>
    <rPh sb="49" eb="51">
      <t>セイカツ</t>
    </rPh>
    <rPh sb="52" eb="54">
      <t>ケイゾク</t>
    </rPh>
    <rPh sb="58" eb="60">
      <t>シエン</t>
    </rPh>
    <rPh sb="61" eb="62">
      <t>ツト</t>
    </rPh>
    <phoneticPr fontId="3"/>
  </si>
  <si>
    <t>　利用者が日常生活を営む上で必要な行政機関に対する手続き等について、その者又はその家族が行うことが困難である場合は、その者の同意を得て代わって行っていますか。</t>
    <rPh sb="1" eb="4">
      <t>リヨウシャ</t>
    </rPh>
    <rPh sb="5" eb="7">
      <t>ニチジョウ</t>
    </rPh>
    <rPh sb="7" eb="9">
      <t>セイカツ</t>
    </rPh>
    <rPh sb="10" eb="11">
      <t>イトナ</t>
    </rPh>
    <rPh sb="12" eb="13">
      <t>ウエ</t>
    </rPh>
    <rPh sb="14" eb="16">
      <t>ヒツヨウ</t>
    </rPh>
    <rPh sb="17" eb="19">
      <t>ギョウセイ</t>
    </rPh>
    <rPh sb="19" eb="21">
      <t>キカン</t>
    </rPh>
    <rPh sb="22" eb="23">
      <t>タイ</t>
    </rPh>
    <rPh sb="25" eb="27">
      <t>テツヅ</t>
    </rPh>
    <rPh sb="28" eb="29">
      <t>トウ</t>
    </rPh>
    <rPh sb="36" eb="37">
      <t>シャ</t>
    </rPh>
    <rPh sb="37" eb="38">
      <t>マタ</t>
    </rPh>
    <rPh sb="41" eb="43">
      <t>カゾク</t>
    </rPh>
    <rPh sb="44" eb="45">
      <t>オコナ</t>
    </rPh>
    <rPh sb="49" eb="51">
      <t>コンナン</t>
    </rPh>
    <rPh sb="54" eb="56">
      <t>バアイ</t>
    </rPh>
    <rPh sb="60" eb="61">
      <t>シャ</t>
    </rPh>
    <rPh sb="62" eb="64">
      <t>ドウイ</t>
    </rPh>
    <rPh sb="65" eb="66">
      <t>エ</t>
    </rPh>
    <rPh sb="67" eb="68">
      <t>カ</t>
    </rPh>
    <rPh sb="71" eb="72">
      <t>オコナ</t>
    </rPh>
    <phoneticPr fontId="3"/>
  </si>
  <si>
    <t>　利用者の家族との連携を図るとともに、利用者とその家族との交流等の機会を確保するよう努めていますか。（例：事業所の会報の送付、行事への参加の呼びかけ等）</t>
    <rPh sb="1" eb="4">
      <t>リヨウシャ</t>
    </rPh>
    <rPh sb="5" eb="7">
      <t>カゾク</t>
    </rPh>
    <rPh sb="9" eb="11">
      <t>レンケイ</t>
    </rPh>
    <rPh sb="12" eb="13">
      <t>ハカ</t>
    </rPh>
    <rPh sb="19" eb="22">
      <t>リヨウシャ</t>
    </rPh>
    <rPh sb="25" eb="27">
      <t>カゾク</t>
    </rPh>
    <rPh sb="29" eb="31">
      <t>コウリュウ</t>
    </rPh>
    <rPh sb="31" eb="32">
      <t>トウ</t>
    </rPh>
    <rPh sb="33" eb="35">
      <t>キカイ</t>
    </rPh>
    <rPh sb="36" eb="38">
      <t>カクホ</t>
    </rPh>
    <rPh sb="42" eb="43">
      <t>ツト</t>
    </rPh>
    <rPh sb="51" eb="52">
      <t>レイ</t>
    </rPh>
    <rPh sb="53" eb="56">
      <t>ジギョウショ</t>
    </rPh>
    <rPh sb="57" eb="59">
      <t>カイホウ</t>
    </rPh>
    <rPh sb="60" eb="62">
      <t>ソウフ</t>
    </rPh>
    <rPh sb="63" eb="65">
      <t>ギョウジ</t>
    </rPh>
    <rPh sb="67" eb="69">
      <t>サンカ</t>
    </rPh>
    <rPh sb="70" eb="71">
      <t>ヨ</t>
    </rPh>
    <rPh sb="74" eb="75">
      <t>トウ</t>
    </rPh>
    <phoneticPr fontId="3"/>
  </si>
  <si>
    <t>　サービスを受けている利用者が正当な理由なしにサービスの利用に関する指示に従わず要介護状態の程度を増進させた、また、偽りその他不正な行為によって保険給付を受け、または受けようとしたときは、遅滞なく意見を付してその旨を市に通知していますか。（事例がない場合は「事例なし」と記入してください。）</t>
    <rPh sb="6" eb="7">
      <t>ウ</t>
    </rPh>
    <rPh sb="11" eb="14">
      <t>リヨウシャ</t>
    </rPh>
    <rPh sb="15" eb="17">
      <t>セイトウ</t>
    </rPh>
    <rPh sb="18" eb="20">
      <t>リユウ</t>
    </rPh>
    <rPh sb="28" eb="30">
      <t>リヨウ</t>
    </rPh>
    <rPh sb="31" eb="32">
      <t>カン</t>
    </rPh>
    <rPh sb="34" eb="36">
      <t>シジ</t>
    </rPh>
    <rPh sb="37" eb="38">
      <t>シタガ</t>
    </rPh>
    <rPh sb="46" eb="48">
      <t>テイド</t>
    </rPh>
    <rPh sb="49" eb="51">
      <t>ゾウシン</t>
    </rPh>
    <rPh sb="58" eb="59">
      <t>イツワ</t>
    </rPh>
    <rPh sb="62" eb="63">
      <t>タ</t>
    </rPh>
    <rPh sb="63" eb="65">
      <t>フセイ</t>
    </rPh>
    <rPh sb="66" eb="68">
      <t>コウイ</t>
    </rPh>
    <rPh sb="72" eb="74">
      <t>ホケン</t>
    </rPh>
    <rPh sb="74" eb="76">
      <t>キュウフ</t>
    </rPh>
    <rPh sb="77" eb="78">
      <t>ウ</t>
    </rPh>
    <rPh sb="83" eb="84">
      <t>ウ</t>
    </rPh>
    <rPh sb="94" eb="96">
      <t>チタイ</t>
    </rPh>
    <rPh sb="98" eb="100">
      <t>イケン</t>
    </rPh>
    <rPh sb="101" eb="102">
      <t>フ</t>
    </rPh>
    <rPh sb="106" eb="107">
      <t>ムネ</t>
    </rPh>
    <rPh sb="108" eb="109">
      <t>シ</t>
    </rPh>
    <rPh sb="110" eb="112">
      <t>ツウチ</t>
    </rPh>
    <phoneticPr fontId="3"/>
  </si>
  <si>
    <t>　サービス提供を行っているときに利用者に病状の急変が生じた場合その他必要な場合は、従業者は速やかに主治の医師又は協力医療機関へ連絡を行う等の措置を講じていますか。</t>
    <rPh sb="5" eb="7">
      <t>テイキョウ</t>
    </rPh>
    <rPh sb="8" eb="9">
      <t>オコナ</t>
    </rPh>
    <rPh sb="16" eb="19">
      <t>リヨウシャ</t>
    </rPh>
    <rPh sb="20" eb="22">
      <t>ビョウジョウ</t>
    </rPh>
    <rPh sb="23" eb="25">
      <t>キュウヘン</t>
    </rPh>
    <rPh sb="26" eb="27">
      <t>ショウ</t>
    </rPh>
    <rPh sb="29" eb="31">
      <t>バアイ</t>
    </rPh>
    <rPh sb="33" eb="34">
      <t>タ</t>
    </rPh>
    <rPh sb="34" eb="36">
      <t>ヒツヨウ</t>
    </rPh>
    <rPh sb="37" eb="39">
      <t>バアイ</t>
    </rPh>
    <rPh sb="41" eb="44">
      <t>ジュウギョウシャ</t>
    </rPh>
    <rPh sb="45" eb="46">
      <t>スミ</t>
    </rPh>
    <rPh sb="49" eb="51">
      <t>シュジ</t>
    </rPh>
    <rPh sb="52" eb="54">
      <t>イシ</t>
    </rPh>
    <rPh sb="54" eb="55">
      <t>マタ</t>
    </rPh>
    <rPh sb="56" eb="58">
      <t>キョウリョク</t>
    </rPh>
    <rPh sb="58" eb="60">
      <t>イリョウ</t>
    </rPh>
    <rPh sb="60" eb="62">
      <t>キカン</t>
    </rPh>
    <rPh sb="63" eb="65">
      <t>レンラク</t>
    </rPh>
    <rPh sb="66" eb="67">
      <t>オコナ</t>
    </rPh>
    <rPh sb="68" eb="69">
      <t>ナド</t>
    </rPh>
    <rPh sb="70" eb="72">
      <t>ソチ</t>
    </rPh>
    <rPh sb="73" eb="74">
      <t>コウ</t>
    </rPh>
    <phoneticPr fontId="3"/>
  </si>
  <si>
    <t>　管理者は、従業者の勤務体制表（ローテーション表）を作成していますか。</t>
    <rPh sb="1" eb="4">
      <t>カンリシャ</t>
    </rPh>
    <rPh sb="6" eb="9">
      <t>ジュウギョウシャ</t>
    </rPh>
    <rPh sb="10" eb="12">
      <t>キンム</t>
    </rPh>
    <rPh sb="12" eb="14">
      <t>タイセイ</t>
    </rPh>
    <rPh sb="14" eb="15">
      <t>ヒョウ</t>
    </rPh>
    <rPh sb="23" eb="24">
      <t>ヒョウ</t>
    </rPh>
    <rPh sb="26" eb="28">
      <t>サクセイ</t>
    </rPh>
    <phoneticPr fontId="3"/>
  </si>
  <si>
    <t>　管理者は、全職員について、タイムカード等により勤務実績がわかるようにしていますか。</t>
    <rPh sb="1" eb="4">
      <t>カンリシャ</t>
    </rPh>
    <rPh sb="6" eb="9">
      <t>ゼンショクイン</t>
    </rPh>
    <rPh sb="20" eb="21">
      <t>トウ</t>
    </rPh>
    <rPh sb="24" eb="26">
      <t>キンム</t>
    </rPh>
    <rPh sb="26" eb="28">
      <t>ジッセキ</t>
    </rPh>
    <phoneticPr fontId="3"/>
  </si>
  <si>
    <t>　管理者は、従業者の管理及び利用の申込みに係る調整、業務の実施状況の把握その他の管理を一元的に行い、従業者に運営基準を遵守させるための必要な指揮命令を行っていますか。</t>
    <rPh sb="1" eb="4">
      <t>カンリシャ</t>
    </rPh>
    <rPh sb="50" eb="53">
      <t>ジュウギョウシャ</t>
    </rPh>
    <rPh sb="54" eb="56">
      <t>ウンエイ</t>
    </rPh>
    <rPh sb="56" eb="58">
      <t>キジュン</t>
    </rPh>
    <rPh sb="59" eb="61">
      <t>ジュンシュ</t>
    </rPh>
    <rPh sb="67" eb="69">
      <t>ヒツヨウ</t>
    </rPh>
    <rPh sb="70" eb="72">
      <t>シキ</t>
    </rPh>
    <rPh sb="72" eb="74">
      <t>メイレイ</t>
    </rPh>
    <rPh sb="75" eb="76">
      <t>オコナ</t>
    </rPh>
    <phoneticPr fontId="3"/>
  </si>
  <si>
    <t>　有資格者（介護支援専門員や看護職員等）を雇用する際には、登録証や研修の修了証等、必要な確認書類のコピーを事業所で保管していますか。</t>
    <rPh sb="1" eb="5">
      <t>ユウシカクシャ</t>
    </rPh>
    <rPh sb="6" eb="8">
      <t>カイゴ</t>
    </rPh>
    <rPh sb="8" eb="10">
      <t>シエン</t>
    </rPh>
    <rPh sb="10" eb="13">
      <t>センモンイン</t>
    </rPh>
    <rPh sb="14" eb="16">
      <t>カンゴ</t>
    </rPh>
    <rPh sb="16" eb="18">
      <t>ショクイン</t>
    </rPh>
    <rPh sb="18" eb="19">
      <t>トウ</t>
    </rPh>
    <rPh sb="21" eb="23">
      <t>コヨウ</t>
    </rPh>
    <rPh sb="25" eb="26">
      <t>サイ</t>
    </rPh>
    <rPh sb="29" eb="32">
      <t>トウロクショウ</t>
    </rPh>
    <rPh sb="33" eb="35">
      <t>ケンシュウ</t>
    </rPh>
    <rPh sb="36" eb="39">
      <t>シュウリョウショウ</t>
    </rPh>
    <rPh sb="39" eb="40">
      <t>トウ</t>
    </rPh>
    <rPh sb="41" eb="43">
      <t>ヒツヨウ</t>
    </rPh>
    <rPh sb="44" eb="46">
      <t>カクニン</t>
    </rPh>
    <rPh sb="46" eb="48">
      <t>ショルイ</t>
    </rPh>
    <rPh sb="53" eb="56">
      <t>ジギョウショ</t>
    </rPh>
    <rPh sb="57" eb="59">
      <t>ホカン</t>
    </rPh>
    <phoneticPr fontId="3"/>
  </si>
  <si>
    <t>　運営規程の内容は、常に実態を反映したものを整備していますか。また、変更があった場合は、変更届を提出していますか。</t>
    <rPh sb="1" eb="3">
      <t>ウンエイ</t>
    </rPh>
    <rPh sb="3" eb="5">
      <t>キテイ</t>
    </rPh>
    <rPh sb="6" eb="8">
      <t>ナイヨウ</t>
    </rPh>
    <rPh sb="10" eb="11">
      <t>ツネ</t>
    </rPh>
    <rPh sb="12" eb="14">
      <t>ジッタイ</t>
    </rPh>
    <rPh sb="15" eb="17">
      <t>ハンエイ</t>
    </rPh>
    <rPh sb="22" eb="24">
      <t>セイビ</t>
    </rPh>
    <rPh sb="34" eb="36">
      <t>ヘンコウ</t>
    </rPh>
    <rPh sb="40" eb="42">
      <t>バアイ</t>
    </rPh>
    <rPh sb="44" eb="47">
      <t>ヘンコウトドケ</t>
    </rPh>
    <rPh sb="48" eb="50">
      <t>テイシュツ</t>
    </rPh>
    <phoneticPr fontId="3"/>
  </si>
  <si>
    <t>　介護保険適用と介護保険適用外サービス（全額自己負担となるもの）に関する料金表を作成し、利用者等に説明していますか。</t>
    <rPh sb="1" eb="3">
      <t>カイゴ</t>
    </rPh>
    <rPh sb="3" eb="5">
      <t>ホケン</t>
    </rPh>
    <rPh sb="5" eb="7">
      <t>テキヨウ</t>
    </rPh>
    <rPh sb="8" eb="10">
      <t>カイゴ</t>
    </rPh>
    <rPh sb="10" eb="12">
      <t>ホケン</t>
    </rPh>
    <rPh sb="12" eb="15">
      <t>テキヨウガイ</t>
    </rPh>
    <rPh sb="20" eb="22">
      <t>ゼンガク</t>
    </rPh>
    <rPh sb="22" eb="24">
      <t>ジコ</t>
    </rPh>
    <rPh sb="24" eb="26">
      <t>フタン</t>
    </rPh>
    <rPh sb="33" eb="34">
      <t>カン</t>
    </rPh>
    <rPh sb="36" eb="39">
      <t>リョウキンヒョウ</t>
    </rPh>
    <rPh sb="40" eb="42">
      <t>サクセイ</t>
    </rPh>
    <rPh sb="44" eb="47">
      <t>リヨウシャ</t>
    </rPh>
    <rPh sb="47" eb="48">
      <t>トウ</t>
    </rPh>
    <rPh sb="49" eb="51">
      <t>セツメイ</t>
    </rPh>
    <phoneticPr fontId="3"/>
  </si>
  <si>
    <t>　従業者の日々の勤務時間、常勤・非常勤の別、各職種の配置、各職員の兼務関係等が明確な勤務表を月ごとに作成していますか。</t>
    <rPh sb="1" eb="4">
      <t>ジュウギョウシャ</t>
    </rPh>
    <rPh sb="5" eb="7">
      <t>ヒビ</t>
    </rPh>
    <rPh sb="8" eb="10">
      <t>キンム</t>
    </rPh>
    <rPh sb="10" eb="12">
      <t>ジカン</t>
    </rPh>
    <rPh sb="13" eb="15">
      <t>ジョウキン</t>
    </rPh>
    <rPh sb="16" eb="19">
      <t>ヒジョウキン</t>
    </rPh>
    <rPh sb="20" eb="21">
      <t>ベツ</t>
    </rPh>
    <rPh sb="22" eb="25">
      <t>カクショクシュ</t>
    </rPh>
    <rPh sb="29" eb="30">
      <t>カク</t>
    </rPh>
    <rPh sb="30" eb="32">
      <t>ショクイン</t>
    </rPh>
    <rPh sb="33" eb="35">
      <t>ケンム</t>
    </rPh>
    <rPh sb="35" eb="37">
      <t>カンケイ</t>
    </rPh>
    <rPh sb="37" eb="38">
      <t>トウ</t>
    </rPh>
    <rPh sb="39" eb="41">
      <t>メイカク</t>
    </rPh>
    <rPh sb="42" eb="45">
      <t>キンムヒョウ</t>
    </rPh>
    <rPh sb="46" eb="47">
      <t>ツキ</t>
    </rPh>
    <rPh sb="50" eb="52">
      <t>サクセイ</t>
    </rPh>
    <phoneticPr fontId="3"/>
  </si>
  <si>
    <t>　従業員の資質の向上のために、研修の機会を確保していますか。</t>
    <rPh sb="1" eb="4">
      <t>ジュウギョウイン</t>
    </rPh>
    <rPh sb="5" eb="7">
      <t>シシツ</t>
    </rPh>
    <rPh sb="8" eb="10">
      <t>コウジョウ</t>
    </rPh>
    <rPh sb="15" eb="17">
      <t>ケンシュウ</t>
    </rPh>
    <rPh sb="18" eb="20">
      <t>キカイ</t>
    </rPh>
    <rPh sb="21" eb="23">
      <t>カクホ</t>
    </rPh>
    <phoneticPr fontId="3"/>
  </si>
  <si>
    <t>　災害その他やむを得ない事情がある場合を除き、定員（登録定員、通い定員、宿泊定員）を超えてサービスを行っていませんか。（行っていなければ○）</t>
    <rPh sb="1" eb="3">
      <t>サイガイ</t>
    </rPh>
    <rPh sb="5" eb="6">
      <t>タ</t>
    </rPh>
    <rPh sb="9" eb="10">
      <t>エ</t>
    </rPh>
    <rPh sb="12" eb="14">
      <t>ジジョウ</t>
    </rPh>
    <rPh sb="17" eb="19">
      <t>バアイ</t>
    </rPh>
    <rPh sb="20" eb="21">
      <t>ノゾ</t>
    </rPh>
    <rPh sb="23" eb="25">
      <t>テイイン</t>
    </rPh>
    <rPh sb="26" eb="28">
      <t>トウロク</t>
    </rPh>
    <rPh sb="28" eb="30">
      <t>テイイン</t>
    </rPh>
    <rPh sb="31" eb="32">
      <t>カヨ</t>
    </rPh>
    <rPh sb="33" eb="35">
      <t>テイイン</t>
    </rPh>
    <rPh sb="36" eb="38">
      <t>シュクハク</t>
    </rPh>
    <rPh sb="38" eb="40">
      <t>テイイン</t>
    </rPh>
    <rPh sb="42" eb="43">
      <t>コ</t>
    </rPh>
    <rPh sb="50" eb="51">
      <t>オコナ</t>
    </rPh>
    <rPh sb="60" eb="61">
      <t>オコナ</t>
    </rPh>
    <phoneticPr fontId="3"/>
  </si>
  <si>
    <t>　消防法施行規則に規定する消防計画等、非常災害に関する具体的な計画を立てていますか。</t>
    <rPh sb="1" eb="3">
      <t>ショウボウ</t>
    </rPh>
    <rPh sb="3" eb="4">
      <t>ホウ</t>
    </rPh>
    <rPh sb="4" eb="6">
      <t>セコウ</t>
    </rPh>
    <rPh sb="6" eb="8">
      <t>キソク</t>
    </rPh>
    <rPh sb="9" eb="11">
      <t>キテイ</t>
    </rPh>
    <rPh sb="13" eb="15">
      <t>ショウボウ</t>
    </rPh>
    <rPh sb="15" eb="17">
      <t>ケイカク</t>
    </rPh>
    <rPh sb="17" eb="18">
      <t>トウ</t>
    </rPh>
    <rPh sb="19" eb="21">
      <t>ヒジョウ</t>
    </rPh>
    <rPh sb="21" eb="23">
      <t>サイガイ</t>
    </rPh>
    <rPh sb="24" eb="25">
      <t>カン</t>
    </rPh>
    <rPh sb="27" eb="30">
      <t>グタイテキ</t>
    </rPh>
    <rPh sb="31" eb="33">
      <t>ケイカク</t>
    </rPh>
    <rPh sb="34" eb="35">
      <t>タ</t>
    </rPh>
    <phoneticPr fontId="3"/>
  </si>
  <si>
    <t>　火災等の災害時に、地域の消防機関へ速やかに通報する体制をとるよう従業員に周知していますか。</t>
    <rPh sb="1" eb="3">
      <t>カサイ</t>
    </rPh>
    <rPh sb="3" eb="4">
      <t>トウ</t>
    </rPh>
    <rPh sb="5" eb="8">
      <t>サイガイジ</t>
    </rPh>
    <rPh sb="10" eb="12">
      <t>チイキ</t>
    </rPh>
    <rPh sb="13" eb="15">
      <t>ショウボウ</t>
    </rPh>
    <rPh sb="15" eb="17">
      <t>キカン</t>
    </rPh>
    <rPh sb="18" eb="19">
      <t>スミ</t>
    </rPh>
    <rPh sb="22" eb="24">
      <t>ツウホウ</t>
    </rPh>
    <rPh sb="26" eb="28">
      <t>タイセイ</t>
    </rPh>
    <rPh sb="33" eb="36">
      <t>ジュウギョウイン</t>
    </rPh>
    <rPh sb="37" eb="39">
      <t>シュウチ</t>
    </rPh>
    <phoneticPr fontId="3"/>
  </si>
  <si>
    <t>　日ごろから消防団や地域住民との連携を図り、火事等の際に消火・避難等に協力してもらえる体制をとっていますか。</t>
    <rPh sb="1" eb="2">
      <t>ヒ</t>
    </rPh>
    <rPh sb="6" eb="9">
      <t>ショウボウダン</t>
    </rPh>
    <rPh sb="10" eb="12">
      <t>チイキ</t>
    </rPh>
    <rPh sb="12" eb="14">
      <t>ジュウミン</t>
    </rPh>
    <rPh sb="16" eb="18">
      <t>レンケイ</t>
    </rPh>
    <rPh sb="19" eb="20">
      <t>ハカ</t>
    </rPh>
    <rPh sb="22" eb="24">
      <t>カジ</t>
    </rPh>
    <rPh sb="24" eb="25">
      <t>トウ</t>
    </rPh>
    <rPh sb="26" eb="27">
      <t>サイ</t>
    </rPh>
    <rPh sb="28" eb="30">
      <t>ショウカ</t>
    </rPh>
    <rPh sb="31" eb="33">
      <t>ヒナン</t>
    </rPh>
    <rPh sb="33" eb="34">
      <t>トウ</t>
    </rPh>
    <rPh sb="35" eb="37">
      <t>キョウリョク</t>
    </rPh>
    <rPh sb="43" eb="45">
      <t>タイセイ</t>
    </rPh>
    <phoneticPr fontId="3"/>
  </si>
  <si>
    <t>　消防法その他の法令等に規定された必要な消火設備、非常災害用設備について定期的に設備点検を行っていますか。</t>
    <rPh sb="1" eb="3">
      <t>ショウボウ</t>
    </rPh>
    <rPh sb="3" eb="4">
      <t>ホウ</t>
    </rPh>
    <rPh sb="6" eb="7">
      <t>タ</t>
    </rPh>
    <rPh sb="8" eb="10">
      <t>ホウレイ</t>
    </rPh>
    <rPh sb="10" eb="11">
      <t>トウ</t>
    </rPh>
    <rPh sb="12" eb="14">
      <t>キテイ</t>
    </rPh>
    <rPh sb="17" eb="19">
      <t>ヒツヨウ</t>
    </rPh>
    <rPh sb="20" eb="22">
      <t>ショウカ</t>
    </rPh>
    <rPh sb="22" eb="24">
      <t>セツビ</t>
    </rPh>
    <rPh sb="25" eb="27">
      <t>ヒジョウ</t>
    </rPh>
    <rPh sb="27" eb="29">
      <t>サイガイ</t>
    </rPh>
    <rPh sb="29" eb="30">
      <t>ヨウ</t>
    </rPh>
    <rPh sb="30" eb="32">
      <t>セツビ</t>
    </rPh>
    <rPh sb="36" eb="39">
      <t>テイキテキ</t>
    </rPh>
    <rPh sb="40" eb="42">
      <t>セツビ</t>
    </rPh>
    <rPh sb="42" eb="44">
      <t>テンケン</t>
    </rPh>
    <rPh sb="45" eb="46">
      <t>オコナ</t>
    </rPh>
    <phoneticPr fontId="3"/>
  </si>
  <si>
    <t>　事業所の広域避難場所はどこですか。</t>
    <rPh sb="1" eb="4">
      <t>ジギョウショ</t>
    </rPh>
    <rPh sb="5" eb="7">
      <t>コウイキ</t>
    </rPh>
    <rPh sb="7" eb="9">
      <t>ヒナン</t>
    </rPh>
    <rPh sb="9" eb="11">
      <t>バショ</t>
    </rPh>
    <phoneticPr fontId="3"/>
  </si>
  <si>
    <t>　利用者の入院や休日夜間等における対応について円滑な協力を得るため、協力医療機関等との間であらかじめ必要事項の取り決めをしていますか。</t>
    <rPh sb="1" eb="4">
      <t>リヨウシャ</t>
    </rPh>
    <rPh sb="5" eb="7">
      <t>ニュウイン</t>
    </rPh>
    <rPh sb="8" eb="10">
      <t>キュウジツ</t>
    </rPh>
    <rPh sb="10" eb="12">
      <t>ヤカン</t>
    </rPh>
    <rPh sb="12" eb="13">
      <t>トウ</t>
    </rPh>
    <rPh sb="17" eb="19">
      <t>タイオウ</t>
    </rPh>
    <rPh sb="23" eb="25">
      <t>エンカツ</t>
    </rPh>
    <rPh sb="26" eb="28">
      <t>キョウリョク</t>
    </rPh>
    <rPh sb="29" eb="30">
      <t>エ</t>
    </rPh>
    <rPh sb="34" eb="36">
      <t>キョウリョク</t>
    </rPh>
    <rPh sb="36" eb="38">
      <t>イリョウ</t>
    </rPh>
    <rPh sb="38" eb="40">
      <t>キカン</t>
    </rPh>
    <rPh sb="40" eb="41">
      <t>トウ</t>
    </rPh>
    <rPh sb="43" eb="44">
      <t>アイダ</t>
    </rPh>
    <rPh sb="50" eb="52">
      <t>ヒツヨウ</t>
    </rPh>
    <rPh sb="52" eb="54">
      <t>ジコウ</t>
    </rPh>
    <rPh sb="55" eb="56">
      <t>ト</t>
    </rPh>
    <rPh sb="57" eb="58">
      <t>キ</t>
    </rPh>
    <phoneticPr fontId="3"/>
  </si>
  <si>
    <t>　利用者の使用する施設、食器その他の設備又は飲用に供する水について、衛生的な管理に努め、又は衛生上必要な措置を講じていますか。</t>
    <rPh sb="1" eb="4">
      <t>リヨウシャ</t>
    </rPh>
    <rPh sb="5" eb="7">
      <t>シヨウ</t>
    </rPh>
    <rPh sb="9" eb="11">
      <t>シセツ</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phoneticPr fontId="3"/>
  </si>
  <si>
    <t>　従業者に対して感染症予防に関する教育を定期的に行い、周知徹底させていますか。</t>
    <rPh sb="1" eb="4">
      <t>ジュウギョウシャ</t>
    </rPh>
    <rPh sb="5" eb="6">
      <t>タイ</t>
    </rPh>
    <rPh sb="8" eb="11">
      <t>カンセンショウ</t>
    </rPh>
    <rPh sb="11" eb="13">
      <t>ヨボウ</t>
    </rPh>
    <rPh sb="14" eb="15">
      <t>カン</t>
    </rPh>
    <rPh sb="17" eb="19">
      <t>キョウイク</t>
    </rPh>
    <rPh sb="20" eb="23">
      <t>テイキテキ</t>
    </rPh>
    <rPh sb="24" eb="25">
      <t>オコナ</t>
    </rPh>
    <rPh sb="27" eb="29">
      <t>シュウチ</t>
    </rPh>
    <rPh sb="29" eb="31">
      <t>テッテイ</t>
    </rPh>
    <phoneticPr fontId="3"/>
  </si>
  <si>
    <t>　事業所の見やすい場所に、運営規程の概要、従業者の勤務の体制その他の利用申込者のサービスの選択に資すると認められる重要事項を掲示していますか。</t>
    <phoneticPr fontId="3"/>
  </si>
  <si>
    <t>　就業規則や雇用契約書等に、従業者及び退職した者が業務上知り得た利用者やその家族の秘密を漏らすことを禁止する記載がありますか。</t>
    <rPh sb="1" eb="3">
      <t>シュウギョウ</t>
    </rPh>
    <rPh sb="3" eb="5">
      <t>キソク</t>
    </rPh>
    <rPh sb="6" eb="8">
      <t>コヨウ</t>
    </rPh>
    <rPh sb="8" eb="11">
      <t>ケイヤクショ</t>
    </rPh>
    <rPh sb="11" eb="12">
      <t>トウ</t>
    </rPh>
    <rPh sb="14" eb="17">
      <t>ジュウギョウシャ</t>
    </rPh>
    <rPh sb="17" eb="18">
      <t>オヨ</t>
    </rPh>
    <rPh sb="19" eb="21">
      <t>タイショク</t>
    </rPh>
    <rPh sb="23" eb="24">
      <t>シャ</t>
    </rPh>
    <rPh sb="25" eb="28">
      <t>ギョウムジョウ</t>
    </rPh>
    <rPh sb="28" eb="29">
      <t>シ</t>
    </rPh>
    <rPh sb="30" eb="31">
      <t>エ</t>
    </rPh>
    <rPh sb="32" eb="35">
      <t>リヨウシャ</t>
    </rPh>
    <rPh sb="38" eb="40">
      <t>カゾク</t>
    </rPh>
    <rPh sb="41" eb="43">
      <t>ヒミツ</t>
    </rPh>
    <rPh sb="44" eb="45">
      <t>モ</t>
    </rPh>
    <rPh sb="50" eb="52">
      <t>キンシ</t>
    </rPh>
    <rPh sb="54" eb="56">
      <t>キサイ</t>
    </rPh>
    <phoneticPr fontId="3"/>
  </si>
  <si>
    <t>　利用者やその家族の個人情報をサービス担当者会議等で使用することについて、利用者及びその家族全員から個人情報使用同意書等であらかじめ同意を得ていますか。（一部の利用者のみの場合は×）</t>
    <rPh sb="1" eb="4">
      <t>リヨウシャ</t>
    </rPh>
    <rPh sb="7" eb="9">
      <t>カゾク</t>
    </rPh>
    <rPh sb="10" eb="12">
      <t>コジン</t>
    </rPh>
    <rPh sb="12" eb="14">
      <t>ジョウホウ</t>
    </rPh>
    <rPh sb="19" eb="22">
      <t>タントウシャ</t>
    </rPh>
    <rPh sb="22" eb="24">
      <t>カイギ</t>
    </rPh>
    <rPh sb="24" eb="25">
      <t>トウ</t>
    </rPh>
    <rPh sb="26" eb="28">
      <t>シヨウ</t>
    </rPh>
    <rPh sb="40" eb="41">
      <t>オヨ</t>
    </rPh>
    <rPh sb="44" eb="46">
      <t>カゾク</t>
    </rPh>
    <rPh sb="66" eb="68">
      <t>ドウイ</t>
    </rPh>
    <rPh sb="69" eb="70">
      <t>エ</t>
    </rPh>
    <rPh sb="77" eb="79">
      <t>イチブ</t>
    </rPh>
    <rPh sb="80" eb="83">
      <t>リヨウシャ</t>
    </rPh>
    <rPh sb="86" eb="88">
      <t>バアイ</t>
    </rPh>
    <phoneticPr fontId="3"/>
  </si>
  <si>
    <t>　事業所を広告する場合は、その内容が虚偽又は誇大なものとならないようにしていますか。</t>
    <rPh sb="1" eb="4">
      <t>ジギョウショ</t>
    </rPh>
    <rPh sb="5" eb="7">
      <t>コウコク</t>
    </rPh>
    <rPh sb="9" eb="11">
      <t>バアイ</t>
    </rPh>
    <rPh sb="15" eb="17">
      <t>ナイヨウ</t>
    </rPh>
    <rPh sb="18" eb="20">
      <t>キョギ</t>
    </rPh>
    <rPh sb="20" eb="21">
      <t>マタ</t>
    </rPh>
    <rPh sb="22" eb="24">
      <t>コダイ</t>
    </rPh>
    <phoneticPr fontId="3"/>
  </si>
  <si>
    <t>　居宅介護支援事業者又はその従業者に対し、利用者に特定の事業者によるサービスを利用させることの対償として金品その他の財産上の利益を供与していませんか。（供与していなければ○）</t>
    <rPh sb="1" eb="3">
      <t>キョタク</t>
    </rPh>
    <rPh sb="3" eb="5">
      <t>カイゴ</t>
    </rPh>
    <rPh sb="5" eb="7">
      <t>シエン</t>
    </rPh>
    <rPh sb="7" eb="10">
      <t>ジギョウシャ</t>
    </rPh>
    <rPh sb="10" eb="11">
      <t>マタ</t>
    </rPh>
    <rPh sb="14" eb="17">
      <t>ジュウギョウシャ</t>
    </rPh>
    <rPh sb="18" eb="19">
      <t>タイ</t>
    </rPh>
    <rPh sb="21" eb="24">
      <t>リヨウシャ</t>
    </rPh>
    <rPh sb="25" eb="27">
      <t>トクテイ</t>
    </rPh>
    <rPh sb="28" eb="31">
      <t>ジギョウシャ</t>
    </rPh>
    <rPh sb="39" eb="41">
      <t>リヨウ</t>
    </rPh>
    <rPh sb="47" eb="48">
      <t>タイ</t>
    </rPh>
    <rPh sb="48" eb="49">
      <t>ショウ</t>
    </rPh>
    <rPh sb="52" eb="54">
      <t>キンピン</t>
    </rPh>
    <rPh sb="56" eb="57">
      <t>タ</t>
    </rPh>
    <rPh sb="58" eb="60">
      <t>ザイサン</t>
    </rPh>
    <rPh sb="60" eb="61">
      <t>ジョウ</t>
    </rPh>
    <rPh sb="62" eb="64">
      <t>リエキ</t>
    </rPh>
    <rPh sb="65" eb="67">
      <t>キョウヨ</t>
    </rPh>
    <rPh sb="76" eb="78">
      <t>キョウヨ</t>
    </rPh>
    <phoneticPr fontId="3"/>
  </si>
  <si>
    <t>　利用者等に対し、苦情の申立先や窓口を記載した書類（重要事項説明書でも可）を配布するなど、サービスに対する苦情の申し出がしやすいようにしていますか。</t>
    <rPh sb="1" eb="4">
      <t>リヨウシャ</t>
    </rPh>
    <rPh sb="4" eb="5">
      <t>トウ</t>
    </rPh>
    <rPh sb="6" eb="7">
      <t>タイ</t>
    </rPh>
    <rPh sb="9" eb="11">
      <t>クジョウ</t>
    </rPh>
    <rPh sb="12" eb="14">
      <t>モウシタテ</t>
    </rPh>
    <rPh sb="14" eb="15">
      <t>サキ</t>
    </rPh>
    <rPh sb="16" eb="18">
      <t>マドグチ</t>
    </rPh>
    <rPh sb="19" eb="21">
      <t>キサイ</t>
    </rPh>
    <rPh sb="23" eb="25">
      <t>ショルイ</t>
    </rPh>
    <rPh sb="26" eb="28">
      <t>ジュウヨウ</t>
    </rPh>
    <rPh sb="28" eb="30">
      <t>ジコウ</t>
    </rPh>
    <rPh sb="30" eb="33">
      <t>セツメイショ</t>
    </rPh>
    <rPh sb="35" eb="36">
      <t>カ</t>
    </rPh>
    <rPh sb="38" eb="40">
      <t>ハイフ</t>
    </rPh>
    <rPh sb="50" eb="51">
      <t>タイ</t>
    </rPh>
    <rPh sb="53" eb="55">
      <t>クジョウ</t>
    </rPh>
    <rPh sb="56" eb="57">
      <t>モウ</t>
    </rPh>
    <rPh sb="58" eb="59">
      <t>デ</t>
    </rPh>
    <phoneticPr fontId="3"/>
  </si>
  <si>
    <t>　その書類には、相談窓口・苦情窓口として、次の項目が全て記載されていますか。
　・事業所担当窓口　　　・市町村窓口　　　・国保連窓口</t>
    <rPh sb="3" eb="5">
      <t>ショルイ</t>
    </rPh>
    <rPh sb="8" eb="10">
      <t>ソウダン</t>
    </rPh>
    <rPh sb="10" eb="12">
      <t>マドグチ</t>
    </rPh>
    <rPh sb="13" eb="15">
      <t>クジョウ</t>
    </rPh>
    <rPh sb="15" eb="17">
      <t>マドグチ</t>
    </rPh>
    <rPh sb="21" eb="22">
      <t>ツギ</t>
    </rPh>
    <rPh sb="23" eb="25">
      <t>コウモク</t>
    </rPh>
    <rPh sb="26" eb="27">
      <t>スベ</t>
    </rPh>
    <rPh sb="28" eb="30">
      <t>キサイ</t>
    </rPh>
    <rPh sb="41" eb="44">
      <t>ジギョウショ</t>
    </rPh>
    <rPh sb="44" eb="46">
      <t>タントウ</t>
    </rPh>
    <rPh sb="46" eb="48">
      <t>マドグチ</t>
    </rPh>
    <rPh sb="52" eb="55">
      <t>シチョウソン</t>
    </rPh>
    <rPh sb="55" eb="57">
      <t>マドグチ</t>
    </rPh>
    <rPh sb="61" eb="63">
      <t>コクホ</t>
    </rPh>
    <rPh sb="63" eb="64">
      <t>レン</t>
    </rPh>
    <rPh sb="64" eb="66">
      <t>マドグチ</t>
    </rPh>
    <phoneticPr fontId="3"/>
  </si>
  <si>
    <t>　苦情相談の方法や対応手順を記載したマニュアル等を整備し、事業所に掲示していますか。</t>
    <rPh sb="1" eb="3">
      <t>クジョウ</t>
    </rPh>
    <rPh sb="3" eb="5">
      <t>ソウダン</t>
    </rPh>
    <rPh sb="6" eb="8">
      <t>ホウホウ</t>
    </rPh>
    <rPh sb="9" eb="11">
      <t>タイオウ</t>
    </rPh>
    <rPh sb="11" eb="13">
      <t>テジュン</t>
    </rPh>
    <rPh sb="14" eb="16">
      <t>キサイ</t>
    </rPh>
    <rPh sb="23" eb="24">
      <t>トウ</t>
    </rPh>
    <rPh sb="25" eb="27">
      <t>セイビ</t>
    </rPh>
    <rPh sb="29" eb="32">
      <t>ジギョウショ</t>
    </rPh>
    <rPh sb="33" eb="35">
      <t>ケイジ</t>
    </rPh>
    <phoneticPr fontId="3"/>
  </si>
  <si>
    <t>　実際にあった苦情及びその原因と対応策について、職員に周知するなど再発防止やサービスの質の向上に努めていますか。</t>
    <rPh sb="1" eb="3">
      <t>ジッサイ</t>
    </rPh>
    <rPh sb="7" eb="9">
      <t>クジョウ</t>
    </rPh>
    <rPh sb="9" eb="10">
      <t>オヨ</t>
    </rPh>
    <rPh sb="13" eb="15">
      <t>ゲンイン</t>
    </rPh>
    <rPh sb="16" eb="19">
      <t>タイオウサク</t>
    </rPh>
    <rPh sb="24" eb="26">
      <t>ショクイン</t>
    </rPh>
    <rPh sb="27" eb="29">
      <t>シュウチ</t>
    </rPh>
    <rPh sb="33" eb="35">
      <t>サイハツ</t>
    </rPh>
    <rPh sb="35" eb="37">
      <t>ボウシ</t>
    </rPh>
    <rPh sb="43" eb="44">
      <t>シツ</t>
    </rPh>
    <rPh sb="45" eb="47">
      <t>コウジョウ</t>
    </rPh>
    <rPh sb="48" eb="49">
      <t>ツト</t>
    </rPh>
    <phoneticPr fontId="3"/>
  </si>
  <si>
    <t>　提供したサービスに関し、利用者の心身の状況を踏まえ、妥当適切なサービスが行われているかどうかを確認するために市が行う調査に協力し、市からの指導又は助言があった場合には必要な改善を行っていますか。</t>
    <rPh sb="1" eb="3">
      <t>テイキョウ</t>
    </rPh>
    <rPh sb="10" eb="11">
      <t>カン</t>
    </rPh>
    <rPh sb="13" eb="16">
      <t>リヨウシャ</t>
    </rPh>
    <rPh sb="17" eb="19">
      <t>シンシン</t>
    </rPh>
    <rPh sb="20" eb="22">
      <t>ジョウキョウ</t>
    </rPh>
    <rPh sb="23" eb="24">
      <t>フ</t>
    </rPh>
    <rPh sb="27" eb="29">
      <t>ダトウ</t>
    </rPh>
    <rPh sb="29" eb="31">
      <t>テキセツ</t>
    </rPh>
    <rPh sb="37" eb="38">
      <t>オコナ</t>
    </rPh>
    <rPh sb="48" eb="50">
      <t>カクニン</t>
    </rPh>
    <rPh sb="55" eb="56">
      <t>シ</t>
    </rPh>
    <rPh sb="57" eb="58">
      <t>オコナ</t>
    </rPh>
    <rPh sb="59" eb="61">
      <t>チョウサ</t>
    </rPh>
    <rPh sb="62" eb="64">
      <t>キョウリョク</t>
    </rPh>
    <rPh sb="66" eb="67">
      <t>シ</t>
    </rPh>
    <rPh sb="70" eb="72">
      <t>シドウ</t>
    </rPh>
    <rPh sb="72" eb="73">
      <t>マタ</t>
    </rPh>
    <rPh sb="74" eb="76">
      <t>ジョゲン</t>
    </rPh>
    <rPh sb="80" eb="82">
      <t>バアイ</t>
    </rPh>
    <rPh sb="84" eb="86">
      <t>ヒツヨウ</t>
    </rPh>
    <rPh sb="87" eb="89">
      <t>カイゼン</t>
    </rPh>
    <rPh sb="90" eb="91">
      <t>オコナ</t>
    </rPh>
    <phoneticPr fontId="3"/>
  </si>
  <si>
    <t>　運営推進会議において、１年に１回以上第三者の観点からサービスの評価（外部評価）を行っていますか。</t>
    <rPh sb="1" eb="3">
      <t>ウンエイ</t>
    </rPh>
    <rPh sb="3" eb="5">
      <t>スイシン</t>
    </rPh>
    <rPh sb="5" eb="7">
      <t>カイギ</t>
    </rPh>
    <rPh sb="13" eb="14">
      <t>ネン</t>
    </rPh>
    <rPh sb="16" eb="17">
      <t>カイ</t>
    </rPh>
    <rPh sb="17" eb="19">
      <t>イジョウ</t>
    </rPh>
    <rPh sb="19" eb="22">
      <t>ダイサンシャ</t>
    </rPh>
    <rPh sb="23" eb="25">
      <t>カンテン</t>
    </rPh>
    <rPh sb="32" eb="34">
      <t>ヒョウカ</t>
    </rPh>
    <rPh sb="35" eb="37">
      <t>ガイブ</t>
    </rPh>
    <rPh sb="37" eb="39">
      <t>ヒョウカ</t>
    </rPh>
    <rPh sb="41" eb="42">
      <t>オコナ</t>
    </rPh>
    <phoneticPr fontId="3"/>
  </si>
  <si>
    <t>　外部評価では、事業所の自己評価結果に基づき、提供されているサービスの内容や課題等について共有を図るとともに、利用者、市町村職員、地域住民の代表者が第三者の観点から評価を行うことにより、新たな課題や改善点を明らかにしていますか。</t>
    <rPh sb="1" eb="3">
      <t>ガイブ</t>
    </rPh>
    <rPh sb="3" eb="5">
      <t>ヒョウカ</t>
    </rPh>
    <rPh sb="8" eb="11">
      <t>ジギョウショ</t>
    </rPh>
    <rPh sb="12" eb="14">
      <t>ジコ</t>
    </rPh>
    <rPh sb="14" eb="16">
      <t>ヒョウカ</t>
    </rPh>
    <rPh sb="16" eb="18">
      <t>ケッカ</t>
    </rPh>
    <rPh sb="19" eb="20">
      <t>モト</t>
    </rPh>
    <rPh sb="23" eb="25">
      <t>テイキョウ</t>
    </rPh>
    <rPh sb="35" eb="37">
      <t>ナイヨウ</t>
    </rPh>
    <rPh sb="38" eb="40">
      <t>カダイ</t>
    </rPh>
    <rPh sb="40" eb="41">
      <t>トウ</t>
    </rPh>
    <rPh sb="45" eb="47">
      <t>キョウユウ</t>
    </rPh>
    <rPh sb="48" eb="49">
      <t>ハカ</t>
    </rPh>
    <rPh sb="55" eb="58">
      <t>リヨウシャ</t>
    </rPh>
    <rPh sb="59" eb="62">
      <t>シチョウソン</t>
    </rPh>
    <rPh sb="62" eb="64">
      <t>ショクイン</t>
    </rPh>
    <rPh sb="65" eb="67">
      <t>チイキ</t>
    </rPh>
    <rPh sb="67" eb="69">
      <t>ジュウミン</t>
    </rPh>
    <rPh sb="70" eb="73">
      <t>ダイヒョウシャ</t>
    </rPh>
    <rPh sb="74" eb="77">
      <t>ダイサンシャ</t>
    </rPh>
    <rPh sb="78" eb="80">
      <t>カンテン</t>
    </rPh>
    <rPh sb="82" eb="84">
      <t>ヒョウカ</t>
    </rPh>
    <rPh sb="85" eb="86">
      <t>オコナ</t>
    </rPh>
    <rPh sb="93" eb="94">
      <t>アラ</t>
    </rPh>
    <rPh sb="96" eb="98">
      <t>カダイ</t>
    </rPh>
    <rPh sb="99" eb="102">
      <t>カイゼンテン</t>
    </rPh>
    <rPh sb="103" eb="104">
      <t>アキ</t>
    </rPh>
    <phoneticPr fontId="3"/>
  </si>
  <si>
    <t>　自己評価結果及び外部評価結果は、利用者及び利用者の家族へ提供するとともに公表していますか。</t>
    <rPh sb="1" eb="3">
      <t>ジコ</t>
    </rPh>
    <rPh sb="3" eb="5">
      <t>ヒョウカ</t>
    </rPh>
    <rPh sb="5" eb="7">
      <t>ケッカ</t>
    </rPh>
    <rPh sb="7" eb="8">
      <t>オヨ</t>
    </rPh>
    <rPh sb="9" eb="11">
      <t>ガイブ</t>
    </rPh>
    <rPh sb="11" eb="13">
      <t>ヒョウカ</t>
    </rPh>
    <rPh sb="13" eb="15">
      <t>ケッカ</t>
    </rPh>
    <rPh sb="17" eb="20">
      <t>リヨウシャ</t>
    </rPh>
    <rPh sb="20" eb="21">
      <t>オヨ</t>
    </rPh>
    <rPh sb="22" eb="25">
      <t>リヨウシャ</t>
    </rPh>
    <rPh sb="26" eb="28">
      <t>カゾク</t>
    </rPh>
    <rPh sb="29" eb="31">
      <t>テイキョウ</t>
    </rPh>
    <rPh sb="37" eb="39">
      <t>コウヒョウ</t>
    </rPh>
    <phoneticPr fontId="3"/>
  </si>
  <si>
    <t>　運営推進会議での報告、評価、要望、助言等についての記録を作成し、これを公表していますか。</t>
    <rPh sb="1" eb="3">
      <t>ウンエイ</t>
    </rPh>
    <rPh sb="3" eb="5">
      <t>スイシン</t>
    </rPh>
    <rPh sb="5" eb="7">
      <t>カイギ</t>
    </rPh>
    <rPh sb="9" eb="11">
      <t>ホウコク</t>
    </rPh>
    <rPh sb="12" eb="14">
      <t>ヒョウカ</t>
    </rPh>
    <rPh sb="15" eb="17">
      <t>ヨウボウ</t>
    </rPh>
    <rPh sb="18" eb="20">
      <t>ジョゲン</t>
    </rPh>
    <rPh sb="20" eb="21">
      <t>トウ</t>
    </rPh>
    <rPh sb="26" eb="28">
      <t>キロク</t>
    </rPh>
    <rPh sb="29" eb="31">
      <t>サクセイ</t>
    </rPh>
    <rPh sb="36" eb="38">
      <t>コウヒョウ</t>
    </rPh>
    <phoneticPr fontId="3"/>
  </si>
  <si>
    <t>　運営推進会議における報告等の記録を５年間保存していますか。</t>
    <rPh sb="1" eb="3">
      <t>ウンエイ</t>
    </rPh>
    <rPh sb="3" eb="5">
      <t>スイシン</t>
    </rPh>
    <rPh sb="5" eb="7">
      <t>カイギ</t>
    </rPh>
    <rPh sb="11" eb="14">
      <t>ホウコクナド</t>
    </rPh>
    <rPh sb="15" eb="17">
      <t>キロク</t>
    </rPh>
    <rPh sb="19" eb="20">
      <t>ネン</t>
    </rPh>
    <rPh sb="20" eb="21">
      <t>アイダ</t>
    </rPh>
    <rPh sb="21" eb="23">
      <t>ホゾン</t>
    </rPh>
    <phoneticPr fontId="3"/>
  </si>
  <si>
    <t>　事業の運営にあたり、地域住民又はその自発的な活動等との連携及び協力を行う等の地域との交流を図っていますか。</t>
    <rPh sb="1" eb="3">
      <t>ジギョウ</t>
    </rPh>
    <rPh sb="4" eb="6">
      <t>ウンエイ</t>
    </rPh>
    <rPh sb="11" eb="13">
      <t>チイキ</t>
    </rPh>
    <rPh sb="13" eb="15">
      <t>ジュウミン</t>
    </rPh>
    <rPh sb="15" eb="16">
      <t>マタ</t>
    </rPh>
    <rPh sb="19" eb="22">
      <t>ジハツテキ</t>
    </rPh>
    <rPh sb="23" eb="25">
      <t>カツドウ</t>
    </rPh>
    <rPh sb="25" eb="26">
      <t>トウ</t>
    </rPh>
    <rPh sb="28" eb="30">
      <t>レンケイ</t>
    </rPh>
    <rPh sb="30" eb="31">
      <t>オヨ</t>
    </rPh>
    <rPh sb="32" eb="34">
      <t>キョウリョク</t>
    </rPh>
    <rPh sb="35" eb="36">
      <t>オコナ</t>
    </rPh>
    <rPh sb="37" eb="38">
      <t>トウ</t>
    </rPh>
    <rPh sb="39" eb="41">
      <t>チイキ</t>
    </rPh>
    <rPh sb="43" eb="45">
      <t>コウリュウ</t>
    </rPh>
    <rPh sb="46" eb="47">
      <t>ハカ</t>
    </rPh>
    <phoneticPr fontId="3"/>
  </si>
  <si>
    <t>　利用者が可能な限り在宅生活を継続出来るよう支援しつつ、利用者が併設施設等への入所等を希望した場合は、円滑に入所等ができるよう必要な措置を講じていますか。</t>
    <rPh sb="1" eb="4">
      <t>リヨウシャ</t>
    </rPh>
    <rPh sb="5" eb="7">
      <t>カノウ</t>
    </rPh>
    <rPh sb="8" eb="9">
      <t>カギ</t>
    </rPh>
    <rPh sb="10" eb="12">
      <t>ザイタク</t>
    </rPh>
    <rPh sb="12" eb="14">
      <t>セイカツ</t>
    </rPh>
    <rPh sb="15" eb="17">
      <t>ケイゾク</t>
    </rPh>
    <rPh sb="17" eb="19">
      <t>デキ</t>
    </rPh>
    <rPh sb="22" eb="24">
      <t>シエン</t>
    </rPh>
    <rPh sb="28" eb="31">
      <t>リヨウシャ</t>
    </rPh>
    <rPh sb="32" eb="34">
      <t>ヘイセツ</t>
    </rPh>
    <rPh sb="34" eb="36">
      <t>シセツ</t>
    </rPh>
    <rPh sb="36" eb="37">
      <t>トウ</t>
    </rPh>
    <rPh sb="39" eb="41">
      <t>ニュウショ</t>
    </rPh>
    <rPh sb="41" eb="42">
      <t>トウ</t>
    </rPh>
    <rPh sb="43" eb="45">
      <t>キボウ</t>
    </rPh>
    <rPh sb="47" eb="49">
      <t>バアイ</t>
    </rPh>
    <rPh sb="51" eb="53">
      <t>エンカツ</t>
    </rPh>
    <rPh sb="54" eb="56">
      <t>ニュウショ</t>
    </rPh>
    <rPh sb="56" eb="57">
      <t>トウ</t>
    </rPh>
    <rPh sb="63" eb="65">
      <t>ヒツヨウ</t>
    </rPh>
    <rPh sb="66" eb="68">
      <t>ソチ</t>
    </rPh>
    <rPh sb="69" eb="70">
      <t>コウ</t>
    </rPh>
    <phoneticPr fontId="3"/>
  </si>
  <si>
    <t>　サービスの提供により事故が発生した場合の対応方法についてあらかじめ定めていますか。</t>
    <rPh sb="6" eb="8">
      <t>テイキョウ</t>
    </rPh>
    <rPh sb="11" eb="13">
      <t>ジコ</t>
    </rPh>
    <rPh sb="14" eb="16">
      <t>ハッセイ</t>
    </rPh>
    <rPh sb="18" eb="20">
      <t>バアイ</t>
    </rPh>
    <rPh sb="21" eb="23">
      <t>タイオウ</t>
    </rPh>
    <rPh sb="23" eb="25">
      <t>ホウホウ</t>
    </rPh>
    <rPh sb="34" eb="35">
      <t>サダ</t>
    </rPh>
    <phoneticPr fontId="3"/>
  </si>
  <si>
    <t>　サービスの提供により事故が発生した場合には、当該利用者の家族、当該利用者に係る指定居宅介護支援事業者、保険者等に対して速やかに連絡を行っていますか。</t>
    <rPh sb="6" eb="8">
      <t>テイキョウ</t>
    </rPh>
    <rPh sb="11" eb="13">
      <t>ジコ</t>
    </rPh>
    <rPh sb="14" eb="16">
      <t>ハッセイ</t>
    </rPh>
    <rPh sb="18" eb="20">
      <t>バアイ</t>
    </rPh>
    <rPh sb="23" eb="25">
      <t>トウガイ</t>
    </rPh>
    <rPh sb="25" eb="28">
      <t>リヨウシャ</t>
    </rPh>
    <rPh sb="29" eb="31">
      <t>カゾク</t>
    </rPh>
    <rPh sb="32" eb="34">
      <t>トウガイ</t>
    </rPh>
    <rPh sb="34" eb="37">
      <t>リヨウシャ</t>
    </rPh>
    <rPh sb="38" eb="39">
      <t>カカ</t>
    </rPh>
    <rPh sb="40" eb="42">
      <t>シテイ</t>
    </rPh>
    <rPh sb="42" eb="44">
      <t>キョタク</t>
    </rPh>
    <rPh sb="44" eb="46">
      <t>カイゴ</t>
    </rPh>
    <rPh sb="46" eb="48">
      <t>シエン</t>
    </rPh>
    <rPh sb="48" eb="51">
      <t>ジギョウシャ</t>
    </rPh>
    <rPh sb="55" eb="56">
      <t>トウ</t>
    </rPh>
    <rPh sb="57" eb="58">
      <t>タイ</t>
    </rPh>
    <rPh sb="60" eb="61">
      <t>スミ</t>
    </rPh>
    <rPh sb="64" eb="66">
      <t>レンラク</t>
    </rPh>
    <rPh sb="67" eb="68">
      <t>オコナ</t>
    </rPh>
    <phoneticPr fontId="3"/>
  </si>
  <si>
    <t>　事故報告書の様式、手順等を知っていますか。</t>
    <rPh sb="1" eb="3">
      <t>ジコ</t>
    </rPh>
    <rPh sb="3" eb="6">
      <t>ホウコクショ</t>
    </rPh>
    <rPh sb="7" eb="9">
      <t>ヨウシキ</t>
    </rPh>
    <rPh sb="10" eb="12">
      <t>テジュン</t>
    </rPh>
    <rPh sb="12" eb="13">
      <t>トウ</t>
    </rPh>
    <rPh sb="14" eb="15">
      <t>シ</t>
    </rPh>
    <phoneticPr fontId="3"/>
  </si>
  <si>
    <t>　事故が生じた際には、原因を解明し、再発生を防ぐための対策を講じていますか。</t>
    <rPh sb="1" eb="3">
      <t>ジコ</t>
    </rPh>
    <rPh sb="4" eb="5">
      <t>ショウ</t>
    </rPh>
    <rPh sb="7" eb="8">
      <t>サイ</t>
    </rPh>
    <rPh sb="11" eb="13">
      <t>ゲンイン</t>
    </rPh>
    <rPh sb="14" eb="16">
      <t>カイメイ</t>
    </rPh>
    <rPh sb="18" eb="19">
      <t>サイ</t>
    </rPh>
    <rPh sb="19" eb="21">
      <t>ハッセイ</t>
    </rPh>
    <rPh sb="22" eb="23">
      <t>フセ</t>
    </rPh>
    <rPh sb="27" eb="29">
      <t>タイサク</t>
    </rPh>
    <rPh sb="30" eb="31">
      <t>コウ</t>
    </rPh>
    <phoneticPr fontId="3"/>
  </si>
  <si>
    <t>　サービス事業所ごとに経理を区分し、看護小規模多機能型居宅介護の事業の会計とその他の事業の会計を区分していますか。</t>
    <rPh sb="5" eb="8">
      <t>ジギョウショ</t>
    </rPh>
    <rPh sb="11" eb="13">
      <t>ケイリ</t>
    </rPh>
    <rPh sb="14" eb="16">
      <t>クブン</t>
    </rPh>
    <rPh sb="18" eb="20">
      <t>カンゴ</t>
    </rPh>
    <rPh sb="20" eb="23">
      <t>ショウキボ</t>
    </rPh>
    <rPh sb="23" eb="27">
      <t>タキノウガタ</t>
    </rPh>
    <rPh sb="27" eb="29">
      <t>キョタク</t>
    </rPh>
    <rPh sb="29" eb="31">
      <t>カイゴ</t>
    </rPh>
    <rPh sb="32" eb="34">
      <t>ジギョウ</t>
    </rPh>
    <rPh sb="35" eb="37">
      <t>カイケイ</t>
    </rPh>
    <rPh sb="40" eb="41">
      <t>タ</t>
    </rPh>
    <rPh sb="42" eb="44">
      <t>ジギョウ</t>
    </rPh>
    <rPh sb="45" eb="47">
      <t>カイケイ</t>
    </rPh>
    <rPh sb="48" eb="49">
      <t>ク</t>
    </rPh>
    <rPh sb="49" eb="50">
      <t>ワ</t>
    </rPh>
    <phoneticPr fontId="3"/>
  </si>
  <si>
    <t>　居宅サービス計画、看護小規模多機能型居宅介護計画、主治の医師による指示の文書、提供した具体的なサービスの内容等、身体拘束等の態様及び時間等、苦情の内容等、事故の状況等及びその処置等の諸記録はその完結の日から５年間保存していますか。</t>
    <rPh sb="1" eb="3">
      <t>キョタク</t>
    </rPh>
    <rPh sb="7" eb="9">
      <t>ケイカク</t>
    </rPh>
    <rPh sb="23" eb="25">
      <t>ケイカク</t>
    </rPh>
    <rPh sb="26" eb="28">
      <t>シュジ</t>
    </rPh>
    <rPh sb="29" eb="31">
      <t>イシ</t>
    </rPh>
    <rPh sb="34" eb="36">
      <t>シジ</t>
    </rPh>
    <rPh sb="37" eb="39">
      <t>ブンショ</t>
    </rPh>
    <rPh sb="40" eb="42">
      <t>テイキョウ</t>
    </rPh>
    <rPh sb="44" eb="47">
      <t>グタイテキ</t>
    </rPh>
    <rPh sb="53" eb="55">
      <t>ナイヨウ</t>
    </rPh>
    <rPh sb="55" eb="56">
      <t>トウ</t>
    </rPh>
    <rPh sb="57" eb="59">
      <t>シンタイ</t>
    </rPh>
    <rPh sb="59" eb="61">
      <t>コウソク</t>
    </rPh>
    <rPh sb="61" eb="62">
      <t>トウ</t>
    </rPh>
    <rPh sb="63" eb="65">
      <t>タイヨウ</t>
    </rPh>
    <rPh sb="65" eb="66">
      <t>オヨ</t>
    </rPh>
    <rPh sb="67" eb="69">
      <t>ジカン</t>
    </rPh>
    <rPh sb="69" eb="70">
      <t>トウ</t>
    </rPh>
    <rPh sb="71" eb="73">
      <t>クジョウ</t>
    </rPh>
    <rPh sb="74" eb="76">
      <t>ナイヨウ</t>
    </rPh>
    <rPh sb="76" eb="77">
      <t>トウ</t>
    </rPh>
    <rPh sb="78" eb="80">
      <t>ジコ</t>
    </rPh>
    <rPh sb="81" eb="83">
      <t>ジョウキョウ</t>
    </rPh>
    <rPh sb="83" eb="84">
      <t>トウ</t>
    </rPh>
    <rPh sb="84" eb="85">
      <t>オヨ</t>
    </rPh>
    <rPh sb="88" eb="90">
      <t>ショチ</t>
    </rPh>
    <rPh sb="90" eb="91">
      <t>トウ</t>
    </rPh>
    <rPh sb="92" eb="93">
      <t>ショ</t>
    </rPh>
    <rPh sb="93" eb="95">
      <t>キロク</t>
    </rPh>
    <rPh sb="98" eb="100">
      <t>カンケツ</t>
    </rPh>
    <rPh sb="101" eb="102">
      <t>ヒ</t>
    </rPh>
    <rPh sb="105" eb="107">
      <t>ネンカン</t>
    </rPh>
    <rPh sb="107" eb="109">
      <t>ホゾン</t>
    </rPh>
    <phoneticPr fontId="3"/>
  </si>
  <si>
    <t>　加算を算定している利用者は、死亡日及び死亡日前１４日以内に以下のいずれかに該当する状態でしたか。</t>
    <rPh sb="15" eb="18">
      <t>シボウビ</t>
    </rPh>
    <rPh sb="18" eb="19">
      <t>オヨ</t>
    </rPh>
    <rPh sb="20" eb="23">
      <t>シボウビ</t>
    </rPh>
    <rPh sb="23" eb="24">
      <t>マエ</t>
    </rPh>
    <rPh sb="26" eb="27">
      <t>ニチ</t>
    </rPh>
    <rPh sb="27" eb="29">
      <t>イナイ</t>
    </rPh>
    <phoneticPr fontId="3"/>
  </si>
  <si>
    <t>登録者一人あたりの平均提供回数が週４回に満たない月がありますか。</t>
    <phoneticPr fontId="3"/>
  </si>
  <si>
    <t>　以下のいずれにも該当する月がありますか。</t>
    <rPh sb="1" eb="3">
      <t>イカ</t>
    </rPh>
    <rPh sb="9" eb="11">
      <t>ガイトウ</t>
    </rPh>
    <rPh sb="13" eb="14">
      <t>ツキ</t>
    </rPh>
    <phoneticPr fontId="3"/>
  </si>
  <si>
    <t>　以下のいずれかの状態に該当することにより、主治の医師の指示に基づき医療保険の給付対象となる訪問看護を行った利用者がいますか。</t>
    <rPh sb="1" eb="3">
      <t>イカ</t>
    </rPh>
    <rPh sb="9" eb="11">
      <t>ジョウタイ</t>
    </rPh>
    <rPh sb="12" eb="14">
      <t>ガイトウ</t>
    </rPh>
    <rPh sb="22" eb="24">
      <t>シュジ</t>
    </rPh>
    <rPh sb="25" eb="27">
      <t>イシ</t>
    </rPh>
    <rPh sb="28" eb="30">
      <t>シジ</t>
    </rPh>
    <rPh sb="31" eb="32">
      <t>モト</t>
    </rPh>
    <rPh sb="34" eb="36">
      <t>イリョウ</t>
    </rPh>
    <rPh sb="36" eb="38">
      <t>ホケン</t>
    </rPh>
    <rPh sb="39" eb="41">
      <t>キュウフ</t>
    </rPh>
    <rPh sb="41" eb="43">
      <t>タイショウ</t>
    </rPh>
    <rPh sb="46" eb="48">
      <t>ホウモン</t>
    </rPh>
    <rPh sb="48" eb="50">
      <t>カンゴ</t>
    </rPh>
    <rPh sb="51" eb="52">
      <t>オコナ</t>
    </rPh>
    <rPh sb="54" eb="57">
      <t>リヨウシャ</t>
    </rPh>
    <phoneticPr fontId="3"/>
  </si>
  <si>
    <t>　「適正な事業運営のためのチェックシート」の人員基準に関する項目はすべて基準以上ですか。</t>
    <rPh sb="3" eb="4">
      <t>セイ</t>
    </rPh>
    <rPh sb="27" eb="28">
      <t>カン</t>
    </rPh>
    <phoneticPr fontId="3"/>
  </si>
  <si>
    <t>　月平均の登録者数について、市に提出した運営規程に定められている登録定員を超えている月がありませんか。（超えている月がない場合は、はい）</t>
    <rPh sb="1" eb="4">
      <t>ツキヘイキン</t>
    </rPh>
    <rPh sb="5" eb="7">
      <t>トウロク</t>
    </rPh>
    <rPh sb="7" eb="8">
      <t>シャ</t>
    </rPh>
    <rPh sb="8" eb="9">
      <t>スウ</t>
    </rPh>
    <rPh sb="14" eb="15">
      <t>シ</t>
    </rPh>
    <rPh sb="16" eb="18">
      <t>テイシュツ</t>
    </rPh>
    <rPh sb="20" eb="22">
      <t>ウンエイ</t>
    </rPh>
    <rPh sb="22" eb="24">
      <t>キテイ</t>
    </rPh>
    <rPh sb="25" eb="26">
      <t>サダ</t>
    </rPh>
    <rPh sb="32" eb="34">
      <t>トウロク</t>
    </rPh>
    <rPh sb="34" eb="36">
      <t>テイイン</t>
    </rPh>
    <rPh sb="37" eb="38">
      <t>コ</t>
    </rPh>
    <rPh sb="42" eb="43">
      <t>ツキ</t>
    </rPh>
    <rPh sb="52" eb="53">
      <t>コ</t>
    </rPh>
    <rPh sb="57" eb="58">
      <t>ツキ</t>
    </rPh>
    <rPh sb="61" eb="63">
      <t>バアイ</t>
    </rPh>
    <phoneticPr fontId="3"/>
  </si>
  <si>
    <t>○×を記入</t>
    <rPh sb="3" eb="5">
      <t>キニュウ</t>
    </rPh>
    <phoneticPr fontId="3"/>
  </si>
  <si>
    <t>　看護サービスの提供に当たっては、適切な看護技術をもってサービスの提供を行っていますか。広く一般に認められていない特殊な看護を行っていませんか。</t>
    <rPh sb="1" eb="3">
      <t>カンゴ</t>
    </rPh>
    <rPh sb="8" eb="10">
      <t>テイキョウ</t>
    </rPh>
    <rPh sb="11" eb="12">
      <t>ア</t>
    </rPh>
    <rPh sb="17" eb="19">
      <t>テキセツ</t>
    </rPh>
    <rPh sb="20" eb="22">
      <t>カンゴ</t>
    </rPh>
    <rPh sb="22" eb="24">
      <t>ギジュツ</t>
    </rPh>
    <rPh sb="33" eb="35">
      <t>テイキョウ</t>
    </rPh>
    <rPh sb="36" eb="37">
      <t>オコナ</t>
    </rPh>
    <rPh sb="44" eb="45">
      <t>ヒロ</t>
    </rPh>
    <rPh sb="46" eb="48">
      <t>イッパン</t>
    </rPh>
    <rPh sb="49" eb="50">
      <t>ミト</t>
    </rPh>
    <rPh sb="57" eb="59">
      <t>トクシュ</t>
    </rPh>
    <rPh sb="60" eb="62">
      <t>カンゴ</t>
    </rPh>
    <rPh sb="63" eb="64">
      <t>オコナ</t>
    </rPh>
    <phoneticPr fontId="3"/>
  </si>
  <si>
    <t>　利用者全員で行うレクリエーションの費用や入浴時のタオル、介護用手袋、ティシュペーパー等の費用は事業所で負担していますか。</t>
    <rPh sb="1" eb="4">
      <t>リヨウシャ</t>
    </rPh>
    <rPh sb="4" eb="6">
      <t>ゼンイン</t>
    </rPh>
    <rPh sb="7" eb="8">
      <t>オコナ</t>
    </rPh>
    <rPh sb="18" eb="20">
      <t>ヒヨウ</t>
    </rPh>
    <rPh sb="21" eb="23">
      <t>ニュウヨク</t>
    </rPh>
    <rPh sb="23" eb="24">
      <t>トキ</t>
    </rPh>
    <rPh sb="29" eb="32">
      <t>カイゴヨウ</t>
    </rPh>
    <rPh sb="32" eb="34">
      <t>テブクロ</t>
    </rPh>
    <rPh sb="43" eb="44">
      <t>トウ</t>
    </rPh>
    <rPh sb="45" eb="47">
      <t>ヒヨウ</t>
    </rPh>
    <rPh sb="48" eb="51">
      <t>ジギョウショ</t>
    </rPh>
    <rPh sb="52" eb="54">
      <t>フタン</t>
    </rPh>
    <phoneticPr fontId="3"/>
  </si>
  <si>
    <t>　当該利用者に対する事故記録簿（ヒヤリハット簿）等を整備して、事故の状況及び事故に際して取った処置をサービス提供完結の日から５年間保存していますか。</t>
    <rPh sb="1" eb="3">
      <t>トウガイ</t>
    </rPh>
    <rPh sb="3" eb="6">
      <t>リヨウシャ</t>
    </rPh>
    <rPh sb="7" eb="8">
      <t>タイ</t>
    </rPh>
    <rPh sb="10" eb="12">
      <t>ジコ</t>
    </rPh>
    <rPh sb="12" eb="15">
      <t>キロクボ</t>
    </rPh>
    <rPh sb="22" eb="23">
      <t>ボ</t>
    </rPh>
    <rPh sb="24" eb="25">
      <t>トウ</t>
    </rPh>
    <rPh sb="26" eb="28">
      <t>セイビ</t>
    </rPh>
    <rPh sb="31" eb="33">
      <t>ジコ</t>
    </rPh>
    <rPh sb="34" eb="36">
      <t>ジョウキョウ</t>
    </rPh>
    <rPh sb="36" eb="37">
      <t>オヨ</t>
    </rPh>
    <rPh sb="38" eb="40">
      <t>ジコ</t>
    </rPh>
    <rPh sb="41" eb="42">
      <t>サイ</t>
    </rPh>
    <rPh sb="44" eb="45">
      <t>ト</t>
    </rPh>
    <rPh sb="47" eb="49">
      <t>ショチ</t>
    </rPh>
    <rPh sb="54" eb="56">
      <t>テイキョウ</t>
    </rPh>
    <rPh sb="56" eb="58">
      <t>カンケツ</t>
    </rPh>
    <rPh sb="59" eb="60">
      <t>ヒ</t>
    </rPh>
    <rPh sb="63" eb="64">
      <t>ネン</t>
    </rPh>
    <rPh sb="64" eb="65">
      <t>アイダ</t>
    </rPh>
    <rPh sb="65" eb="67">
      <t>ホゾン</t>
    </rPh>
    <phoneticPr fontId="3"/>
  </si>
  <si>
    <t>※２０１５年（平成２７年）４月に消防法が改正されました。詳細は消防局査察指導課へお問い合わせください。（電話０４６６－２５－１１１１　内線８１４２）</t>
    <rPh sb="5" eb="6">
      <t>ネン</t>
    </rPh>
    <rPh sb="11" eb="12">
      <t>ネン</t>
    </rPh>
    <rPh sb="52" eb="54">
      <t>デンワ</t>
    </rPh>
    <rPh sb="67" eb="69">
      <t>ナイセン</t>
    </rPh>
    <phoneticPr fontId="3"/>
  </si>
  <si>
    <t>※事故報告書は、http://www.city.fujisawa.kanagawa.jp/kaigo-j/kenko/fukushi/kaigohoken/jigyosha/jikohokoku.html からダウンロードしてください。</t>
    <phoneticPr fontId="3"/>
  </si>
  <si>
    <t>　苦情記録簿等を整備して苦情の内容等の記録を５年保存していますか。</t>
    <rPh sb="1" eb="3">
      <t>クジョウ</t>
    </rPh>
    <rPh sb="3" eb="6">
      <t>キロクボ</t>
    </rPh>
    <rPh sb="6" eb="7">
      <t>トウ</t>
    </rPh>
    <rPh sb="8" eb="10">
      <t>セイビ</t>
    </rPh>
    <rPh sb="12" eb="14">
      <t>クジョウ</t>
    </rPh>
    <rPh sb="15" eb="17">
      <t>ナイヨウ</t>
    </rPh>
    <rPh sb="17" eb="18">
      <t>トウ</t>
    </rPh>
    <rPh sb="19" eb="21">
      <t>キロク</t>
    </rPh>
    <rPh sb="23" eb="24">
      <t>ネン</t>
    </rPh>
    <rPh sb="24" eb="26">
      <t>ホゾン</t>
    </rPh>
    <phoneticPr fontId="3"/>
  </si>
  <si>
    <t>　ア．特別養護老人ホーム、老人デイサービスセンター、介護老人保健施設、介護医療院、指定小規模多機能型居宅介護事業所、指定認知症対応型共同生活介護事業所、指定看護小規模多機能型居宅介護事業所等の従業者、訪問介護員等として認知症である者の介護に従事した経験を有している。</t>
    <rPh sb="35" eb="37">
      <t>カイゴ</t>
    </rPh>
    <rPh sb="37" eb="39">
      <t>イリョウ</t>
    </rPh>
    <rPh sb="39" eb="40">
      <t>イン</t>
    </rPh>
    <rPh sb="54" eb="57">
      <t>ジギョウショ</t>
    </rPh>
    <rPh sb="78" eb="91">
      <t>カンゴショウキボタキノウガタキョタクカイゴ</t>
    </rPh>
    <rPh sb="91" eb="94">
      <t>ジギョウショ</t>
    </rPh>
    <phoneticPr fontId="3"/>
  </si>
  <si>
    <t>　食事、清掃、洗濯、買物、園芸、農作業、レクリエーション、行事等を利用者と介護従業者が可能な限り共同で行うよう努めていますか。</t>
    <rPh sb="1" eb="3">
      <t>ショクジ</t>
    </rPh>
    <rPh sb="4" eb="6">
      <t>セイソウ</t>
    </rPh>
    <rPh sb="7" eb="9">
      <t>センタク</t>
    </rPh>
    <rPh sb="10" eb="11">
      <t>カ</t>
    </rPh>
    <rPh sb="11" eb="12">
      <t>モノ</t>
    </rPh>
    <rPh sb="13" eb="15">
      <t>エンゲイ</t>
    </rPh>
    <rPh sb="16" eb="19">
      <t>ノウサギョウ</t>
    </rPh>
    <rPh sb="29" eb="31">
      <t>ギョウジ</t>
    </rPh>
    <rPh sb="31" eb="32">
      <t>トウ</t>
    </rPh>
    <rPh sb="33" eb="36">
      <t>リヨウシャ</t>
    </rPh>
    <rPh sb="37" eb="39">
      <t>カイゴ</t>
    </rPh>
    <rPh sb="39" eb="42">
      <t>ジュウギョウシャ</t>
    </rPh>
    <rPh sb="43" eb="45">
      <t>カノウ</t>
    </rPh>
    <rPh sb="46" eb="47">
      <t>カギ</t>
    </rPh>
    <rPh sb="48" eb="50">
      <t>キョウドウ</t>
    </rPh>
    <rPh sb="51" eb="52">
      <t>オコナ</t>
    </rPh>
    <rPh sb="55" eb="56">
      <t>ツト</t>
    </rPh>
    <phoneticPr fontId="3"/>
  </si>
  <si>
    <t>介護老人福祉施設、介護老人保健施設、介護医療院、病院等</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ナド</t>
    </rPh>
    <phoneticPr fontId="3"/>
  </si>
  <si>
    <t>※衛生管理等の以下の事項については、他のサービス事業者との連携等により行うことも差し支えありません。
　 また、当該義務付けの適用に当たっては、令和３年改正省令附則第４条において、３年間の経過措置を設けており、
　 令和６年３月３１日までの間は、努力義務とされています。</t>
    <rPh sb="7" eb="9">
      <t>イカ</t>
    </rPh>
    <rPh sb="10" eb="12">
      <t>ジコウ</t>
    </rPh>
    <phoneticPr fontId="3"/>
  </si>
  <si>
    <t>　事業所における感染症の予防及びまん延の防止のための指針を整備していますか。</t>
    <phoneticPr fontId="3"/>
  </si>
  <si>
    <t>　研修の実施内容について記録していますか。</t>
    <phoneticPr fontId="3"/>
  </si>
  <si>
    <t>　事業所における感染症の予防及びまん延の防止のための対策を検討する委員会（テレビ電話装置等を活用して行うことができるものとする。ただし、利用者等が参加する場合にあっては、テレビ電話装置等の活用について当該利用者等の同意を得なければならない。）をおおむね６月に１回以上開催するとともに、その結果について、従業者に周知徹底を図っていますか。</t>
    <phoneticPr fontId="3"/>
  </si>
  <si>
    <t>項目（算定要件）</t>
    <rPh sb="0" eb="2">
      <t>コウモク</t>
    </rPh>
    <rPh sb="3" eb="5">
      <t>サンテイ</t>
    </rPh>
    <rPh sb="5" eb="7">
      <t>ヨウケン</t>
    </rPh>
    <phoneticPr fontId="3"/>
  </si>
  <si>
    <t>適　否</t>
    <rPh sb="0" eb="1">
      <t>テキ</t>
    </rPh>
    <rPh sb="2" eb="3">
      <t>イナ</t>
    </rPh>
    <phoneticPr fontId="3"/>
  </si>
  <si>
    <t>はい　・　いいえ</t>
    <phoneticPr fontId="3"/>
  </si>
  <si>
    <t>当該加算を算定するにあたり、介護報酬に関する基準及び解釈通知等の内容を理解し、当該通知内容に沿った加算サービスの提供を行いますか。
※当該加算要件を満たさないことが明らかになった場合は速やかに加算の届出の取り下げを行うこと。</t>
    <phoneticPr fontId="3"/>
  </si>
  <si>
    <t>【留意事項通知】</t>
    <rPh sb="1" eb="3">
      <t>リュウイ</t>
    </rPh>
    <rPh sb="3" eb="5">
      <t>ジコウ</t>
    </rPh>
    <rPh sb="5" eb="7">
      <t>ツウチ</t>
    </rPh>
    <phoneticPr fontId="3"/>
  </si>
  <si>
    <t>当該加算を算定するにあたり、介護報酬に関する基準及び解釈通知等の内容を理解し、当該通知内容に沿った加算サービスの提供を行いますか。
※当該加算要件を満たさないことが明らかになった場合は速やかに加算の届出の取り下げを行うこと。</t>
    <phoneticPr fontId="3"/>
  </si>
  <si>
    <t>【解釈通知】</t>
    <rPh sb="1" eb="3">
      <t>カイシャク</t>
    </rPh>
    <rPh sb="3" eb="5">
      <t>ツウチ</t>
    </rPh>
    <phoneticPr fontId="3"/>
  </si>
  <si>
    <t>加算算定チェック表　（　栄養アセスメント加算　）</t>
    <rPh sb="0" eb="2">
      <t>カサン</t>
    </rPh>
    <rPh sb="2" eb="4">
      <t>サンテイ</t>
    </rPh>
    <rPh sb="8" eb="9">
      <t>ヒョウ</t>
    </rPh>
    <rPh sb="12" eb="14">
      <t>エイヨウ</t>
    </rPh>
    <rPh sb="20" eb="22">
      <t>カサン</t>
    </rPh>
    <phoneticPr fontId="3"/>
  </si>
  <si>
    <t>項目（算定要件）</t>
  </si>
  <si>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3"/>
  </si>
  <si>
    <t>利用者ごとの栄養状態等の情報を厚生労働省に提出し、栄養管理の実施に当たって、当該情報その他栄養管理の適切かつ有効な実施のために必要な情報を活用していますか。</t>
    <phoneticPr fontId="3"/>
  </si>
  <si>
    <t>定員超過利用・人員基準欠如に該当していませんか。</t>
  </si>
  <si>
    <t>はい　・　いいえ</t>
    <phoneticPr fontId="3"/>
  </si>
  <si>
    <t>加算算定チェック表　（　栄養改善加算　）</t>
    <rPh sb="0" eb="2">
      <t>カサン</t>
    </rPh>
    <rPh sb="2" eb="4">
      <t>サンテイ</t>
    </rPh>
    <rPh sb="8" eb="9">
      <t>ヒョウ</t>
    </rPh>
    <rPh sb="12" eb="14">
      <t>エイヨウ</t>
    </rPh>
    <rPh sb="14" eb="16">
      <t>カイゼン</t>
    </rPh>
    <rPh sb="16" eb="18">
      <t>カサン</t>
    </rPh>
    <phoneticPr fontId="3"/>
  </si>
  <si>
    <t>はい　・　いいえ</t>
    <phoneticPr fontId="3"/>
  </si>
  <si>
    <t>加算算定チェック表　（　口腔機能向上加算Ⅰ　）</t>
    <rPh sb="0" eb="2">
      <t>カサン</t>
    </rPh>
    <rPh sb="2" eb="4">
      <t>サンテイ</t>
    </rPh>
    <rPh sb="8" eb="9">
      <t>ヒョウ</t>
    </rPh>
    <rPh sb="12" eb="14">
      <t>コウクウ</t>
    </rPh>
    <rPh sb="14" eb="16">
      <t>キノウ</t>
    </rPh>
    <rPh sb="16" eb="18">
      <t>コウジョウ</t>
    </rPh>
    <rPh sb="18" eb="20">
      <t>カサン</t>
    </rPh>
    <phoneticPr fontId="3"/>
  </si>
  <si>
    <t>言語聴覚士、歯科衛生士又は看護職員を１名以上配置していますか。</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3"/>
  </si>
  <si>
    <t>利用者の口腔機能を利用開始時に把握し、言語聴覚士、歯科衛生士、看護職員、介護職員、生活相談員その他の職種の者が共同して、利用者ごとの口腔機能改善管理指導計画を作成することとしていますか。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3"/>
  </si>
  <si>
    <t>利用者ごとの口腔機能改善管理指導計画に従い言語聴覚士、歯科衛生士又は看護職員が口腔機能向上サービスを行っているとともに、利用者の口腔機能を定期的に記録することとしていますか。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3"/>
  </si>
  <si>
    <t>利用者ごとの口腔機能改善管理指導計画の進捗状況を定期的に評価することとしていますか。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3"/>
  </si>
  <si>
    <t>定員超過利用・人員基準欠如に該当していませんか。</t>
    <phoneticPr fontId="3"/>
  </si>
  <si>
    <t>加算算定チェック表　（　口腔機能向上加算Ⅱ　）</t>
    <rPh sb="0" eb="2">
      <t>カサン</t>
    </rPh>
    <rPh sb="2" eb="4">
      <t>サンテイ</t>
    </rPh>
    <rPh sb="8" eb="9">
      <t>ヒョウ</t>
    </rPh>
    <rPh sb="12" eb="14">
      <t>コウクウ</t>
    </rPh>
    <rPh sb="14" eb="16">
      <t>キノウ</t>
    </rPh>
    <rPh sb="16" eb="18">
      <t>コウジョウ</t>
    </rPh>
    <rPh sb="18" eb="20">
      <t>カサン</t>
    </rPh>
    <phoneticPr fontId="3"/>
  </si>
  <si>
    <t>①　連絡相談を担当する職員(　　)人</t>
    <phoneticPr fontId="3"/>
  </si>
  <si>
    <t>保健師</t>
  </si>
  <si>
    <t>人</t>
  </si>
  <si>
    <t>常勤</t>
    <phoneticPr fontId="3"/>
  </si>
  <si>
    <t>非常勤</t>
    <phoneticPr fontId="3"/>
  </si>
  <si>
    <t>看護師</t>
  </si>
  <si>
    <t>②　連絡方法</t>
    <phoneticPr fontId="3"/>
  </si>
  <si>
    <t>③　連絡先電話番号</t>
    <phoneticPr fontId="3"/>
  </si>
  <si>
    <t>　　　（　　　　）</t>
    <phoneticPr fontId="3"/>
  </si>
  <si>
    <t>適否</t>
    <rPh sb="0" eb="2">
      <t>テキヒ</t>
    </rPh>
    <phoneticPr fontId="3"/>
  </si>
  <si>
    <t>利用者又はその家族等から電話等により看護に関する意見を求められた場合に常時対応できる体制にありますか。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3"/>
  </si>
  <si>
    <t>当該加算に対応可能な職員体制・勤務体制を整備していますか。</t>
    <rPh sb="0" eb="2">
      <t>トウガイ</t>
    </rPh>
    <rPh sb="2" eb="4">
      <t>カサン</t>
    </rPh>
    <rPh sb="5" eb="7">
      <t>タイオウ</t>
    </rPh>
    <rPh sb="7" eb="9">
      <t>カノウ</t>
    </rPh>
    <rPh sb="10" eb="12">
      <t>ショクイン</t>
    </rPh>
    <rPh sb="12" eb="14">
      <t>タイセイ</t>
    </rPh>
    <rPh sb="15" eb="17">
      <t>キンム</t>
    </rPh>
    <rPh sb="17" eb="19">
      <t>タイセイ</t>
    </rPh>
    <rPh sb="20" eb="22">
      <t>セイビ</t>
    </rPh>
    <phoneticPr fontId="3"/>
  </si>
  <si>
    <t>【厚生労働大臣が定める状態】</t>
    <rPh sb="1" eb="3">
      <t>コウセイ</t>
    </rPh>
    <rPh sb="3" eb="5">
      <t>ロウドウ</t>
    </rPh>
    <rPh sb="5" eb="7">
      <t>ダイジン</t>
    </rPh>
    <rPh sb="8" eb="9">
      <t>サダ</t>
    </rPh>
    <rPh sb="11" eb="13">
      <t>ジョウタイ</t>
    </rPh>
    <phoneticPr fontId="3"/>
  </si>
  <si>
    <t>次のいずれかに該当する状態</t>
    <rPh sb="0" eb="1">
      <t>ツギ</t>
    </rPh>
    <rPh sb="7" eb="9">
      <t>ガイトウ</t>
    </rPh>
    <rPh sb="11" eb="13">
      <t>ジョウタイ</t>
    </rPh>
    <phoneticPr fontId="3"/>
  </si>
  <si>
    <t>イ　医療診療報酬点数表に掲げる在宅悪性腫瘍等患者指導管理若しくは在宅気管切開患者指導管理を受けている状態又は
　　気管カニューレ若しくは留置カテーテルを使用している状態</t>
    <rPh sb="2" eb="4">
      <t>イリョウ</t>
    </rPh>
    <rPh sb="4" eb="6">
      <t>シンリョウ</t>
    </rPh>
    <rPh sb="6" eb="8">
      <t>ホウシュウ</t>
    </rPh>
    <rPh sb="8" eb="10">
      <t>テンスウ</t>
    </rPh>
    <rPh sb="10" eb="11">
      <t>ヒョウ</t>
    </rPh>
    <rPh sb="12" eb="13">
      <t>カカ</t>
    </rPh>
    <rPh sb="15" eb="17">
      <t>ザイタク</t>
    </rPh>
    <rPh sb="17" eb="19">
      <t>アクセイ</t>
    </rPh>
    <rPh sb="19" eb="21">
      <t>シュヨウ</t>
    </rPh>
    <rPh sb="21" eb="22">
      <t>トウ</t>
    </rPh>
    <rPh sb="22" eb="24">
      <t>カンジャ</t>
    </rPh>
    <rPh sb="24" eb="26">
      <t>シドウ</t>
    </rPh>
    <rPh sb="26" eb="28">
      <t>カンリ</t>
    </rPh>
    <rPh sb="28" eb="29">
      <t>モ</t>
    </rPh>
    <rPh sb="32" eb="34">
      <t>ザイタク</t>
    </rPh>
    <rPh sb="34" eb="36">
      <t>キカン</t>
    </rPh>
    <rPh sb="36" eb="38">
      <t>セッカイ</t>
    </rPh>
    <rPh sb="38" eb="40">
      <t>カンジャ</t>
    </rPh>
    <rPh sb="40" eb="42">
      <t>シドウ</t>
    </rPh>
    <rPh sb="42" eb="44">
      <t>カンリ</t>
    </rPh>
    <rPh sb="45" eb="46">
      <t>ウ</t>
    </rPh>
    <rPh sb="50" eb="52">
      <t>ジョウタイ</t>
    </rPh>
    <rPh sb="52" eb="53">
      <t>マタ</t>
    </rPh>
    <rPh sb="57" eb="59">
      <t>キカン</t>
    </rPh>
    <rPh sb="64" eb="65">
      <t>モ</t>
    </rPh>
    <rPh sb="68" eb="70">
      <t>リュウチ</t>
    </rPh>
    <rPh sb="76" eb="78">
      <t>シヨウ</t>
    </rPh>
    <rPh sb="82" eb="84">
      <t>ジョウタイ</t>
    </rPh>
    <phoneticPr fontId="3"/>
  </si>
  <si>
    <t>ロ　医療診療報酬点数表に掲げる在宅事故腹膜灌流指導管理、在宅血液透析指導管理、在宅酸素療法指導管理、在宅中心
　　静脈栄養法指導管理、在宅成分栄養経管栄養法指導管理、在宅自己導尿指導管理、在宅持続陽圧呼吸療法指導管理、
　　在宅自己疼痛管理指導管理又は在宅肺高血圧症患者指導管理を受けている状態</t>
    <rPh sb="2" eb="4">
      <t>イリョウ</t>
    </rPh>
    <rPh sb="4" eb="6">
      <t>シンリョウ</t>
    </rPh>
    <rPh sb="6" eb="8">
      <t>ホウシュウ</t>
    </rPh>
    <rPh sb="8" eb="10">
      <t>テンスウ</t>
    </rPh>
    <rPh sb="10" eb="11">
      <t>ヒョウ</t>
    </rPh>
    <rPh sb="12" eb="13">
      <t>カカ</t>
    </rPh>
    <rPh sb="15" eb="17">
      <t>ザイタク</t>
    </rPh>
    <rPh sb="17" eb="19">
      <t>ジコ</t>
    </rPh>
    <rPh sb="19" eb="21">
      <t>フクマク</t>
    </rPh>
    <phoneticPr fontId="3"/>
  </si>
  <si>
    <t>ハ　人工肛門又は人工膀胱を設置している状態</t>
    <rPh sb="2" eb="4">
      <t>ジンコウ</t>
    </rPh>
    <rPh sb="4" eb="6">
      <t>コウモン</t>
    </rPh>
    <rPh sb="6" eb="7">
      <t>マタ</t>
    </rPh>
    <rPh sb="8" eb="10">
      <t>ジンコウ</t>
    </rPh>
    <rPh sb="10" eb="12">
      <t>ボウコウ</t>
    </rPh>
    <rPh sb="13" eb="15">
      <t>セッチ</t>
    </rPh>
    <rPh sb="19" eb="21">
      <t>ジョウタイ</t>
    </rPh>
    <phoneticPr fontId="3"/>
  </si>
  <si>
    <t>ニ　真皮を超える褥瘡の状態</t>
    <rPh sb="2" eb="4">
      <t>シンピ</t>
    </rPh>
    <rPh sb="5" eb="6">
      <t>コ</t>
    </rPh>
    <rPh sb="8" eb="10">
      <t>ジョクソウ</t>
    </rPh>
    <rPh sb="11" eb="13">
      <t>ジョウタイ</t>
    </rPh>
    <phoneticPr fontId="3"/>
  </si>
  <si>
    <t>ホ　点滴注射を週３日以上行う必要があると認められる状態</t>
    <rPh sb="2" eb="4">
      <t>テンテキ</t>
    </rPh>
    <rPh sb="4" eb="6">
      <t>チュウシャ</t>
    </rPh>
    <rPh sb="7" eb="8">
      <t>シュウ</t>
    </rPh>
    <rPh sb="9" eb="10">
      <t>ニチ</t>
    </rPh>
    <rPh sb="10" eb="12">
      <t>イジョウ</t>
    </rPh>
    <rPh sb="12" eb="13">
      <t>オコナ</t>
    </rPh>
    <rPh sb="14" eb="16">
      <t>ヒツヨウ</t>
    </rPh>
    <rPh sb="20" eb="21">
      <t>ミト</t>
    </rPh>
    <rPh sb="25" eb="27">
      <t>ジョウタイ</t>
    </rPh>
    <phoneticPr fontId="3"/>
  </si>
  <si>
    <t>【厚生労働大臣が定める区分】</t>
    <rPh sb="1" eb="3">
      <t>コウセイ</t>
    </rPh>
    <rPh sb="3" eb="5">
      <t>ロウドウ</t>
    </rPh>
    <rPh sb="5" eb="7">
      <t>ダイジン</t>
    </rPh>
    <rPh sb="8" eb="9">
      <t>サダ</t>
    </rPh>
    <rPh sb="11" eb="13">
      <t>クブン</t>
    </rPh>
    <phoneticPr fontId="3"/>
  </si>
  <si>
    <t>特別管理加算Ⅰ</t>
    <rPh sb="0" eb="2">
      <t>トクベツ</t>
    </rPh>
    <rPh sb="2" eb="4">
      <t>カンリ</t>
    </rPh>
    <rPh sb="4" eb="6">
      <t>カサン</t>
    </rPh>
    <phoneticPr fontId="3"/>
  </si>
  <si>
    <t>特別管理加算Ⅱ</t>
    <rPh sb="0" eb="2">
      <t>トクベツ</t>
    </rPh>
    <rPh sb="2" eb="4">
      <t>カンリ</t>
    </rPh>
    <rPh sb="4" eb="6">
      <t>カサン</t>
    </rPh>
    <phoneticPr fontId="3"/>
  </si>
  <si>
    <t>③　特別管理加算は、１人の利用者に対し、１か所の事業所に限り算定できる。</t>
    <rPh sb="2" eb="4">
      <t>トクベツ</t>
    </rPh>
    <rPh sb="4" eb="6">
      <t>カンリ</t>
    </rPh>
    <rPh sb="6" eb="8">
      <t>カサン</t>
    </rPh>
    <rPh sb="11" eb="12">
      <t>ニン</t>
    </rPh>
    <rPh sb="13" eb="16">
      <t>リヨウシャ</t>
    </rPh>
    <rPh sb="17" eb="18">
      <t>タイ</t>
    </rPh>
    <rPh sb="22" eb="23">
      <t>ショ</t>
    </rPh>
    <rPh sb="24" eb="27">
      <t>ジギョウショ</t>
    </rPh>
    <rPh sb="28" eb="29">
      <t>カギ</t>
    </rPh>
    <rPh sb="30" eb="32">
      <t>サンテイ</t>
    </rPh>
    <phoneticPr fontId="3"/>
  </si>
  <si>
    <t>加算・減算等取得状況一覧</t>
    <rPh sb="0" eb="2">
      <t>カサン</t>
    </rPh>
    <rPh sb="3" eb="5">
      <t>ゲンサン</t>
    </rPh>
    <rPh sb="5" eb="6">
      <t>ナド</t>
    </rPh>
    <rPh sb="6" eb="8">
      <t>シュトク</t>
    </rPh>
    <rPh sb="8" eb="10">
      <t>ジョウキョウ</t>
    </rPh>
    <rPh sb="10" eb="12">
      <t>イチラン</t>
    </rPh>
    <phoneticPr fontId="3"/>
  </si>
  <si>
    <t>●「取得状況」列について、直近1年間に算定したことがある加算・減算について</t>
    <rPh sb="2" eb="4">
      <t>シュトク</t>
    </rPh>
    <rPh sb="4" eb="6">
      <t>ジョウキョウ</t>
    </rPh>
    <rPh sb="7" eb="8">
      <t>レツ</t>
    </rPh>
    <rPh sb="13" eb="15">
      <t>チョッキン</t>
    </rPh>
    <rPh sb="16" eb="17">
      <t>ネン</t>
    </rPh>
    <rPh sb="17" eb="18">
      <t>アイダ</t>
    </rPh>
    <rPh sb="19" eb="21">
      <t>サンテイ</t>
    </rPh>
    <rPh sb="28" eb="30">
      <t>カサン</t>
    </rPh>
    <rPh sb="31" eb="33">
      <t>ゲンサン</t>
    </rPh>
    <phoneticPr fontId="3"/>
  </si>
  <si>
    <t>　「あり」に○を、算定実績がないものは「なし」に○を記載してください。</t>
    <rPh sb="9" eb="11">
      <t>サンテイ</t>
    </rPh>
    <rPh sb="11" eb="13">
      <t>ジッセキ</t>
    </rPh>
    <rPh sb="26" eb="28">
      <t>キサイ</t>
    </rPh>
    <phoneticPr fontId="3"/>
  </si>
  <si>
    <t xml:space="preserve"> 　また、「あり」に○を記載したものについて、対応する加算のチェックシートを提出してください。</t>
    <rPh sb="27" eb="29">
      <t>カサン</t>
    </rPh>
    <phoneticPr fontId="3"/>
  </si>
  <si>
    <t>取得状況</t>
    <rPh sb="0" eb="2">
      <t>シュトク</t>
    </rPh>
    <rPh sb="2" eb="4">
      <t>ジョウキョウ</t>
    </rPh>
    <phoneticPr fontId="3"/>
  </si>
  <si>
    <t>No.</t>
    <phoneticPr fontId="3"/>
  </si>
  <si>
    <t>加算・減算の種類</t>
    <rPh sb="0" eb="2">
      <t>カサン</t>
    </rPh>
    <rPh sb="3" eb="5">
      <t>ゲンサン</t>
    </rPh>
    <rPh sb="6" eb="8">
      <t>シュルイ</t>
    </rPh>
    <phoneticPr fontId="3"/>
  </si>
  <si>
    <t xml:space="preserve">あり </t>
    <phoneticPr fontId="3"/>
  </si>
  <si>
    <t>なし</t>
    <phoneticPr fontId="3"/>
  </si>
  <si>
    <t>　（例）</t>
    <rPh sb="2" eb="3">
      <t>レイ</t>
    </rPh>
    <phoneticPr fontId="3"/>
  </si>
  <si>
    <t>○○○加算</t>
    <rPh sb="3" eb="5">
      <t>カサン</t>
    </rPh>
    <phoneticPr fontId="3"/>
  </si>
  <si>
    <t>口腔・栄養スクリーニング加算</t>
    <rPh sb="0" eb="2">
      <t>コウクウ</t>
    </rPh>
    <rPh sb="3" eb="5">
      <t>エイヨウ</t>
    </rPh>
    <rPh sb="12" eb="14">
      <t>カサン</t>
    </rPh>
    <phoneticPr fontId="3"/>
  </si>
  <si>
    <r>
      <t>　　</t>
    </r>
    <r>
      <rPr>
        <u/>
        <sz val="18"/>
        <rFont val="HG丸ｺﾞｼｯｸM-PRO"/>
        <family val="3"/>
        <charset val="128"/>
      </rPr>
      <t>サービス種類名：看護小規模多機能型居宅介護事業所</t>
    </r>
    <rPh sb="6" eb="8">
      <t>シュルイ</t>
    </rPh>
    <rPh sb="8" eb="9">
      <t>メイ</t>
    </rPh>
    <rPh sb="10" eb="12">
      <t>カンゴ</t>
    </rPh>
    <rPh sb="12" eb="15">
      <t>ショウキボ</t>
    </rPh>
    <rPh sb="15" eb="18">
      <t>タキノウ</t>
    </rPh>
    <rPh sb="18" eb="19">
      <t>ガタ</t>
    </rPh>
    <rPh sb="19" eb="21">
      <t>キョタク</t>
    </rPh>
    <rPh sb="21" eb="23">
      <t>カイゴ</t>
    </rPh>
    <rPh sb="23" eb="26">
      <t>ジギョウショ</t>
    </rPh>
    <phoneticPr fontId="3"/>
  </si>
  <si>
    <t>加算算定チェック表　（　初期加算　）</t>
    <rPh sb="0" eb="2">
      <t>カサン</t>
    </rPh>
    <rPh sb="2" eb="4">
      <t>サンテイ</t>
    </rPh>
    <rPh sb="8" eb="9">
      <t>ヒョウ</t>
    </rPh>
    <rPh sb="12" eb="14">
      <t>ショキ</t>
    </rPh>
    <rPh sb="14" eb="16">
      <t>カサン</t>
    </rPh>
    <phoneticPr fontId="3"/>
  </si>
  <si>
    <t>加算算定チェック表　（　認知症加算（Ⅰ）　）</t>
    <rPh sb="0" eb="2">
      <t>カサン</t>
    </rPh>
    <rPh sb="12" eb="15">
      <t>ニンチショウ</t>
    </rPh>
    <rPh sb="15" eb="17">
      <t>カサン</t>
    </rPh>
    <phoneticPr fontId="3"/>
  </si>
  <si>
    <t>はい・いいえ</t>
    <phoneticPr fontId="3"/>
  </si>
  <si>
    <t>はい・いいえ</t>
    <phoneticPr fontId="3"/>
  </si>
  <si>
    <t>解釈通知の内容を理解し、当該通知内容に沿った加算サービスの提供を行っていますか。</t>
    <rPh sb="0" eb="2">
      <t>カイシャク</t>
    </rPh>
    <rPh sb="2" eb="4">
      <t>ツウチ</t>
    </rPh>
    <rPh sb="5" eb="7">
      <t>ナイヨウ</t>
    </rPh>
    <rPh sb="8" eb="10">
      <t>リカイ</t>
    </rPh>
    <rPh sb="12" eb="14">
      <t>トウガイ</t>
    </rPh>
    <rPh sb="14" eb="16">
      <t>ツウチ</t>
    </rPh>
    <rPh sb="16" eb="18">
      <t>ナイヨウ</t>
    </rPh>
    <rPh sb="19" eb="20">
      <t>ソ</t>
    </rPh>
    <rPh sb="22" eb="24">
      <t>カサン</t>
    </rPh>
    <rPh sb="29" eb="31">
      <t>テイキョウ</t>
    </rPh>
    <rPh sb="32" eb="33">
      <t>オコナ</t>
    </rPh>
    <phoneticPr fontId="34"/>
  </si>
  <si>
    <t>はい・いいえ</t>
    <phoneticPr fontId="3"/>
  </si>
  <si>
    <t>医師が認知症の行動・心理症状が認められるため、緊急に利用が適当であると判断した者に対して、サービスを行っていますか。</t>
    <rPh sb="41" eb="42">
      <t>タイ</t>
    </rPh>
    <rPh sb="50" eb="51">
      <t>オコナ</t>
    </rPh>
    <phoneticPr fontId="3"/>
  </si>
  <si>
    <t>利用を開始した日から起算して７日を限度として算定していますか。</t>
    <rPh sb="0" eb="2">
      <t>リヨウ</t>
    </rPh>
    <rPh sb="3" eb="5">
      <t>カイシ</t>
    </rPh>
    <rPh sb="7" eb="8">
      <t>ヒ</t>
    </rPh>
    <rPh sb="10" eb="12">
      <t>キサン</t>
    </rPh>
    <rPh sb="15" eb="16">
      <t>ニチ</t>
    </rPh>
    <rPh sb="17" eb="19">
      <t>ゲンド</t>
    </rPh>
    <rPh sb="22" eb="24">
      <t>サンテイ</t>
    </rPh>
    <phoneticPr fontId="34"/>
  </si>
  <si>
    <t>若年性認知症利用者（介護保険法施行令（平成10年政令第412号）第２条第６号に規定する初老期における認知症によって要介護者となった者をいう。以下同じ。）に対して、指定看護小規模多機能型居宅介護を行っていますか。</t>
    <rPh sb="0" eb="3">
      <t>ジャクネンセイ</t>
    </rPh>
    <rPh sb="3" eb="6">
      <t>ニンチショウ</t>
    </rPh>
    <rPh sb="6" eb="8">
      <t>リヨウ</t>
    </rPh>
    <rPh sb="8" eb="9">
      <t>シャ</t>
    </rPh>
    <rPh sb="10" eb="12">
      <t>カイゴ</t>
    </rPh>
    <rPh sb="12" eb="14">
      <t>ホケン</t>
    </rPh>
    <rPh sb="14" eb="15">
      <t>ホウ</t>
    </rPh>
    <rPh sb="15" eb="18">
      <t>セコウレイ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3">
      <t>ニンチショウ</t>
    </rPh>
    <rPh sb="57" eb="58">
      <t>ヨウ</t>
    </rPh>
    <rPh sb="58" eb="61">
      <t>カイゴシャ</t>
    </rPh>
    <rPh sb="65" eb="66">
      <t>モノ</t>
    </rPh>
    <rPh sb="70" eb="72">
      <t>イカ</t>
    </rPh>
    <rPh sb="72" eb="73">
      <t>オナ</t>
    </rPh>
    <rPh sb="77" eb="78">
      <t>タイ</t>
    </rPh>
    <rPh sb="81" eb="83">
      <t>シテイ</t>
    </rPh>
    <rPh sb="83" eb="85">
      <t>カンゴ</t>
    </rPh>
    <rPh sb="85" eb="88">
      <t>ショウキボ</t>
    </rPh>
    <rPh sb="88" eb="92">
      <t>タキノウガタ</t>
    </rPh>
    <rPh sb="92" eb="94">
      <t>キョタク</t>
    </rPh>
    <rPh sb="94" eb="96">
      <t>カイゴ</t>
    </rPh>
    <rPh sb="97" eb="98">
      <t>オコナ</t>
    </rPh>
    <phoneticPr fontId="3"/>
  </si>
  <si>
    <t>当該事業所の従業者として又は外部※との連携により管理栄養士を１名以上配置していますか。
※ 他の介護事業所、医療機関、介護保険施設、日本栄養士会や都道府県栄養士会が設置・運営する「栄養ケア・ステーション」。ただし、介護事業所については、栄養アセスメント加算の対象事業所に限る。介護保険施設については、常勤で１以上又は栄養マネジメント強化加算の算定要件の数を超えて管理栄養士を配置している施設に限る。</t>
    <phoneticPr fontId="3"/>
  </si>
  <si>
    <t>【解釈通知】</t>
    <rPh sb="1" eb="3">
      <t>カイシャク</t>
    </rPh>
    <rPh sb="3" eb="5">
      <t>ツウチ</t>
    </rPh>
    <phoneticPr fontId="3"/>
  </si>
  <si>
    <t>利用者ごとの栄養ケア計画の進捗状況を定期的に評価していますか。</t>
    <rPh sb="13" eb="15">
      <t>シンチョク</t>
    </rPh>
    <rPh sb="15" eb="17">
      <t>ジョウキョウ</t>
    </rPh>
    <rPh sb="18" eb="21">
      <t>テイキテキ</t>
    </rPh>
    <rPh sb="22" eb="24">
      <t>ヒョウカ</t>
    </rPh>
    <phoneticPr fontId="3"/>
  </si>
  <si>
    <t>低栄養状態にある利用者又はそのおそれのある利用者に対して、３月以内の期間に限り１月に２回を限度として１回につき算定していますか。</t>
    <rPh sb="0" eb="1">
      <t>テイ</t>
    </rPh>
    <rPh sb="1" eb="3">
      <t>エイヨウ</t>
    </rPh>
    <rPh sb="3" eb="5">
      <t>ジョウタイ</t>
    </rPh>
    <rPh sb="8" eb="11">
      <t>リヨウシャ</t>
    </rPh>
    <rPh sb="11" eb="12">
      <t>マタ</t>
    </rPh>
    <rPh sb="21" eb="24">
      <t>リヨウシャ</t>
    </rPh>
    <rPh sb="25" eb="26">
      <t>タイ</t>
    </rPh>
    <rPh sb="30" eb="31">
      <t>ガツ</t>
    </rPh>
    <rPh sb="31" eb="33">
      <t>イナイ</t>
    </rPh>
    <rPh sb="34" eb="36">
      <t>キカン</t>
    </rPh>
    <rPh sb="37" eb="38">
      <t>カギ</t>
    </rPh>
    <rPh sb="40" eb="41">
      <t>ガツ</t>
    </rPh>
    <rPh sb="43" eb="44">
      <t>カイ</t>
    </rPh>
    <rPh sb="45" eb="47">
      <t>ゲンド</t>
    </rPh>
    <rPh sb="51" eb="52">
      <t>カイ</t>
    </rPh>
    <rPh sb="55" eb="57">
      <t>サンテイ</t>
    </rPh>
    <phoneticPr fontId="3"/>
  </si>
  <si>
    <t>① 栄養改善加算の算定に係る栄養改善サービスの提供は、利用者ごとに行われるケアマネジメントの一環として行われることに留意すること。</t>
    <phoneticPr fontId="3"/>
  </si>
  <si>
    <t>② 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3"/>
  </si>
  <si>
    <t>⑤　おおむね３月ごとの評価の結果、③のイからホまでのいずれかに該当するものであって、継続的に管理栄養士等がサービス提供を行うことにより、栄養改善の効果が期待できると認められるものについては、継続的に栄養改善サービスを提供する。</t>
    <rPh sb="7" eb="8">
      <t>ガツ</t>
    </rPh>
    <rPh sb="11" eb="13">
      <t>ヒョウカ</t>
    </rPh>
    <rPh sb="14" eb="16">
      <t>ケッカ</t>
    </rPh>
    <rPh sb="31" eb="33">
      <t>ガイトウ</t>
    </rPh>
    <rPh sb="42" eb="45">
      <t>ケイゾクテキ</t>
    </rPh>
    <rPh sb="46" eb="48">
      <t>カンリ</t>
    </rPh>
    <rPh sb="48" eb="51">
      <t>エイヨウシ</t>
    </rPh>
    <rPh sb="51" eb="52">
      <t>ナド</t>
    </rPh>
    <rPh sb="57" eb="59">
      <t>テイキョウ</t>
    </rPh>
    <rPh sb="60" eb="61">
      <t>オコナ</t>
    </rPh>
    <rPh sb="68" eb="70">
      <t>エイヨウ</t>
    </rPh>
    <rPh sb="70" eb="72">
      <t>カイゼン</t>
    </rPh>
    <rPh sb="73" eb="75">
      <t>コウカ</t>
    </rPh>
    <rPh sb="76" eb="78">
      <t>キタイ</t>
    </rPh>
    <rPh sb="82" eb="83">
      <t>ミト</t>
    </rPh>
    <rPh sb="95" eb="98">
      <t>ケイゾクテキ</t>
    </rPh>
    <rPh sb="99" eb="101">
      <t>エイヨウ</t>
    </rPh>
    <rPh sb="101" eb="103">
      <t>カイゼン</t>
    </rPh>
    <rPh sb="108" eb="110">
      <t>テイキョウ</t>
    </rPh>
    <phoneticPr fontId="3"/>
  </si>
  <si>
    <t>⑤ 退院時共同指導を行った場合は、その内容を看護小規模多機能居宅介護記録書に記録すること。</t>
    <phoneticPr fontId="3"/>
  </si>
  <si>
    <t>退院時共同指導を行った場合、その内容を記録に残していますか。</t>
    <rPh sb="0" eb="2">
      <t>タイイン</t>
    </rPh>
    <rPh sb="2" eb="3">
      <t>ジ</t>
    </rPh>
    <rPh sb="3" eb="5">
      <t>キョウドウ</t>
    </rPh>
    <rPh sb="5" eb="7">
      <t>シドウ</t>
    </rPh>
    <rPh sb="8" eb="9">
      <t>オコナ</t>
    </rPh>
    <rPh sb="11" eb="13">
      <t>バアイ</t>
    </rPh>
    <rPh sb="16" eb="18">
      <t>ナイヨウ</t>
    </rPh>
    <rPh sb="19" eb="21">
      <t>キロク</t>
    </rPh>
    <rPh sb="22" eb="23">
      <t>ノコ</t>
    </rPh>
    <phoneticPr fontId="3"/>
  </si>
  <si>
    <t>利用者の担当者が分かるよう計画書等に明記していますか。</t>
    <rPh sb="0" eb="3">
      <t>リヨウシャ</t>
    </rPh>
    <rPh sb="4" eb="7">
      <t>タントウシャ</t>
    </rPh>
    <rPh sb="8" eb="9">
      <t>ワ</t>
    </rPh>
    <rPh sb="13" eb="16">
      <t>ケイカクショ</t>
    </rPh>
    <rPh sb="16" eb="17">
      <t>ナド</t>
    </rPh>
    <rPh sb="18" eb="20">
      <t>メイキ</t>
    </rPh>
    <phoneticPr fontId="3"/>
  </si>
  <si>
    <t>⑥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3"/>
  </si>
  <si>
    <t>加算算定チェック表　（特別管理加算Ⅰ）</t>
    <rPh sb="0" eb="2">
      <t>カサン</t>
    </rPh>
    <rPh sb="8" eb="9">
      <t>ヒョウ</t>
    </rPh>
    <rPh sb="11" eb="13">
      <t>トクベツ</t>
    </rPh>
    <rPh sb="13" eb="15">
      <t>カンリ</t>
    </rPh>
    <rPh sb="15" eb="17">
      <t>カサン</t>
    </rPh>
    <phoneticPr fontId="3"/>
  </si>
  <si>
    <t>死亡日及び死亡日前１４日以内に、訪問看護を行っている場合には１日以上、行っていない場合は２日以上ターミナルケアを行いましたか。</t>
    <rPh sb="0" eb="3">
      <t>シボウビ</t>
    </rPh>
    <rPh sb="3" eb="4">
      <t>オヨ</t>
    </rPh>
    <rPh sb="5" eb="8">
      <t>シボウビ</t>
    </rPh>
    <rPh sb="8" eb="9">
      <t>マエ</t>
    </rPh>
    <rPh sb="11" eb="12">
      <t>ニチ</t>
    </rPh>
    <rPh sb="12" eb="14">
      <t>イナイ</t>
    </rPh>
    <rPh sb="16" eb="18">
      <t>ホウモン</t>
    </rPh>
    <rPh sb="18" eb="20">
      <t>カンゴ</t>
    </rPh>
    <rPh sb="21" eb="22">
      <t>オコナ</t>
    </rPh>
    <rPh sb="26" eb="28">
      <t>バアイ</t>
    </rPh>
    <rPh sb="31" eb="32">
      <t>ニチ</t>
    </rPh>
    <rPh sb="32" eb="34">
      <t>イジョウ</t>
    </rPh>
    <rPh sb="35" eb="36">
      <t>イ</t>
    </rPh>
    <rPh sb="41" eb="43">
      <t>バアイ</t>
    </rPh>
    <rPh sb="45" eb="46">
      <t>ニチ</t>
    </rPh>
    <rPh sb="46" eb="48">
      <t>イジョウ</t>
    </rPh>
    <rPh sb="56" eb="57">
      <t>オコナ</t>
    </rPh>
    <phoneticPr fontId="3"/>
  </si>
  <si>
    <t>ターミナルケアを受ける利用者について、２４時間連絡できる体制及び必要に応じて訪問看護を行うことができる体制を整備していますか。</t>
    <phoneticPr fontId="3"/>
  </si>
  <si>
    <t>ターミナルケア提供について、身体状況の変化等必要な事項を、看護小規模多機能型居宅介護記録書に適切に記録していますか。</t>
    <phoneticPr fontId="3"/>
  </si>
  <si>
    <t>対象者は、在宅又は事業所で死亡したか、もしくは、ターミナルケアの実施後２４時間以内に他の場所で死亡（※）しましたか。
※ターミナルケアを実施中に、死亡診断を目的として医療機関へ搬送し、その後２４時間以内に死亡が確認された場合等。</t>
    <phoneticPr fontId="3"/>
  </si>
  <si>
    <t>加算算定チェック表　（ターミナルケア加算）</t>
    <rPh sb="0" eb="2">
      <t>カサン</t>
    </rPh>
    <rPh sb="8" eb="9">
      <t>ヒョウ</t>
    </rPh>
    <rPh sb="18" eb="20">
      <t>カサン</t>
    </rPh>
    <phoneticPr fontId="3"/>
  </si>
  <si>
    <t>加算算定チェック表　（褥瘡マネジメント加算Ⅰ）</t>
    <rPh sb="0" eb="2">
      <t>カサン</t>
    </rPh>
    <rPh sb="8" eb="9">
      <t>ヒョウ</t>
    </rPh>
    <rPh sb="11" eb="13">
      <t>ジョクソウ</t>
    </rPh>
    <rPh sb="19" eb="21">
      <t>カサン</t>
    </rPh>
    <phoneticPr fontId="3"/>
  </si>
  <si>
    <t>加算算定チェック表　（褥瘡マネジメント加算Ⅱ）</t>
    <rPh sb="0" eb="2">
      <t>カサン</t>
    </rPh>
    <rPh sb="8" eb="9">
      <t>ヒョウ</t>
    </rPh>
    <rPh sb="11" eb="13">
      <t>ジョクソウ</t>
    </rPh>
    <rPh sb="19" eb="21">
      <t>カサン</t>
    </rPh>
    <phoneticPr fontId="3"/>
  </si>
  <si>
    <t>加算算定チェック表　（排せつ支援加算（Ⅰ））</t>
    <rPh sb="0" eb="2">
      <t>カサン</t>
    </rPh>
    <rPh sb="8" eb="9">
      <t>ヒョウ</t>
    </rPh>
    <rPh sb="11" eb="12">
      <t>ハイ</t>
    </rPh>
    <rPh sb="14" eb="16">
      <t>シエン</t>
    </rPh>
    <rPh sb="16" eb="18">
      <t>カサン</t>
    </rPh>
    <phoneticPr fontId="3"/>
  </si>
  <si>
    <t>加算算定チェック表　（訪問体制強化加算）</t>
    <rPh sb="0" eb="2">
      <t>カサン</t>
    </rPh>
    <rPh sb="8" eb="9">
      <t>ヒョウ</t>
    </rPh>
    <rPh sb="11" eb="13">
      <t>ホウモン</t>
    </rPh>
    <rPh sb="13" eb="15">
      <t>タイセイ</t>
    </rPh>
    <rPh sb="15" eb="17">
      <t>キョウカ</t>
    </rPh>
    <rPh sb="17" eb="19">
      <t>カサン</t>
    </rPh>
    <phoneticPr fontId="3"/>
  </si>
  <si>
    <t>②　排せつ支援加算(Ⅰ)は、原則として要介護度３以上の利用者全員を対象として利用者ごとに大臣基準第71 号の３に掲げる要件を満たした場合に、当該事業所の要介護度３以上の利用者全員（排せつ支援加算(Ⅱ)又は(Ⅲ)を算定する者を除く。）に対して算定できるものであること。</t>
    <phoneticPr fontId="3"/>
  </si>
  <si>
    <t>③　本加算は、全ての利用者について、必要に応じ適切な介護が提供されていることを前提としつつ、さらに特別な支援を行うことにより、利用開始時と比較して排せつの状態が改善することを評価したものである。したがって、例えば、利用開始時において、利用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phoneticPr fontId="3"/>
  </si>
  <si>
    <t>⑥　④又は⑤の評価を医師と連携した看護師が行った場合は、その内容を支援の開始前に医師へ報告することとする。また、医師と連携した看護師が④の評価を行う際、利用者の背景疾患の状況を勘案する必要がある場合等は、医師へ相談することとする。</t>
    <phoneticPr fontId="3"/>
  </si>
  <si>
    <t>⑩ 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利用者の特性を把握している介護職員を含むものとし、その他、疾患、使用している薬剤、食生活、生活機能の状態等に応じ薬剤師、管理栄養士、理学療法士、作業療法士等を適宜加える。なお、支援計画に相当する内容を居宅サービス計画の中に記載する場合は、その記載をもって支援計画の作成に代えることができるものとするが、下線又は枠で囲う等により、他の記載と区別できるようにすること。</t>
    <phoneticPr fontId="3"/>
  </si>
  <si>
    <t>⑪ 支援計画の作成にあたっては、要因分析の結果と整合性が取れた計画を、個々の利用者の特性に配慮しながら個別に作成することとし、画一的な支援計画とならないよう留意する。また、支援において利用者の尊厳が十分保持されるよう留意する。</t>
    <phoneticPr fontId="3"/>
  </si>
  <si>
    <t>⑫ 当該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うこと。</t>
    <phoneticPr fontId="3"/>
  </si>
  <si>
    <t>⑬ 大臣基準第71 号の３イ⑶における支援計画の見直しは、支援計画に実施上の問題（排せつ支援計画の変更の必要性、関連職種が共同して取り組むべき事項の見直しの必要性等）があれば直ちに実施すること。その際、ＰＤＣＡの推進及び排せつ支援の質の向上を図る観点から、ＬＩＦＥへの提出情報及びフィードバック情報を活用すること。</t>
    <phoneticPr fontId="3"/>
  </si>
  <si>
    <t>⑯ 他の事業所が提供する排せつ支援に係るリハビリテーションを併用している利用者に対して、指定看護小規模多機能型居宅介護事業所が当該他の事業所と連携して排せつ支援を行っていない場合は、当該利用排せつ支援加算(Ⅱ)又は(Ⅲ)の対象に含めることはできないこと。</t>
    <phoneticPr fontId="3"/>
  </si>
  <si>
    <t>加算算定チェック表　（排せつ支援加算（Ⅱ））</t>
    <rPh sb="0" eb="2">
      <t>カサン</t>
    </rPh>
    <rPh sb="8" eb="9">
      <t>ヒョウ</t>
    </rPh>
    <rPh sb="11" eb="12">
      <t>ハイ</t>
    </rPh>
    <rPh sb="14" eb="16">
      <t>シエン</t>
    </rPh>
    <rPh sb="16" eb="18">
      <t>カサン</t>
    </rPh>
    <phoneticPr fontId="3"/>
  </si>
  <si>
    <t>下記のいずれかに適合することが必要です。</t>
    <rPh sb="0" eb="2">
      <t>カキ</t>
    </rPh>
    <rPh sb="8" eb="10">
      <t>テキゴウ</t>
    </rPh>
    <rPh sb="15" eb="17">
      <t>ヒツヨウ</t>
    </rPh>
    <phoneticPr fontId="3"/>
  </si>
  <si>
    <t>加算算定チェック表　（科学的介護推進体制加算）</t>
    <rPh sb="0" eb="2">
      <t>カサン</t>
    </rPh>
    <rPh sb="8" eb="9">
      <t>ヒョウ</t>
    </rPh>
    <rPh sb="11" eb="14">
      <t>カガクテキ</t>
    </rPh>
    <rPh sb="14" eb="16">
      <t>カイゴ</t>
    </rPh>
    <rPh sb="16" eb="18">
      <t>スイシン</t>
    </rPh>
    <rPh sb="18" eb="20">
      <t>タイセイ</t>
    </rPh>
    <rPh sb="20" eb="22">
      <t>カサン</t>
    </rPh>
    <phoneticPr fontId="3"/>
  </si>
  <si>
    <t>(4) 提出された情報については、国民の健康の保持増進及びその有する能力の維持向上に資するため、適宜活用されるものである。</t>
    <phoneticPr fontId="3"/>
  </si>
  <si>
    <t>はい・いいえ</t>
    <phoneticPr fontId="3"/>
  </si>
  <si>
    <r>
      <t>以下のⅠ〈前年度の月平均〉又はⅡ〈前３月の月平均〉</t>
    </r>
    <r>
      <rPr>
        <b/>
        <u val="double"/>
        <sz val="11"/>
        <rFont val="ＭＳ Ｐゴシック"/>
        <family val="3"/>
        <charset val="128"/>
      </rPr>
      <t>（前年度の実績が６月に満たない事業所のみ対象）</t>
    </r>
    <r>
      <rPr>
        <b/>
        <u/>
        <sz val="11"/>
        <rFont val="ＭＳ Ｐゴシック"/>
        <family val="3"/>
        <charset val="128"/>
      </rPr>
      <t>いずれか一方を記載してください。</t>
    </r>
    <r>
      <rPr>
        <b/>
        <sz val="11"/>
        <rFont val="ＭＳ Ｐゴシック"/>
        <family val="3"/>
        <charset val="128"/>
      </rPr>
      <t>（小数点第１位まで）</t>
    </r>
    <rPh sb="5" eb="8">
      <t>ゼンネンド</t>
    </rPh>
    <rPh sb="45" eb="47">
      <t>タイショウ</t>
    </rPh>
    <rPh sb="65" eb="68">
      <t>ショウスウテン</t>
    </rPh>
    <rPh sb="68" eb="69">
      <t>ダイ</t>
    </rPh>
    <rPh sb="70" eb="71">
      <t>イ</t>
    </rPh>
    <phoneticPr fontId="3"/>
  </si>
  <si>
    <t>　Ⅰ〈前年度の月平均〉常勤換算方法で算出　 e：４～２月における実績のあった月数</t>
    <phoneticPr fontId="3"/>
  </si>
  <si>
    <t>　　年度</t>
    <rPh sb="2" eb="4">
      <t>ネンド</t>
    </rPh>
    <phoneticPr fontId="3"/>
  </si>
  <si>
    <t>４月</t>
    <rPh sb="1" eb="2">
      <t>ガツ</t>
    </rPh>
    <phoneticPr fontId="3"/>
  </si>
  <si>
    <t>５月</t>
    <rPh sb="1" eb="2">
      <t>ガツ</t>
    </rPh>
    <phoneticPr fontId="3"/>
  </si>
  <si>
    <t>９月</t>
    <phoneticPr fontId="3"/>
  </si>
  <si>
    <t>１月</t>
  </si>
  <si>
    <t>２月</t>
  </si>
  <si>
    <t>合計a</t>
    <rPh sb="0" eb="2">
      <t>ゴウケイ</t>
    </rPh>
    <phoneticPr fontId="3"/>
  </si>
  <si>
    <t>月平均
a÷e</t>
    <rPh sb="0" eb="1">
      <t>ツキ</t>
    </rPh>
    <rPh sb="1" eb="3">
      <t>ヘイキン</t>
    </rPh>
    <phoneticPr fontId="3"/>
  </si>
  <si>
    <t>常勤換算後の介護職員の員数</t>
    <rPh sb="0" eb="2">
      <t>ジョウキン</t>
    </rPh>
    <rPh sb="2" eb="4">
      <t>カンザン</t>
    </rPh>
    <rPh sb="4" eb="5">
      <t>ゴ</t>
    </rPh>
    <rPh sb="6" eb="8">
      <t>カイゴ</t>
    </rPh>
    <rPh sb="8" eb="10">
      <t>ショクイン</t>
    </rPh>
    <rPh sb="11" eb="13">
      <t>インスウ</t>
    </rPh>
    <phoneticPr fontId="3"/>
  </si>
  <si>
    <t>（ｃ）</t>
    <phoneticPr fontId="3"/>
  </si>
  <si>
    <t>常勤換算後の介護福祉士又は勤続年数10年以上の介護福祉士の員数</t>
    <rPh sb="0" eb="2">
      <t>ジョウキン</t>
    </rPh>
    <rPh sb="2" eb="4">
      <t>カンザン</t>
    </rPh>
    <rPh sb="4" eb="5">
      <t>ゴ</t>
    </rPh>
    <rPh sb="6" eb="8">
      <t>カイゴ</t>
    </rPh>
    <rPh sb="8" eb="11">
      <t>フクシシ</t>
    </rPh>
    <rPh sb="11" eb="12">
      <t>マタ</t>
    </rPh>
    <rPh sb="13" eb="17">
      <t>キンゾクネンスウ</t>
    </rPh>
    <rPh sb="19" eb="20">
      <t>ネン</t>
    </rPh>
    <rPh sb="20" eb="22">
      <t>イジョウ</t>
    </rPh>
    <rPh sb="29" eb="31">
      <t>インスウ</t>
    </rPh>
    <phoneticPr fontId="3"/>
  </si>
  <si>
    <t>（ｄ）</t>
    <phoneticPr fontId="3"/>
  </si>
  <si>
    <r>
      <t>　　・ｄがｃに占める割合　（ｄ÷ｃ×１００）＝</t>
    </r>
    <r>
      <rPr>
        <b/>
        <u/>
        <sz val="11"/>
        <rFont val="ＭＳ Ｐゴシック"/>
        <family val="3"/>
        <charset val="128"/>
      </rPr>
      <t>　　　　　　％</t>
    </r>
    <rPh sb="7" eb="8">
      <t>シ</t>
    </rPh>
    <rPh sb="10" eb="12">
      <t>ワリアイ</t>
    </rPh>
    <phoneticPr fontId="3"/>
  </si>
  <si>
    <r>
      <t>　Ⅱ〈前３月の月平均〉</t>
    </r>
    <r>
      <rPr>
        <b/>
        <u/>
        <sz val="11"/>
        <rFont val="ＭＳ Ｐゴシック"/>
        <family val="3"/>
        <charset val="128"/>
      </rPr>
      <t>（前年度の実績が６月に満たない事業所のみ対象）</t>
    </r>
    <rPh sb="3" eb="4">
      <t>ゼン</t>
    </rPh>
    <rPh sb="5" eb="6">
      <t>ガツ</t>
    </rPh>
    <rPh sb="7" eb="8">
      <t>ツキ</t>
    </rPh>
    <rPh sb="8" eb="10">
      <t>ヘイキン</t>
    </rPh>
    <rPh sb="12" eb="14">
      <t>ゼンネン</t>
    </rPh>
    <rPh sb="14" eb="15">
      <t>ド</t>
    </rPh>
    <rPh sb="16" eb="18">
      <t>ジッセキ</t>
    </rPh>
    <rPh sb="20" eb="21">
      <t>ツキ</t>
    </rPh>
    <rPh sb="22" eb="23">
      <t>ミ</t>
    </rPh>
    <rPh sb="26" eb="29">
      <t>ジギョウショ</t>
    </rPh>
    <rPh sb="31" eb="33">
      <t>タイショウ</t>
    </rPh>
    <phoneticPr fontId="3"/>
  </si>
  <si>
    <r>
      <t>　　・届出日が属する月の前３月の常勤換算後の介護職員の員数の平均</t>
    </r>
    <r>
      <rPr>
        <sz val="9"/>
        <rFont val="ＭＳ Ｐゴシック"/>
        <family val="3"/>
        <charset val="128"/>
      </rPr>
      <t>（小数点以下第１位まで）</t>
    </r>
    <rPh sb="3" eb="5">
      <t>トドケデ</t>
    </rPh>
    <rPh sb="5" eb="6">
      <t>ビ</t>
    </rPh>
    <rPh sb="7" eb="8">
      <t>ゾク</t>
    </rPh>
    <rPh sb="10" eb="11">
      <t>ツキ</t>
    </rPh>
    <rPh sb="12" eb="13">
      <t>マエ</t>
    </rPh>
    <rPh sb="14" eb="15">
      <t>ツキ</t>
    </rPh>
    <rPh sb="24" eb="26">
      <t>ショクイン</t>
    </rPh>
    <rPh sb="30" eb="32">
      <t>ヘイキン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</si>
  <si>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t>
    </r>
    <r>
      <rPr>
        <sz val="11"/>
        <rFont val="ＭＳ Ｐゴシック"/>
        <family val="3"/>
        <charset val="128"/>
      </rPr>
      <t>c</t>
    </r>
    <r>
      <rPr>
        <sz val="11"/>
        <rFont val="ＭＳ Ｐゴシック"/>
        <family val="3"/>
        <charset val="128"/>
      </rPr>
      <t>)　　　　　　</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</si>
  <si>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　　・届出日が属する月の前３月の常勤換算後の介護福祉士又は又は勤続年数10年以上の介護福祉士の員数の平均</t>
    <rPh sb="16" eb="18">
      <t>ジョウキン</t>
    </rPh>
    <rPh sb="18" eb="20">
      <t>カンサン</t>
    </rPh>
    <rPh sb="20" eb="21">
      <t>ゴ</t>
    </rPh>
    <rPh sb="22" eb="24">
      <t>カイゴ</t>
    </rPh>
    <rPh sb="24" eb="27">
      <t>フクシシ</t>
    </rPh>
    <rPh sb="27" eb="28">
      <t>マタ</t>
    </rPh>
    <rPh sb="47" eb="49">
      <t>インスウ</t>
    </rPh>
    <rPh sb="50" eb="52">
      <t>ヘイキン</t>
    </rPh>
    <phoneticPr fontId="3"/>
  </si>
  <si>
    <r>
      <t>　　　　</t>
    </r>
    <r>
      <rPr>
        <u/>
        <sz val="11"/>
        <rFont val="ＭＳ Ｐゴシック"/>
        <family val="3"/>
        <charset val="128"/>
      </rPr>
      <t>３月前:　　　　　人</t>
    </r>
    <r>
      <rPr>
        <sz val="11"/>
        <rFont val="ＭＳ Ｐゴシック"/>
        <family val="3"/>
        <charset val="128"/>
      </rPr>
      <t>　＋</t>
    </r>
    <r>
      <rPr>
        <u/>
        <sz val="11"/>
        <rFont val="ＭＳ Ｐゴシック"/>
        <family val="3"/>
        <charset val="128"/>
      </rPr>
      <t>２月前:　　　　人</t>
    </r>
    <r>
      <rPr>
        <sz val="11"/>
        <rFont val="ＭＳ Ｐゴシック"/>
        <family val="3"/>
        <charset val="128"/>
      </rPr>
      <t>　＋</t>
    </r>
    <r>
      <rPr>
        <u/>
        <sz val="11"/>
        <rFont val="ＭＳ Ｐゴシック"/>
        <family val="3"/>
        <charset val="128"/>
      </rPr>
      <t>１月前:　　　　　人</t>
    </r>
    <r>
      <rPr>
        <sz val="11"/>
        <rFont val="ＭＳ Ｐゴシック"/>
        <family val="3"/>
        <charset val="128"/>
      </rPr>
      <t>　　÷３＝</t>
    </r>
    <r>
      <rPr>
        <u/>
        <sz val="11"/>
        <rFont val="ＭＳ Ｐゴシック"/>
        <family val="3"/>
        <charset val="128"/>
      </rPr>
      <t>　　　　　　人</t>
    </r>
    <r>
      <rPr>
        <sz val="11"/>
        <rFont val="ＭＳ Ｐゴシック"/>
        <family val="3"/>
        <charset val="128"/>
      </rPr>
      <t>(d)</t>
    </r>
    <r>
      <rPr>
        <u/>
        <sz val="11"/>
        <rFont val="ＭＳ Ｐゴシック"/>
        <family val="3"/>
        <charset val="128"/>
      </rPr>
      <t>　　　　　　　　　　　　　　　　</t>
    </r>
    <rPh sb="5" eb="6">
      <t>ツキ</t>
    </rPh>
    <rPh sb="6" eb="7">
      <t>マエ</t>
    </rPh>
    <rPh sb="13" eb="14">
      <t>ニン</t>
    </rPh>
    <rPh sb="17" eb="18">
      <t>ツキ</t>
    </rPh>
    <rPh sb="18" eb="19">
      <t>マエ</t>
    </rPh>
    <rPh sb="24" eb="25">
      <t>ニン</t>
    </rPh>
    <rPh sb="28" eb="29">
      <t>ツキ</t>
    </rPh>
    <rPh sb="29" eb="30">
      <t>マエ</t>
    </rPh>
    <phoneticPr fontId="3"/>
  </si>
  <si>
    <t>⑤下記に記載の解釈通知の内容を理解し、当該通知内容に沿った加算サービスの提供を行っていますか。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</si>
  <si>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はい・いいえ</t>
  </si>
  <si>
    <t>(6) 勤続年数とは、各月の前月の末日時点における勤続年数をいうものとする。</t>
    <phoneticPr fontId="34"/>
  </si>
  <si>
    <t>(7)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39" eb="40">
      <t>トウ</t>
    </rPh>
    <phoneticPr fontId="34"/>
  </si>
  <si>
    <t>はい・いいえ</t>
    <phoneticPr fontId="3"/>
  </si>
  <si>
    <t>　Ⅰ〈前年度の月平均〉常勤換算方法で算出　 e：４～２月における実績のあった月数</t>
    <phoneticPr fontId="3"/>
  </si>
  <si>
    <t>９月</t>
    <phoneticPr fontId="3"/>
  </si>
  <si>
    <t>常勤換算後の訪問介護員等の員数</t>
    <rPh sb="0" eb="2">
      <t>ジョウキン</t>
    </rPh>
    <rPh sb="2" eb="4">
      <t>カンザン</t>
    </rPh>
    <rPh sb="4" eb="5">
      <t>ゴ</t>
    </rPh>
    <rPh sb="6" eb="8">
      <t>ホウモン</t>
    </rPh>
    <rPh sb="8" eb="10">
      <t>カイゴ</t>
    </rPh>
    <rPh sb="10" eb="11">
      <t>イン</t>
    </rPh>
    <rPh sb="11" eb="12">
      <t>トウ</t>
    </rPh>
    <rPh sb="13" eb="15">
      <t>インスウ</t>
    </rPh>
    <phoneticPr fontId="3"/>
  </si>
  <si>
    <t>（ｃ）</t>
    <phoneticPr fontId="3"/>
  </si>
  <si>
    <t>常勤換算後の介護福祉士又は介護福祉士、実務者研修修了者及び介護職員基礎研修課程修了者の員数</t>
    <rPh sb="0" eb="2">
      <t>ジョウキン</t>
    </rPh>
    <rPh sb="2" eb="4">
      <t>カンザン</t>
    </rPh>
    <rPh sb="4" eb="5">
      <t>ゴ</t>
    </rPh>
    <rPh sb="6" eb="8">
      <t>カイゴ</t>
    </rPh>
    <rPh sb="8" eb="11">
      <t>フクシシ</t>
    </rPh>
    <rPh sb="11" eb="12">
      <t>マタ</t>
    </rPh>
    <rPh sb="43" eb="45">
      <t>インスウ</t>
    </rPh>
    <phoneticPr fontId="3"/>
  </si>
  <si>
    <t>（ｄ）</t>
    <phoneticPr fontId="3"/>
  </si>
  <si>
    <t>　　・届出日が属する月の前３月の常勤換算後の介護福祉士又は介護福祉士、実務者研修修了者及び介護職員基礎研修課程修了者の員数の平均</t>
    <rPh sb="16" eb="18">
      <t>ジョウキン</t>
    </rPh>
    <rPh sb="18" eb="20">
      <t>カンサン</t>
    </rPh>
    <rPh sb="20" eb="21">
      <t>ゴ</t>
    </rPh>
    <rPh sb="22" eb="24">
      <t>カイゴ</t>
    </rPh>
    <rPh sb="24" eb="27">
      <t>フクシシ</t>
    </rPh>
    <rPh sb="59" eb="61">
      <t>インスウ</t>
    </rPh>
    <rPh sb="62" eb="64">
      <t>ヘイキン</t>
    </rPh>
    <phoneticPr fontId="3"/>
  </si>
  <si>
    <t>(5)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を提出しなければならない。</t>
    <phoneticPr fontId="34"/>
  </si>
  <si>
    <t>はい・いいえ</t>
    <phoneticPr fontId="3"/>
  </si>
  <si>
    <t>　Ⅰ〈前年度の月平均〉常勤換算方法で算出　 e：４～２月における実績のあった月数</t>
    <phoneticPr fontId="3"/>
  </si>
  <si>
    <t>９月</t>
    <phoneticPr fontId="3"/>
  </si>
  <si>
    <t>選択してください</t>
  </si>
  <si>
    <t>上段と同じ番号を選択してください</t>
  </si>
  <si>
    <t>（ｄ）</t>
    <phoneticPr fontId="3"/>
  </si>
  <si>
    <t>(4)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4"/>
  </si>
  <si>
    <t>初期加算</t>
    <rPh sb="0" eb="2">
      <t>ショキ</t>
    </rPh>
    <rPh sb="2" eb="4">
      <t>カサン</t>
    </rPh>
    <phoneticPr fontId="3"/>
  </si>
  <si>
    <t>認知症加算</t>
    <rPh sb="0" eb="3">
      <t>ニンチショウ</t>
    </rPh>
    <rPh sb="3" eb="5">
      <t>カサン</t>
    </rPh>
    <phoneticPr fontId="3"/>
  </si>
  <si>
    <t>初期加算は、登録日（通い・訪問・宿泊のいずれかのサービス利用開始日）から起算して３０日以内の期間に、１日あたり３０単位を算定できます。起算日は、契約日や契約日の属する月の初日ではありません。</t>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</si>
  <si>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</si>
  <si>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</si>
  <si>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栄養アセスメント加算</t>
    <rPh sb="0" eb="2">
      <t>エイヨウ</t>
    </rPh>
    <rPh sb="8" eb="10">
      <t>カサン</t>
    </rPh>
    <phoneticPr fontId="3"/>
  </si>
  <si>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</si>
  <si>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</si>
  <si>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退院時共同指導加算</t>
    <rPh sb="0" eb="2">
      <t>タイイン</t>
    </rPh>
    <rPh sb="2" eb="3">
      <t>ジ</t>
    </rPh>
    <rPh sb="3" eb="5">
      <t>キョウドウ</t>
    </rPh>
    <rPh sb="5" eb="7">
      <t>シドウ</t>
    </rPh>
    <rPh sb="7" eb="9">
      <t>カサン</t>
    </rPh>
    <phoneticPr fontId="3"/>
  </si>
  <si>
    <t>特別管理加算</t>
    <rPh sb="0" eb="2">
      <t>トクベツ</t>
    </rPh>
    <rPh sb="2" eb="4">
      <t>カンリ</t>
    </rPh>
    <rPh sb="4" eb="6">
      <t>カサン</t>
    </rPh>
    <phoneticPr fontId="3"/>
  </si>
  <si>
    <t>ターミナルケア加算</t>
    <rPh sb="7" eb="9">
      <t>カサン</t>
    </rPh>
    <phoneticPr fontId="3"/>
  </si>
  <si>
    <t>看護体制強化加算</t>
    <rPh sb="0" eb="2">
      <t>カンゴ</t>
    </rPh>
    <rPh sb="2" eb="4">
      <t>タイセイ</t>
    </rPh>
    <rPh sb="4" eb="6">
      <t>キョウカ</t>
    </rPh>
    <rPh sb="6" eb="8">
      <t>カサン</t>
    </rPh>
    <phoneticPr fontId="3"/>
  </si>
  <si>
    <t>訪問体制強化加算</t>
    <rPh sb="0" eb="2">
      <t>ホウモン</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</si>
  <si>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</si>
  <si>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⑤　大臣基準第71 号の２イ(1)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3"/>
  </si>
  <si>
    <t>⑧　大臣基準第71 号の２イ(4)における褥瘡ケア計画の見直しは、褥瘡ケア計画に実施上の問題（褥瘡管理の変更の必要性、関連職種が共同して取り組むべき事項の見直しの必要性等）があれば直ちに実施すること。その際、ＰＤＣＡの推進及び褥瘡管理に係る質の向上を図る観点から、ＬＩＦＥへの提出情報及びフィードバック情報を活用すること。</t>
    <phoneticPr fontId="3"/>
  </si>
  <si>
    <t>褥瘡マネジメント加算</t>
    <rPh sb="0" eb="2">
      <t>ジョクソウ</t>
    </rPh>
    <rPh sb="8" eb="10">
      <t>カサン</t>
    </rPh>
    <phoneticPr fontId="3"/>
  </si>
  <si>
    <t>排せつ支援加算</t>
    <rPh sb="0" eb="1">
      <t>ハイ</t>
    </rPh>
    <rPh sb="3" eb="5">
      <t>シエン</t>
    </rPh>
    <rPh sb="5" eb="7">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</si>
  <si>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</si>
  <si>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</si>
  <si>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下記のいずれかに適合すること</t>
    <rPh sb="0" eb="2">
      <t>カキ</t>
    </rPh>
    <rPh sb="8" eb="10">
      <t>テキゴウ</t>
    </rPh>
    <phoneticPr fontId="3"/>
  </si>
  <si>
    <t>(3)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34"/>
  </si>
  <si>
    <t>(1) 研修について
　看護小規模多機能型居宅介護従業者ごとの研修計画については、当該事業所におけるサービス従事者の資質向上のための研修内容と当該研修実施のための勤務体制の確保を定めるとともに、看護小規模多機能型居宅介護従業者について個別具体的な研修の目標、内容、研修期間、実施時期等を定めた計画を策定しなければならない。</t>
    <rPh sb="12" eb="14">
      <t>カンゴ</t>
    </rPh>
    <rPh sb="14" eb="17">
      <t>ショウキボ</t>
    </rPh>
    <rPh sb="17" eb="20">
      <t>タキノウ</t>
    </rPh>
    <rPh sb="20" eb="21">
      <t>ガタ</t>
    </rPh>
    <rPh sb="21" eb="23">
      <t>キョタク</t>
    </rPh>
    <rPh sb="97" eb="99">
      <t>カンゴ</t>
    </rPh>
    <rPh sb="99" eb="102">
      <t>ショウキボ</t>
    </rPh>
    <rPh sb="102" eb="106">
      <t>タキノウガタ</t>
    </rPh>
    <rPh sb="106" eb="108">
      <t>キョタク</t>
    </rPh>
    <rPh sb="108" eb="110">
      <t>カイゴ</t>
    </rPh>
    <phoneticPr fontId="34"/>
  </si>
  <si>
    <t>(1) 研修について
　看護小規模多機能型居宅介護従業者ごとの研修計画については、当該事業所におけるサービス従事者の資質向上のための研修内容と当該研修実施のための勤務体制の確保を定めるとともに、看護小規模多機能型居宅介護従業者について個別具体的な研修の目標、内容、研修期間、実施時期等を定めた計画を策定しなければならない。</t>
    <rPh sb="12" eb="14">
      <t>カンゴ</t>
    </rPh>
    <rPh sb="14" eb="17">
      <t>ショウキボ</t>
    </rPh>
    <rPh sb="17" eb="21">
      <t>タキノウガタ</t>
    </rPh>
    <rPh sb="21" eb="23">
      <t>キョタク</t>
    </rPh>
    <rPh sb="23" eb="25">
      <t>カイゴ</t>
    </rPh>
    <rPh sb="97" eb="99">
      <t>カンゴ</t>
    </rPh>
    <rPh sb="99" eb="102">
      <t>ショウキボ</t>
    </rPh>
    <rPh sb="102" eb="106">
      <t>タキノウガタ</t>
    </rPh>
    <rPh sb="106" eb="108">
      <t>キョタク</t>
    </rPh>
    <rPh sb="108" eb="110">
      <t>カイゴ</t>
    </rPh>
    <phoneticPr fontId="34"/>
  </si>
  <si>
    <t>(2) 会議の開催について
　「利用者に関する情報若しくはサービス提供に当たっての留意事項の伝達又は看護小規模多機能型居宅介護従業者の技術指導を目的とした会議」とは、当該事業所の看護小規模多機能型居宅介護の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・利用者のＡＤＬや意欲
・利用者の主な訴えやサービス提供時の特段の要望
・家庭環境
・前回のサービス提供時の状況
・その他サービス提供に当たって必要な事項</t>
    <rPh sb="50" eb="52">
      <t>カンゴ</t>
    </rPh>
    <rPh sb="52" eb="55">
      <t>ショウキボ</t>
    </rPh>
    <rPh sb="55" eb="59">
      <t>タキノウガタ</t>
    </rPh>
    <rPh sb="59" eb="61">
      <t>キョタク</t>
    </rPh>
    <rPh sb="61" eb="63">
      <t>カイゴ</t>
    </rPh>
    <rPh sb="89" eb="91">
      <t>カンゴ</t>
    </rPh>
    <rPh sb="91" eb="94">
      <t>ショウキボ</t>
    </rPh>
    <rPh sb="94" eb="97">
      <t>タキノウ</t>
    </rPh>
    <rPh sb="97" eb="98">
      <t>ガタ</t>
    </rPh>
    <rPh sb="98" eb="100">
      <t>キョタク</t>
    </rPh>
    <rPh sb="100" eb="102">
      <t>カイゴ</t>
    </rPh>
    <rPh sb="103" eb="106">
      <t>ジュウギョウシャ</t>
    </rPh>
    <phoneticPr fontId="34"/>
  </si>
  <si>
    <t>４１　会計の区分</t>
    <rPh sb="3" eb="5">
      <t>カイケイ</t>
    </rPh>
    <rPh sb="6" eb="8">
      <t>クブン</t>
    </rPh>
    <phoneticPr fontId="3"/>
  </si>
  <si>
    <t xml:space="preserve">
　</t>
    <phoneticPr fontId="3"/>
  </si>
  <si>
    <t>算定日が属する月の前３月間において、指定看護小規模多機能型居宅介護事業所における利用者の総数のうち、主治の医師の指示に基づく看護サービスを提供した利用者の占める割合が100分の80以上ですか。</t>
    <phoneticPr fontId="3"/>
  </si>
  <si>
    <t>算定日が属する月の前３月間において、指定看護小規模多機能型居宅介護事業所における利用者の総数のうち、緊急時訪問看護加算を算定した利用者の占める割合が100分の50以上ですか。</t>
    <phoneticPr fontId="3"/>
  </si>
  <si>
    <t>算定日が属する月の前３月間において、指定看護小規模多機能型居宅介護事業所における利用者の総数のうち、特別管理加算を算定した利用者の占める割合が100分の20以上ですか。</t>
    <phoneticPr fontId="3"/>
  </si>
  <si>
    <t>算定日が属する月の前12月間において、指定看護小規模多機能型居宅介護事業所におけるターミナルケア加算(指定地域密着型サービス介護給付費単位数表の複合型サービス費のカの加算をいう。)を算定した利用者が１名以上ですか。</t>
    <phoneticPr fontId="3"/>
  </si>
  <si>
    <t>登録特定行為事業者又は登録喀痰吸引等事業者として届出がなされていますか。</t>
    <rPh sb="0" eb="2">
      <t>トウロク</t>
    </rPh>
    <rPh sb="2" eb="4">
      <t>トクテイ</t>
    </rPh>
    <rPh sb="4" eb="6">
      <t>コウイ</t>
    </rPh>
    <rPh sb="6" eb="9">
      <t>ジギョウシャ</t>
    </rPh>
    <rPh sb="9" eb="10">
      <t>マタ</t>
    </rPh>
    <rPh sb="11" eb="13">
      <t>トウロク</t>
    </rPh>
    <phoneticPr fontId="3"/>
  </si>
  <si>
    <t>加算算定チェック表　（看護体制強化加算Ⅰ）</t>
    <rPh sb="0" eb="2">
      <t>カサン</t>
    </rPh>
    <rPh sb="8" eb="9">
      <t>ヒョウ</t>
    </rPh>
    <rPh sb="11" eb="13">
      <t>カンゴ</t>
    </rPh>
    <rPh sb="13" eb="15">
      <t>タイセイ</t>
    </rPh>
    <rPh sb="15" eb="17">
      <t>キョウカ</t>
    </rPh>
    <rPh sb="17" eb="19">
      <t>カサン</t>
    </rPh>
    <phoneticPr fontId="3"/>
  </si>
  <si>
    <t>加算算定チェック表　（看護体制強化加算Ⅱ）</t>
    <rPh sb="0" eb="2">
      <t>カサン</t>
    </rPh>
    <rPh sb="8" eb="9">
      <t>ヒョウ</t>
    </rPh>
    <rPh sb="11" eb="13">
      <t>カンゴ</t>
    </rPh>
    <rPh sb="13" eb="15">
      <t>タイセイ</t>
    </rPh>
    <rPh sb="15" eb="17">
      <t>キョウカ</t>
    </rPh>
    <rPh sb="17" eb="19">
      <t>カサン</t>
    </rPh>
    <phoneticPr fontId="3"/>
  </si>
  <si>
    <t>①　特別管理加算については、利用者や居宅介護支援事業所が看護小規模多機能型居宅介護事業所を選定する上で必要な情報として届け出させること。</t>
    <rPh sb="2" eb="4">
      <t>トクベツ</t>
    </rPh>
    <rPh sb="4" eb="6">
      <t>カンリ</t>
    </rPh>
    <rPh sb="6" eb="8">
      <t>カサン</t>
    </rPh>
    <rPh sb="14" eb="17">
      <t>リヨウシャ</t>
    </rPh>
    <rPh sb="18" eb="20">
      <t>キョタク</t>
    </rPh>
    <rPh sb="20" eb="22">
      <t>カイゴ</t>
    </rPh>
    <rPh sb="22" eb="24">
      <t>シエン</t>
    </rPh>
    <rPh sb="24" eb="26">
      <t>ジギョウ</t>
    </rPh>
    <rPh sb="26" eb="27">
      <t>ショ</t>
    </rPh>
    <rPh sb="28" eb="30">
      <t>カンゴ</t>
    </rPh>
    <rPh sb="30" eb="33">
      <t>ショウキボ</t>
    </rPh>
    <rPh sb="33" eb="36">
      <t>タキノウ</t>
    </rPh>
    <rPh sb="36" eb="37">
      <t>ガタ</t>
    </rPh>
    <rPh sb="37" eb="39">
      <t>キョタク</t>
    </rPh>
    <rPh sb="39" eb="41">
      <t>カイゴ</t>
    </rPh>
    <rPh sb="41" eb="44">
      <t>ジギョウショ</t>
    </rPh>
    <rPh sb="45" eb="47">
      <t>センテイ</t>
    </rPh>
    <rPh sb="49" eb="50">
      <t>ウエ</t>
    </rPh>
    <rPh sb="51" eb="53">
      <t>ヒツヨウ</t>
    </rPh>
    <rPh sb="54" eb="56">
      <t>ジョウホウ</t>
    </rPh>
    <rPh sb="59" eb="60">
      <t>トド</t>
    </rPh>
    <rPh sb="61" eb="62">
      <t>デ</t>
    </rPh>
    <phoneticPr fontId="3"/>
  </si>
  <si>
    <t>　　特別な管理を必要とする利用者として厚生労働大臣が定める状態のイに規定する状態にある者に対して指定看護小規模多機能型居宅介護を行う場合</t>
    <rPh sb="2" eb="4">
      <t>トクベツ</t>
    </rPh>
    <rPh sb="5" eb="7">
      <t>カンリ</t>
    </rPh>
    <rPh sb="8" eb="10">
      <t>ヒツヨウ</t>
    </rPh>
    <rPh sb="13" eb="16">
      <t>リヨウシャ</t>
    </rPh>
    <rPh sb="19" eb="21">
      <t>コウセイ</t>
    </rPh>
    <rPh sb="21" eb="23">
      <t>ロウドウ</t>
    </rPh>
    <rPh sb="23" eb="25">
      <t>ダイジン</t>
    </rPh>
    <rPh sb="26" eb="27">
      <t>サダ</t>
    </rPh>
    <rPh sb="29" eb="31">
      <t>ジョウタイ</t>
    </rPh>
    <rPh sb="34" eb="36">
      <t>キテイ</t>
    </rPh>
    <rPh sb="38" eb="40">
      <t>ジョウタイ</t>
    </rPh>
    <rPh sb="43" eb="44">
      <t>モノ</t>
    </rPh>
    <rPh sb="45" eb="46">
      <t>タイ</t>
    </rPh>
    <rPh sb="48" eb="50">
      <t>シテイ</t>
    </rPh>
    <rPh sb="50" eb="52">
      <t>カンゴ</t>
    </rPh>
    <rPh sb="52" eb="55">
      <t>ショウキボ</t>
    </rPh>
    <rPh sb="55" eb="58">
      <t>タキノウ</t>
    </rPh>
    <rPh sb="58" eb="59">
      <t>ガタ</t>
    </rPh>
    <rPh sb="59" eb="61">
      <t>キョタク</t>
    </rPh>
    <rPh sb="61" eb="63">
      <t>カイゴ</t>
    </rPh>
    <rPh sb="64" eb="65">
      <t>オコナ</t>
    </rPh>
    <rPh sb="66" eb="68">
      <t>バアイ</t>
    </rPh>
    <phoneticPr fontId="3"/>
  </si>
  <si>
    <t>ｑ</t>
    <phoneticPr fontId="3"/>
  </si>
  <si>
    <t>　常勤換算方法で通いサービスの提供に当たる従業者を、利用者の数が３又はその端数を増すごとに１以上配置していますか。</t>
    <rPh sb="1" eb="3">
      <t>ジョウキン</t>
    </rPh>
    <rPh sb="3" eb="5">
      <t>カンサン</t>
    </rPh>
    <rPh sb="5" eb="7">
      <t>ホウホウ</t>
    </rPh>
    <rPh sb="8" eb="9">
      <t>カヨ</t>
    </rPh>
    <rPh sb="15" eb="17">
      <t>テイキョウ</t>
    </rPh>
    <rPh sb="18" eb="19">
      <t>ア</t>
    </rPh>
    <rPh sb="21" eb="24">
      <t>ジュウギョウシャ</t>
    </rPh>
    <rPh sb="26" eb="29">
      <t>リヨウシャ</t>
    </rPh>
    <rPh sb="30" eb="31">
      <t>カズ</t>
    </rPh>
    <rPh sb="33" eb="34">
      <t>マタ</t>
    </rPh>
    <rPh sb="37" eb="39">
      <t>ハスウ</t>
    </rPh>
    <rPh sb="40" eb="41">
      <t>マ</t>
    </rPh>
    <rPh sb="46" eb="48">
      <t>イジョウ</t>
    </rPh>
    <rPh sb="48" eb="50">
      <t>ハイチ</t>
    </rPh>
    <phoneticPr fontId="3"/>
  </si>
  <si>
    <t>　サービスを提供した際には、提供日及び内容、地域密着型サービス費の額その他必要な事項を、利用者の居宅サービス計画を記載した書面又はこれに準ずる書面（サービス利用票等）に記録し、サービス完結の日から５年間保存していますか。</t>
    <rPh sb="6" eb="8">
      <t>テイキョウ</t>
    </rPh>
    <rPh sb="10" eb="11">
      <t>サイ</t>
    </rPh>
    <rPh sb="14" eb="16">
      <t>テイキョウ</t>
    </rPh>
    <rPh sb="16" eb="17">
      <t>ビ</t>
    </rPh>
    <rPh sb="17" eb="18">
      <t>オヨ</t>
    </rPh>
    <rPh sb="19" eb="21">
      <t>ナイヨウ</t>
    </rPh>
    <rPh sb="22" eb="24">
      <t>チイキ</t>
    </rPh>
    <rPh sb="24" eb="27">
      <t>ミッチャクガタ</t>
    </rPh>
    <rPh sb="31" eb="32">
      <t>ヒ</t>
    </rPh>
    <rPh sb="33" eb="34">
      <t>ガク</t>
    </rPh>
    <rPh sb="36" eb="37">
      <t>タ</t>
    </rPh>
    <rPh sb="37" eb="39">
      <t>ヒツヨウ</t>
    </rPh>
    <rPh sb="40" eb="42">
      <t>ジコウ</t>
    </rPh>
    <rPh sb="44" eb="47">
      <t>リヨウシャ</t>
    </rPh>
    <rPh sb="48" eb="50">
      <t>キョタク</t>
    </rPh>
    <rPh sb="54" eb="56">
      <t>ケイカク</t>
    </rPh>
    <rPh sb="57" eb="59">
      <t>キサイ</t>
    </rPh>
    <rPh sb="61" eb="63">
      <t>ショメン</t>
    </rPh>
    <rPh sb="63" eb="64">
      <t>マタ</t>
    </rPh>
    <rPh sb="68" eb="69">
      <t>ジュン</t>
    </rPh>
    <rPh sb="71" eb="73">
      <t>ショメン</t>
    </rPh>
    <rPh sb="78" eb="80">
      <t>リヨウ</t>
    </rPh>
    <rPh sb="80" eb="81">
      <t>ヒョウ</t>
    </rPh>
    <rPh sb="81" eb="82">
      <t>トウ</t>
    </rPh>
    <rPh sb="84" eb="86">
      <t>キロク</t>
    </rPh>
    <rPh sb="92" eb="94">
      <t>カンケツ</t>
    </rPh>
    <rPh sb="95" eb="96">
      <t>ヒ</t>
    </rPh>
    <rPh sb="99" eb="101">
      <t>ネンカン</t>
    </rPh>
    <rPh sb="101" eb="103">
      <t>ホゾン</t>
    </rPh>
    <phoneticPr fontId="3"/>
  </si>
  <si>
    <t>　（３２で事例ありの場合）「切迫性」・「非代替性」・「一時性」のすべてを満たしていますか。</t>
    <rPh sb="5" eb="7">
      <t>ジレイ</t>
    </rPh>
    <rPh sb="10" eb="12">
      <t>バアイ</t>
    </rPh>
    <rPh sb="14" eb="17">
      <t>セッパクセイ</t>
    </rPh>
    <rPh sb="20" eb="21">
      <t>ヒ</t>
    </rPh>
    <rPh sb="21" eb="23">
      <t>ダイガ</t>
    </rPh>
    <rPh sb="23" eb="24">
      <t>セイ</t>
    </rPh>
    <rPh sb="27" eb="29">
      <t>イチジ</t>
    </rPh>
    <rPh sb="29" eb="30">
      <t>セイ</t>
    </rPh>
    <rPh sb="36" eb="37">
      <t>ミ</t>
    </rPh>
    <phoneticPr fontId="3"/>
  </si>
  <si>
    <t>　（３２で事例ありの場合）利用者本人や家族に対し、身体的拘束の内容、目的、理由、拘束の時間、時間帯、期間等を詳細に説明し、理解を得ていますか。</t>
    <phoneticPr fontId="3"/>
  </si>
  <si>
    <t>　（３２で事例ありの場合）身体拘束の態様及び時間、その際の利用者の心身の状況、緊急やむを得なかった理由を記録し、５年間保存していますか。</t>
    <rPh sb="13" eb="15">
      <t>シンタイ</t>
    </rPh>
    <rPh sb="15" eb="17">
      <t>コウソク</t>
    </rPh>
    <rPh sb="18" eb="20">
      <t>タイヨウ</t>
    </rPh>
    <rPh sb="20" eb="21">
      <t>オヨ</t>
    </rPh>
    <rPh sb="22" eb="24">
      <t>ジカン</t>
    </rPh>
    <rPh sb="27" eb="28">
      <t>サイ</t>
    </rPh>
    <rPh sb="29" eb="32">
      <t>リヨウシャ</t>
    </rPh>
    <rPh sb="33" eb="35">
      <t>シンシン</t>
    </rPh>
    <rPh sb="36" eb="38">
      <t>ジョウキョウ</t>
    </rPh>
    <rPh sb="39" eb="41">
      <t>キンキュウ</t>
    </rPh>
    <rPh sb="44" eb="45">
      <t>エ</t>
    </rPh>
    <rPh sb="49" eb="51">
      <t>リユウ</t>
    </rPh>
    <rPh sb="52" eb="54">
      <t>キロク</t>
    </rPh>
    <rPh sb="57" eb="59">
      <t>ネンカン</t>
    </rPh>
    <rPh sb="59" eb="61">
      <t>ホゾン</t>
    </rPh>
    <phoneticPr fontId="3"/>
  </si>
  <si>
    <t>　（３２で事例ありの場合）常に観察、再検討を行っていますか。</t>
    <rPh sb="13" eb="14">
      <t>ツネ</t>
    </rPh>
    <rPh sb="15" eb="17">
      <t>カンサツ</t>
    </rPh>
    <rPh sb="18" eb="21">
      <t>サイケントウ</t>
    </rPh>
    <rPh sb="22" eb="23">
      <t>オコナ</t>
    </rPh>
    <phoneticPr fontId="3"/>
  </si>
  <si>
    <t>　（３２で事例ありの場合）身体的拘束等の必要がなくなった場合、すみやかに拘束を解除していますか。</t>
    <rPh sb="13" eb="16">
      <t>シンタイテキ</t>
    </rPh>
    <rPh sb="16" eb="18">
      <t>コウソク</t>
    </rPh>
    <rPh sb="18" eb="19">
      <t>トウ</t>
    </rPh>
    <rPh sb="20" eb="22">
      <t>ヒツヨウ</t>
    </rPh>
    <rPh sb="28" eb="30">
      <t>バアイ</t>
    </rPh>
    <rPh sb="36" eb="38">
      <t>コウソク</t>
    </rPh>
    <rPh sb="39" eb="41">
      <t>カイジョ</t>
    </rPh>
    <phoneticPr fontId="3"/>
  </si>
  <si>
    <t>２８　非常災害対策</t>
    <rPh sb="3" eb="5">
      <t>ヒジョウ</t>
    </rPh>
    <rPh sb="5" eb="7">
      <t>サイガイ</t>
    </rPh>
    <rPh sb="7" eb="9">
      <t>タイサク</t>
    </rPh>
    <phoneticPr fontId="3"/>
  </si>
  <si>
    <t>２９　協力医療機関等</t>
    <rPh sb="3" eb="5">
      <t>キョウリョク</t>
    </rPh>
    <rPh sb="5" eb="7">
      <t>イリョウ</t>
    </rPh>
    <rPh sb="7" eb="9">
      <t>キカン</t>
    </rPh>
    <rPh sb="9" eb="10">
      <t>トウ</t>
    </rPh>
    <phoneticPr fontId="3"/>
  </si>
  <si>
    <t>　事業所において、従業者に対し、感染症の予防及びまん延の防止のための研修及び訓練を定期的に（年１回以上）実施（予定）していますか。</t>
    <rPh sb="55" eb="57">
      <t>ヨテイ</t>
    </rPh>
    <phoneticPr fontId="3"/>
  </si>
  <si>
    <t>３１　掲示</t>
    <rPh sb="3" eb="5">
      <t>ケイジ</t>
    </rPh>
    <phoneticPr fontId="3"/>
  </si>
  <si>
    <t>３２　秘密保持等</t>
    <rPh sb="3" eb="5">
      <t>ヒミツ</t>
    </rPh>
    <rPh sb="5" eb="7">
      <t>ホジ</t>
    </rPh>
    <rPh sb="7" eb="8">
      <t>トウ</t>
    </rPh>
    <phoneticPr fontId="3"/>
  </si>
  <si>
    <t>３３　広告</t>
    <rPh sb="3" eb="5">
      <t>コウコク</t>
    </rPh>
    <phoneticPr fontId="3"/>
  </si>
  <si>
    <t>３４　居宅介護支援事業者に対する利益供与の禁止</t>
    <rPh sb="3" eb="5">
      <t>キョタク</t>
    </rPh>
    <rPh sb="5" eb="7">
      <t>カイゴ</t>
    </rPh>
    <rPh sb="7" eb="9">
      <t>シエン</t>
    </rPh>
    <rPh sb="9" eb="12">
      <t>ジギョウシャ</t>
    </rPh>
    <rPh sb="13" eb="14">
      <t>タイ</t>
    </rPh>
    <rPh sb="16" eb="18">
      <t>リエキ</t>
    </rPh>
    <rPh sb="18" eb="20">
      <t>キョウヨ</t>
    </rPh>
    <rPh sb="21" eb="23">
      <t>キンシ</t>
    </rPh>
    <phoneticPr fontId="3"/>
  </si>
  <si>
    <t>３５　苦情処理</t>
    <rPh sb="3" eb="5">
      <t>クジョウ</t>
    </rPh>
    <rPh sb="5" eb="7">
      <t>ショリ</t>
    </rPh>
    <phoneticPr fontId="3"/>
  </si>
  <si>
    <t>３６　調査への協力等</t>
    <rPh sb="3" eb="5">
      <t>チョウサ</t>
    </rPh>
    <rPh sb="7" eb="9">
      <t>キョウリョク</t>
    </rPh>
    <rPh sb="9" eb="10">
      <t>トウ</t>
    </rPh>
    <phoneticPr fontId="3"/>
  </si>
  <si>
    <t>３７　地域との連携等</t>
    <rPh sb="3" eb="5">
      <t>チイキ</t>
    </rPh>
    <rPh sb="7" eb="9">
      <t>レンケイ</t>
    </rPh>
    <rPh sb="9" eb="10">
      <t>トウ</t>
    </rPh>
    <phoneticPr fontId="3"/>
  </si>
  <si>
    <t>３８　居住機能を担う併設施設等への入居</t>
    <rPh sb="3" eb="5">
      <t>キョジュウ</t>
    </rPh>
    <rPh sb="5" eb="7">
      <t>キノウ</t>
    </rPh>
    <rPh sb="8" eb="9">
      <t>ニナ</t>
    </rPh>
    <rPh sb="10" eb="12">
      <t>ヘイセツ</t>
    </rPh>
    <rPh sb="12" eb="14">
      <t>シセツ</t>
    </rPh>
    <rPh sb="14" eb="15">
      <t>トウ</t>
    </rPh>
    <rPh sb="17" eb="19">
      <t>ニュウキョ</t>
    </rPh>
    <phoneticPr fontId="3"/>
  </si>
  <si>
    <t>３９　事故発生時の対応</t>
    <rPh sb="3" eb="5">
      <t>ジコ</t>
    </rPh>
    <rPh sb="5" eb="7">
      <t>ハッセイ</t>
    </rPh>
    <rPh sb="7" eb="8">
      <t>トキ</t>
    </rPh>
    <rPh sb="9" eb="11">
      <t>タイオウ</t>
    </rPh>
    <phoneticPr fontId="3"/>
  </si>
  <si>
    <t>事業所に登録した日から起算して３０日以内の期間に算定していますか。
（３０日を超える病院又は診療所への入院後にサービスの利用を開始した場合も同様）</t>
    <rPh sb="0" eb="3">
      <t>ジギョウショ</t>
    </rPh>
    <rPh sb="4" eb="6">
      <t>トウロク</t>
    </rPh>
    <rPh sb="8" eb="9">
      <t>ヒ</t>
    </rPh>
    <rPh sb="11" eb="13">
      <t>キサン</t>
    </rPh>
    <rPh sb="17" eb="18">
      <t>ニチ</t>
    </rPh>
    <rPh sb="18" eb="20">
      <t>イナイ</t>
    </rPh>
    <rPh sb="21" eb="23">
      <t>キカン</t>
    </rPh>
    <rPh sb="24" eb="26">
      <t>サンテイ</t>
    </rPh>
    <rPh sb="37" eb="38">
      <t>ニチ</t>
    </rPh>
    <rPh sb="39" eb="40">
      <t>コ</t>
    </rPh>
    <rPh sb="42" eb="44">
      <t>ビョウイン</t>
    </rPh>
    <rPh sb="44" eb="45">
      <t>マタ</t>
    </rPh>
    <rPh sb="46" eb="49">
      <t>シンリョウジョ</t>
    </rPh>
    <rPh sb="51" eb="53">
      <t>ニュウイン</t>
    </rPh>
    <rPh sb="53" eb="54">
      <t>ゴ</t>
    </rPh>
    <rPh sb="60" eb="62">
      <t>リヨウ</t>
    </rPh>
    <rPh sb="63" eb="65">
      <t>カイシ</t>
    </rPh>
    <rPh sb="67" eb="69">
      <t>バアイ</t>
    </rPh>
    <rPh sb="70" eb="72">
      <t>ドウヨウ</t>
    </rPh>
    <phoneticPr fontId="3"/>
  </si>
  <si>
    <t>受け入れた若年性認知症利用者ごとに個別に担当者を定め、その者を中心に、当該利用者の特性やニーズに応じたサービス提供を行っていますか。</t>
    <rPh sb="0" eb="1">
      <t>ウ</t>
    </rPh>
    <rPh sb="2" eb="3">
      <t>イ</t>
    </rPh>
    <rPh sb="5" eb="8">
      <t>ジャクネンセイ</t>
    </rPh>
    <rPh sb="8" eb="11">
      <t>ニンチショウ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34"/>
  </si>
  <si>
    <t>主治医との連携のもと、ターミナルケアに係る計画及び支援体制について利用者、家族等に説明を行い、同意を得ていますか。</t>
    <rPh sb="19" eb="20">
      <t>カカ</t>
    </rPh>
    <rPh sb="39" eb="40">
      <t>ナド</t>
    </rPh>
    <phoneticPr fontId="3"/>
  </si>
  <si>
    <t>同月に他の事業所（訪問看護、看護小規模多機能型居宅介護、定期巡回随時対応型訪問看護介護）でターミナルケア加算を算定していませんか。（算定していなければ○）</t>
    <rPh sb="0" eb="1">
      <t>ドウ</t>
    </rPh>
    <rPh sb="1" eb="2">
      <t>ツキ</t>
    </rPh>
    <phoneticPr fontId="3"/>
  </si>
  <si>
    <t>⑥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3"/>
  </si>
  <si>
    <t>⑦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3"/>
  </si>
  <si>
    <t>加算算定チェック表（サービス提供体制強化加算（Ⅰ））</t>
    <rPh sb="0" eb="2">
      <t>カサン</t>
    </rPh>
    <rPh sb="2" eb="4">
      <t>サンテイ</t>
    </rPh>
    <rPh sb="8" eb="9">
      <t>ヒョウ</t>
    </rPh>
    <rPh sb="14" eb="16">
      <t>テイキョウ</t>
    </rPh>
    <rPh sb="16" eb="18">
      <t>タイセイ</t>
    </rPh>
    <rPh sb="18" eb="20">
      <t>キョウカ</t>
    </rPh>
    <rPh sb="20" eb="22">
      <t>カサン</t>
    </rPh>
    <phoneticPr fontId="3"/>
  </si>
  <si>
    <t>加算算定チェック表（サービス提供体制強化加算（Ⅱ））</t>
    <rPh sb="0" eb="2">
      <t>カサン</t>
    </rPh>
    <rPh sb="2" eb="4">
      <t>サンテイ</t>
    </rPh>
    <rPh sb="8" eb="9">
      <t>ヒョウ</t>
    </rPh>
    <rPh sb="14" eb="16">
      <t>テイキョウ</t>
    </rPh>
    <rPh sb="16" eb="18">
      <t>タイセイ</t>
    </rPh>
    <rPh sb="18" eb="20">
      <t>キョウカ</t>
    </rPh>
    <rPh sb="20" eb="22">
      <t>カサン</t>
    </rPh>
    <phoneticPr fontId="3"/>
  </si>
  <si>
    <t>加算算定チェック表（サービス提供体制強化加算（Ⅲ））</t>
    <rPh sb="0" eb="2">
      <t>カサン</t>
    </rPh>
    <rPh sb="2" eb="4">
      <t>サンテイ</t>
    </rPh>
    <rPh sb="8" eb="9">
      <t>ヒョウ</t>
    </rPh>
    <rPh sb="14" eb="16">
      <t>テイキョウ</t>
    </rPh>
    <rPh sb="16" eb="18">
      <t>タイセイ</t>
    </rPh>
    <rPh sb="18" eb="20">
      <t>キョウカ</t>
    </rPh>
    <rPh sb="20" eb="22">
      <t>カサン</t>
    </rPh>
    <phoneticPr fontId="3"/>
  </si>
  <si>
    <t>② ２回の当該加算の算定が可能である利用者（①の厚生労働大臣が定める状態の者）に対して複数の定期巡回・随時対応型訪問介護看護事業所、看護小規模多機能型居宅介護事業所又は訪問看護ステーションが退院時共同指導を行う場合にあっては、１回ずつの算定も可能であること。</t>
    <phoneticPr fontId="3"/>
  </si>
  <si>
    <t>　新規採用時に感染対策研修を実施していますか。（実施するのが望ましいとされています。）</t>
    <rPh sb="24" eb="26">
      <t>ジッシ</t>
    </rPh>
    <rPh sb="30" eb="31">
      <t>ノゾ</t>
    </rPh>
    <phoneticPr fontId="3"/>
  </si>
  <si>
    <t xml:space="preserve">「日常生活に支障を来すおそれのある症状又は行動が認められることから介護を必要とする認知症の者」とは、日常生活自立度ランクⅢ、Ⅳ又はＭに該当する者を指すものとする。
</t>
    <phoneticPr fontId="3"/>
  </si>
  <si>
    <t>(短期利用居宅介護のみ）</t>
    <rPh sb="1" eb="3">
      <t>タンキ</t>
    </rPh>
    <rPh sb="3" eb="5">
      <t>リヨウ</t>
    </rPh>
    <rPh sb="5" eb="7">
      <t>キョタク</t>
    </rPh>
    <rPh sb="7" eb="9">
      <t>カイゴ</t>
    </rPh>
    <phoneticPr fontId="3"/>
  </si>
  <si>
    <t>① 「認知症の行動・心理症状」とは、認知症による認知機能の障害に伴う、妄想・幻覚・興奮・暴言等の症状を指すものである。</t>
    <phoneticPr fontId="3"/>
  </si>
  <si>
    <t xml:space="preserve">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することができる。本加算は医師が判断した当該日又はその次の日に利用を開始した場合に限り算定できるものとする。この際、短期利用（短期利用居宅介護費）ではなく、医療機関における対応が必要であると判断される場合にあっては、速やかに適当な医療機関の紹介、情報提供を行うことにより、適切な医療が受けられるように取り計らう必要がある。
</t>
    <phoneticPr fontId="3"/>
  </si>
  <si>
    <t>③ 次に掲げる者が、直接、短期利用（短期利用居宅介護費）を開始した場合には、当該加算は算定できないものであること。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phoneticPr fontId="3"/>
  </si>
  <si>
    <t>④ 判断を行った医師は診療録等に症状、判断の内容等を記録しておくこと。また、事業所も判断を行った医師名、日付及び利用開始に当たっての留意事項等を介護サービス計画書に記録しておくこと。</t>
    <phoneticPr fontId="3"/>
  </si>
  <si>
    <t>２　利用開始時及び利用中６月ごとに利用者の栄養状態の確認を行い、栄養状態に関する情報を担当の介護支援専門員に提供していますか。</t>
    <rPh sb="2" eb="4">
      <t>リヨウ</t>
    </rPh>
    <rPh sb="4" eb="6">
      <t>カイシ</t>
    </rPh>
    <rPh sb="6" eb="7">
      <t>ジ</t>
    </rPh>
    <rPh sb="7" eb="8">
      <t>オヨ</t>
    </rPh>
    <rPh sb="9" eb="12">
      <t>リヨウチュウ</t>
    </rPh>
    <rPh sb="13" eb="14">
      <t>ガツ</t>
    </rPh>
    <rPh sb="17" eb="20">
      <t>リヨウシャ</t>
    </rPh>
    <rPh sb="21" eb="23">
      <t>エイヨウ</t>
    </rPh>
    <rPh sb="23" eb="25">
      <t>ジョウタイ</t>
    </rPh>
    <rPh sb="26" eb="28">
      <t>カクニン</t>
    </rPh>
    <rPh sb="29" eb="30">
      <t>オコナ</t>
    </rPh>
    <rPh sb="32" eb="34">
      <t>エイヨウ</t>
    </rPh>
    <rPh sb="34" eb="36">
      <t>ジョウタイ</t>
    </rPh>
    <rPh sb="37" eb="38">
      <t>カン</t>
    </rPh>
    <rPh sb="40" eb="42">
      <t>ジョウホウ</t>
    </rPh>
    <rPh sb="43" eb="45">
      <t>タントウ</t>
    </rPh>
    <rPh sb="46" eb="48">
      <t>カイゴ</t>
    </rPh>
    <rPh sb="48" eb="50">
      <t>シエン</t>
    </rPh>
    <rPh sb="50" eb="53">
      <t>センモンイン</t>
    </rPh>
    <rPh sb="54" eb="56">
      <t>テイキョウ</t>
    </rPh>
    <phoneticPr fontId="3"/>
  </si>
  <si>
    <t>３　定員超過利用・人員基準欠如に該当していませんか。</t>
    <rPh sb="2" eb="4">
      <t>テイイン</t>
    </rPh>
    <rPh sb="4" eb="6">
      <t>チョウカ</t>
    </rPh>
    <rPh sb="6" eb="8">
      <t>リヨウ</t>
    </rPh>
    <rPh sb="9" eb="11">
      <t>ジンイン</t>
    </rPh>
    <rPh sb="11" eb="13">
      <t>キジュン</t>
    </rPh>
    <rPh sb="13" eb="15">
      <t>ケツジョ</t>
    </rPh>
    <rPh sb="16" eb="18">
      <t>ガイトウ</t>
    </rPh>
    <phoneticPr fontId="3"/>
  </si>
  <si>
    <t>５　次の（１）（２）のいずれかに該当していますか。</t>
    <rPh sb="2" eb="3">
      <t>ツギ</t>
    </rPh>
    <rPh sb="16" eb="18">
      <t>ガイトウ</t>
    </rPh>
    <phoneticPr fontId="3"/>
  </si>
  <si>
    <t>３月以内の期間に限り１月に２回を限度として算定していますか。</t>
    <rPh sb="1" eb="2">
      <t>ツキ</t>
    </rPh>
    <rPh sb="2" eb="4">
      <t>イナイ</t>
    </rPh>
    <rPh sb="5" eb="7">
      <t>キカン</t>
    </rPh>
    <rPh sb="8" eb="9">
      <t>カギ</t>
    </rPh>
    <rPh sb="11" eb="12">
      <t>ツキ</t>
    </rPh>
    <rPh sb="14" eb="15">
      <t>カイ</t>
    </rPh>
    <rPh sb="16" eb="18">
      <t>ゲンド</t>
    </rPh>
    <rPh sb="21" eb="23">
      <t>サンテイ</t>
    </rPh>
    <phoneticPr fontId="3"/>
  </si>
  <si>
    <t>③ 複数の定期巡回・随時対応型訪問介護看護事業所等が退院時共同指導を行う場合には、主治の医師の所属する保険医療機関又は介護老人保健施設若しくは介護医療院に対し、他の定期巡回・随時対応型訪問介護看護事業所等における退院時共同指導の実施の有無について確認すること。</t>
    <rPh sb="51" eb="53">
      <t>ホケン</t>
    </rPh>
    <phoneticPr fontId="3"/>
  </si>
  <si>
    <t>サービス実施に関して計画的な管理を行っていますか。</t>
    <phoneticPr fontId="3"/>
  </si>
  <si>
    <t>当該加算を算定しようとする月において、他の事業所（訪問看護、看護小規模多機能型居宅介護、定期巡回随時対応型訪問看護介護）で特別管理加算を算定していませんか。（算定していなければ○）</t>
    <phoneticPr fontId="3"/>
  </si>
  <si>
    <t>医療保険における訪問看護を利用している場合、当該加算を算定しようとする月において、医療保険の特別管理加算を算定していませんか。（算定していなければ○）</t>
    <phoneticPr fontId="3"/>
  </si>
  <si>
    <t>訪問した際に症状が重篤であった場合には、速やかに医師による診療を受けることができるよう必要な支援を行っていますか。</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</si>
  <si>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ます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</si>
  <si>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ますか。</t>
    <phoneticPr fontId="3"/>
  </si>
  <si>
    <t>利用者の地域における多様な活動が確保されるよう、日常的に地域住民等との交流を図り、利用者の状態に応じて地域の行事や活動等に積極的に参加していますか。</t>
    <phoneticPr fontId="3"/>
  </si>
  <si>
    <t>⑦　大臣基準第71 号の２イ(3)において、褥瘡ケア計画に基づいたケアを実施する際には、褥瘡ケア・マネジメントの対象となる利用者又はその家族に説明し、その同意を得ること。</t>
    <rPh sb="61" eb="63">
      <t>リヨウ</t>
    </rPh>
    <phoneticPr fontId="3"/>
  </si>
  <si>
    <t>（２）（１）の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それに基づいた支援計画を作成し、当該支援計画に基づく支援を継続して実施していますか。</t>
    <phoneticPr fontId="3"/>
  </si>
  <si>
    <t>（３）（１）の評価に基づき、少なくとも３月に１回、利用者ごとに支援計画を見直していますか。</t>
    <rPh sb="7" eb="9">
      <t>ヒョウカ</t>
    </rPh>
    <rPh sb="10" eb="11">
      <t>モト</t>
    </rPh>
    <rPh sb="14" eb="15">
      <t>スク</t>
    </rPh>
    <rPh sb="20" eb="21">
      <t>ガツ</t>
    </rPh>
    <rPh sb="23" eb="24">
      <t>カイ</t>
    </rPh>
    <rPh sb="25" eb="28">
      <t>リヨウシャ</t>
    </rPh>
    <rPh sb="31" eb="33">
      <t>シエン</t>
    </rPh>
    <rPh sb="33" eb="35">
      <t>ケイカク</t>
    </rPh>
    <rPh sb="36" eb="38">
      <t>ミナオ</t>
    </rPh>
    <phoneticPr fontId="3"/>
  </si>
  <si>
    <t>⑯ 他の事業所が提供する排せつ支援に係るリハビリテーションを併用している利用者に対して、指定看護小規模多機能型居宅介護事業所が当該他の事業所と連携して排せつ支援を行っていない場合は、当該利用排せつ支援加算(Ⅱ)又は(Ⅲ)の対象に含めることはできないこと。</t>
    <phoneticPr fontId="3"/>
  </si>
  <si>
    <t>加算算定チェック表　（排せつ支援加算（Ⅲ））</t>
    <rPh sb="0" eb="2">
      <t>カサン</t>
    </rPh>
    <rPh sb="8" eb="9">
      <t>ヒョウ</t>
    </rPh>
    <rPh sb="11" eb="12">
      <t>ハイ</t>
    </rPh>
    <rPh sb="14" eb="16">
      <t>シエン</t>
    </rPh>
    <rPh sb="16" eb="18">
      <t>カサン</t>
    </rPh>
    <phoneticPr fontId="3"/>
  </si>
  <si>
    <t>利用者ごとのＡＤＬ値、栄養状態、口腔機能、認知症の状況その他の利用者の心身の状況等に係る基本的な情報を、厚生労働省に提出していますか。</t>
    <rPh sb="31" eb="34">
      <t>リヨウシャ</t>
    </rPh>
    <phoneticPr fontId="3"/>
  </si>
  <si>
    <t>必要に応じて看護小規模多機能居宅介護計画を見直すなど、指定看護小規模多機能型居宅介護の提供に当たって、前項に規定する情報その他指定看護小規模多機能型居宅介護を適切かつ有効に提供するために必要な情報を活用していますか。</t>
    <rPh sb="51" eb="53">
      <t>ゼンコウ</t>
    </rPh>
    <phoneticPr fontId="3"/>
  </si>
  <si>
    <t>　（１ではいと答えた場合）減算を行っていますか。</t>
    <rPh sb="7" eb="8">
      <t>コタ</t>
    </rPh>
    <rPh sb="10" eb="12">
      <t>バアイ</t>
    </rPh>
    <rPh sb="13" eb="15">
      <t>ゲンサン</t>
    </rPh>
    <rPh sb="16" eb="17">
      <t>オコナ</t>
    </rPh>
    <phoneticPr fontId="3"/>
  </si>
  <si>
    <t>　（３ではいと答えた場合）当該月において、減算を行っていますか。</t>
    <rPh sb="7" eb="8">
      <t>コタ</t>
    </rPh>
    <rPh sb="10" eb="12">
      <t>バアイ</t>
    </rPh>
    <rPh sb="13" eb="15">
      <t>トウガイ</t>
    </rPh>
    <rPh sb="15" eb="16">
      <t>ツキ</t>
    </rPh>
    <rPh sb="21" eb="23">
      <t>ゲンサン</t>
    </rPh>
    <rPh sb="24" eb="25">
      <t>オコナ</t>
    </rPh>
    <phoneticPr fontId="3"/>
  </si>
  <si>
    <t>　（５ではいと答えた場合）当該利用者について減算を行っていますか。</t>
    <rPh sb="7" eb="8">
      <t>コタ</t>
    </rPh>
    <rPh sb="10" eb="12">
      <t>バアイ</t>
    </rPh>
    <rPh sb="13" eb="15">
      <t>トウガイ</t>
    </rPh>
    <rPh sb="15" eb="18">
      <t>リヨウシャ</t>
    </rPh>
    <rPh sb="22" eb="24">
      <t>ゲンサン</t>
    </rPh>
    <rPh sb="25" eb="26">
      <t>オコナ</t>
    </rPh>
    <phoneticPr fontId="3"/>
  </si>
  <si>
    <t>　減算について</t>
    <rPh sb="1" eb="3">
      <t>ゲンサン</t>
    </rPh>
    <phoneticPr fontId="3"/>
  </si>
  <si>
    <t>⑤ ７日を限度として算定することとあるのは、本加算が「認知症の行動・心理症状」が認められる利用者を受け入れる際の初期の手間を評価したものであるためであり、利用開始後８日目以降の短期利用（短期利用居宅介護費）の継続を妨げるものではないことに留意すること。</t>
    <phoneticPr fontId="3"/>
  </si>
  <si>
    <t>はい・いいえ</t>
    <phoneticPr fontId="3"/>
  </si>
  <si>
    <t>はい　・　いいえ</t>
    <phoneticPr fontId="3"/>
  </si>
  <si>
    <t>加算算定チェック表　（　口腔・栄養スクリーニング加算Ⅰ・Ⅱ　）</t>
    <rPh sb="0" eb="2">
      <t>カサン</t>
    </rPh>
    <rPh sb="2" eb="4">
      <t>サンテイ</t>
    </rPh>
    <rPh sb="8" eb="9">
      <t>ヒョウ</t>
    </rPh>
    <rPh sb="12" eb="14">
      <t>コウクウ</t>
    </rPh>
    <rPh sb="15" eb="17">
      <t>エイヨウ</t>
    </rPh>
    <rPh sb="24" eb="26">
      <t>カサン</t>
    </rPh>
    <phoneticPr fontId="3"/>
  </si>
  <si>
    <t>口腔機能が低下している利用者又はそのおそれのある利用者に対して、サービスを行っていますか。</t>
    <rPh sb="0" eb="2">
      <t>コウクウ</t>
    </rPh>
    <rPh sb="2" eb="4">
      <t>キノウ</t>
    </rPh>
    <rPh sb="5" eb="7">
      <t>テイカ</t>
    </rPh>
    <rPh sb="11" eb="14">
      <t>リヨウシャ</t>
    </rPh>
    <rPh sb="14" eb="15">
      <t>マタ</t>
    </rPh>
    <rPh sb="24" eb="27">
      <t>リヨウシャ</t>
    </rPh>
    <rPh sb="28" eb="29">
      <t>タイ</t>
    </rPh>
    <phoneticPr fontId="3"/>
  </si>
  <si>
    <t>病院、診療所、介護老人保健施設又は介護医療院に入院中又は入所中の者が退院又は退所するにあたり、事業所の看護師等が退院時共同指導を行った後、退院又は退所後に初回の訪問看護サービスを行った場合に算定しています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6">
      <t>ニュウインチュウ</t>
    </rPh>
    <rPh sb="26" eb="27">
      <t>マタ</t>
    </rPh>
    <rPh sb="28" eb="31">
      <t>ニュウショチュウ</t>
    </rPh>
    <rPh sb="32" eb="33">
      <t>モノ</t>
    </rPh>
    <rPh sb="34" eb="36">
      <t>タイイン</t>
    </rPh>
    <rPh sb="36" eb="37">
      <t>マタ</t>
    </rPh>
    <rPh sb="38" eb="40">
      <t>タイショ</t>
    </rPh>
    <rPh sb="47" eb="50">
      <t>ジギョウショ</t>
    </rPh>
    <rPh sb="51" eb="54">
      <t>カンゴシ</t>
    </rPh>
    <rPh sb="54" eb="55">
      <t>ナド</t>
    </rPh>
    <rPh sb="56" eb="58">
      <t>タイイン</t>
    </rPh>
    <rPh sb="58" eb="59">
      <t>ジ</t>
    </rPh>
    <rPh sb="59" eb="61">
      <t>キョウドウ</t>
    </rPh>
    <rPh sb="61" eb="63">
      <t>シドウ</t>
    </rPh>
    <rPh sb="64" eb="65">
      <t>オコナ</t>
    </rPh>
    <rPh sb="67" eb="68">
      <t>アト</t>
    </rPh>
    <rPh sb="69" eb="71">
      <t>タイイン</t>
    </rPh>
    <rPh sb="71" eb="72">
      <t>マタ</t>
    </rPh>
    <rPh sb="73" eb="75">
      <t>タイショ</t>
    </rPh>
    <rPh sb="75" eb="76">
      <t>アト</t>
    </rPh>
    <rPh sb="77" eb="79">
      <t>ショカイ</t>
    </rPh>
    <rPh sb="80" eb="82">
      <t>ホウモン</t>
    </rPh>
    <rPh sb="82" eb="84">
      <t>カンゴ</t>
    </rPh>
    <rPh sb="89" eb="90">
      <t>オコナ</t>
    </rPh>
    <rPh sb="92" eb="94">
      <t>バアイ</t>
    </rPh>
    <rPh sb="95" eb="97">
      <t>サンテイ</t>
    </rPh>
    <phoneticPr fontId="3"/>
  </si>
  <si>
    <t>②褥瘡マネジメント加算(Ⅰ)は、原則として要介護度３以上の利用者全員を対象として利用者ごとに大臣基準第71 号の２イに掲げる要件を満たした場合に、当該事業所の要介護度３以上の利用者全員（褥瘡マネジメント加算(Ⅱ)を算定する者を除く。）に対して算定できるものであること。</t>
    <rPh sb="21" eb="22">
      <t>ヨウ</t>
    </rPh>
    <rPh sb="22" eb="24">
      <t>カイゴ</t>
    </rPh>
    <rPh sb="24" eb="25">
      <t>ド</t>
    </rPh>
    <rPh sb="26" eb="28">
      <t>イジョウ</t>
    </rPh>
    <rPh sb="29" eb="31">
      <t>リヨウ</t>
    </rPh>
    <rPh sb="40" eb="42">
      <t>リヨウ</t>
    </rPh>
    <rPh sb="75" eb="78">
      <t>ジギョウショ</t>
    </rPh>
    <rPh sb="79" eb="80">
      <t>ヨウ</t>
    </rPh>
    <rPh sb="80" eb="82">
      <t>カイゴ</t>
    </rPh>
    <rPh sb="82" eb="83">
      <t>ド</t>
    </rPh>
    <rPh sb="84" eb="86">
      <t>イジョウ</t>
    </rPh>
    <rPh sb="87" eb="90">
      <t>リヨウシャ</t>
    </rPh>
    <phoneticPr fontId="3"/>
  </si>
  <si>
    <t>減算について</t>
    <rPh sb="0" eb="2">
      <t>ゲンザン</t>
    </rPh>
    <phoneticPr fontId="3"/>
  </si>
  <si>
    <t>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Ph sb="35" eb="37">
      <t>カンゴ</t>
    </rPh>
    <rPh sb="37" eb="40">
      <t>ショウキボ</t>
    </rPh>
    <rPh sb="40" eb="44">
      <t>タキノウガタ</t>
    </rPh>
    <rPh sb="44" eb="46">
      <t>キョタク</t>
    </rPh>
    <rPh sb="46" eb="48">
      <t>カイゴ</t>
    </rPh>
    <phoneticPr fontId="3"/>
  </si>
  <si>
    <t>１　利用開始時及び利用中６月ごとに利用者の口腔の健康状態の確認を行い、口腔の状態に関する情報を担当の介護支援専門員に提供していますか。</t>
    <rPh sb="2" eb="4">
      <t>リヨウ</t>
    </rPh>
    <rPh sb="4" eb="6">
      <t>カイシ</t>
    </rPh>
    <rPh sb="6" eb="7">
      <t>ジ</t>
    </rPh>
    <rPh sb="7" eb="8">
      <t>オヨ</t>
    </rPh>
    <rPh sb="9" eb="12">
      <t>リヨウチュウ</t>
    </rPh>
    <rPh sb="13" eb="14">
      <t>ガツ</t>
    </rPh>
    <rPh sb="17" eb="20">
      <t>リヨウシャ</t>
    </rPh>
    <rPh sb="21" eb="23">
      <t>コウクウ</t>
    </rPh>
    <rPh sb="24" eb="26">
      <t>ケンコウ</t>
    </rPh>
    <rPh sb="26" eb="28">
      <t>ジョウタイ</t>
    </rPh>
    <rPh sb="29" eb="31">
      <t>カクニン</t>
    </rPh>
    <rPh sb="32" eb="33">
      <t>オコナ</t>
    </rPh>
    <rPh sb="35" eb="37">
      <t>コウクウ</t>
    </rPh>
    <rPh sb="38" eb="40">
      <t>ジョウタイ</t>
    </rPh>
    <rPh sb="41" eb="42">
      <t>カン</t>
    </rPh>
    <rPh sb="44" eb="46">
      <t>ジョウホウ</t>
    </rPh>
    <rPh sb="47" eb="49">
      <t>タントウ</t>
    </rPh>
    <rPh sb="50" eb="52">
      <t>カイゴ</t>
    </rPh>
    <rPh sb="52" eb="54">
      <t>シエン</t>
    </rPh>
    <rPh sb="54" eb="57">
      <t>センモンイン</t>
    </rPh>
    <rPh sb="58" eb="60">
      <t>テイキョウ</t>
    </rPh>
    <phoneticPr fontId="3"/>
  </si>
  <si>
    <t>④大臣基準第71 号の２イ(1)の利用開始時の評価は、大臣基準第71 号の２イ⑴から⑷までの要件に適合しているものとして市町村長に届け出た日の属する月及び当該月以降の新規利用者については、当該者の利用開始時に評価を行うこととし、届出の日の属する月の前月において既に利用している者（以下「利用者」という。）については、介護記録等に基づき、利用開始時における評価を行うこと。</t>
    <rPh sb="17" eb="19">
      <t>リヨウ</t>
    </rPh>
    <rPh sb="19" eb="21">
      <t>カイシ</t>
    </rPh>
    <rPh sb="60" eb="63">
      <t>シチョウソン</t>
    </rPh>
    <rPh sb="63" eb="64">
      <t>チョウ</t>
    </rPh>
    <rPh sb="85" eb="87">
      <t>リヨウ</t>
    </rPh>
    <rPh sb="98" eb="100">
      <t>リヨウ</t>
    </rPh>
    <rPh sb="100" eb="102">
      <t>カイシ</t>
    </rPh>
    <rPh sb="132" eb="134">
      <t>リヨウ</t>
    </rPh>
    <rPh sb="143" eb="146">
      <t>リヨウシャ</t>
    </rPh>
    <rPh sb="168" eb="170">
      <t>リヨウ</t>
    </rPh>
    <rPh sb="170" eb="172">
      <t>カイシ</t>
    </rPh>
    <phoneticPr fontId="3"/>
  </si>
  <si>
    <t>（１）利用者ごとに、要介護状態の軽減の見込みについて、医師又は医師と連携した看護師が利用開始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ますか。</t>
    <phoneticPr fontId="3"/>
  </si>
  <si>
    <t>（２）（１）の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それに基づいた支援計画を作成し、当該支援計画に基づく支援を継続して実施していますか。</t>
    <phoneticPr fontId="3"/>
  </si>
  <si>
    <t>㈠ ⑴の評価の結果、要介護状態の軽減が見込まれる者について、利用開始時と比較して、排尿又は排便の状態の少なくとも一方が改善するとともにいずれにも悪化がありませんか。</t>
    <phoneticPr fontId="3"/>
  </si>
  <si>
    <t>㈡ ⑴の評価の結果、利用開始時におむつを使用していた者であって要介護状態の軽減が見込まれるものについて、おむつを使用しなくなりましたか。</t>
    <phoneticPr fontId="3"/>
  </si>
  <si>
    <t>⑥　大臣基準第71 号の２イ(2)の褥瘡ケア計画は、褥瘡管理に対する各種ガイドラインを参考にしながら、利用者ごとに、褥瘡管理に関する事項に対し関連職種が共同して取り組むべき事項や、利用者の状態を考慮した評価を行う間隔等を検討し、別紙様式５を用いて、作成すること。なお、褥瘡ケア計画に相当する内容を居宅サービス計画の中に記する場合は、その記載をもって褥瘡ケア計画の作成に代えることができるものとするが、下線又は枠で囲う等により、他の記載と区別できるようにすること。</t>
    <rPh sb="51" eb="53">
      <t>リヨウ</t>
    </rPh>
    <rPh sb="90" eb="92">
      <t>リヨウ</t>
    </rPh>
    <rPh sb="148" eb="150">
      <t>キョタク</t>
    </rPh>
    <phoneticPr fontId="3"/>
  </si>
  <si>
    <t>加算算定チェック表　（特別管理加算Ⅱ）</t>
    <rPh sb="0" eb="2">
      <t>カサン</t>
    </rPh>
    <rPh sb="8" eb="9">
      <t>ヒョウ</t>
    </rPh>
    <rPh sb="11" eb="13">
      <t>トクベツ</t>
    </rPh>
    <rPh sb="13" eb="15">
      <t>カンリ</t>
    </rPh>
    <rPh sb="15" eb="17">
      <t>カサン</t>
    </rPh>
    <phoneticPr fontId="3"/>
  </si>
  <si>
    <t>　（77について）　金銭にかかるものについては書面等をもって事前に同意を得るとともに、代行後はその都度本人に確認を得ていますか。</t>
    <rPh sb="10" eb="12">
      <t>キンセン</t>
    </rPh>
    <rPh sb="23" eb="25">
      <t>ショメン</t>
    </rPh>
    <rPh sb="25" eb="26">
      <t>トウ</t>
    </rPh>
    <rPh sb="30" eb="32">
      <t>ジゼン</t>
    </rPh>
    <rPh sb="33" eb="35">
      <t>ドウイ</t>
    </rPh>
    <rPh sb="36" eb="37">
      <t>エ</t>
    </rPh>
    <rPh sb="43" eb="45">
      <t>ダイコウ</t>
    </rPh>
    <rPh sb="45" eb="46">
      <t>ゴ</t>
    </rPh>
    <rPh sb="49" eb="51">
      <t>ツド</t>
    </rPh>
    <rPh sb="51" eb="53">
      <t>ホンニン</t>
    </rPh>
    <rPh sb="54" eb="56">
      <t>カクニン</t>
    </rPh>
    <rPh sb="57" eb="58">
      <t>エ</t>
    </rPh>
    <phoneticPr fontId="3"/>
  </si>
  <si>
    <t>虐待の防止のための措置に関する事項　（※令和６年３月３１日までは経過措置期間）</t>
    <phoneticPr fontId="3"/>
  </si>
  <si>
    <t>加算算定チェック表　（認知症行動・心理症状緊急対応加算）</t>
    <rPh sb="0" eb="2">
      <t>カサン</t>
    </rPh>
    <rPh sb="2" eb="4">
      <t>サンテイ</t>
    </rPh>
    <rPh sb="8" eb="9">
      <t>ヒョウ</t>
    </rPh>
    <phoneticPr fontId="3"/>
  </si>
  <si>
    <t>加算算定チェック表　（若年性認知症利用者受入加算）</t>
    <rPh sb="0" eb="2">
      <t>カサン</t>
    </rPh>
    <rPh sb="2" eb="4">
      <t>サンテイ</t>
    </rPh>
    <rPh sb="8" eb="9">
      <t>ヒョウ</t>
    </rPh>
    <phoneticPr fontId="3"/>
  </si>
  <si>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phoneticPr fontId="3"/>
  </si>
  <si>
    <t>加算算定チェック表　（退院時共同指導加算）</t>
    <rPh sb="0" eb="2">
      <t>カサン</t>
    </rPh>
    <rPh sb="2" eb="4">
      <t>サンテイ</t>
    </rPh>
    <rPh sb="8" eb="9">
      <t>ヒョウ</t>
    </rPh>
    <rPh sb="11" eb="13">
      <t>タイイン</t>
    </rPh>
    <rPh sb="13" eb="14">
      <t>ジ</t>
    </rPh>
    <rPh sb="14" eb="16">
      <t>キョウドウ</t>
    </rPh>
    <rPh sb="16" eb="18">
      <t>シドウ</t>
    </rPh>
    <rPh sb="18" eb="20">
      <t>カサン</t>
    </rPh>
    <phoneticPr fontId="3"/>
  </si>
  <si>
    <t>退院又は退所につき、１回に限り算定していますか。
（特別な管理を必要をする利用者（別に厚生労働大臣が定める状態にある者）については２回）</t>
    <rPh sb="0" eb="2">
      <t>タイイン</t>
    </rPh>
    <rPh sb="2" eb="3">
      <t>マタ</t>
    </rPh>
    <rPh sb="4" eb="6">
      <t>タイショ</t>
    </rPh>
    <rPh sb="11" eb="12">
      <t>カイ</t>
    </rPh>
    <rPh sb="13" eb="14">
      <t>カギ</t>
    </rPh>
    <rPh sb="15" eb="17">
      <t>サンテイ</t>
    </rPh>
    <rPh sb="26" eb="28">
      <t>トクベツ</t>
    </rPh>
    <rPh sb="29" eb="31">
      <t>カンリ</t>
    </rPh>
    <rPh sb="32" eb="34">
      <t>ヒツヨウ</t>
    </rPh>
    <rPh sb="37" eb="40">
      <t>リヨウシャ</t>
    </rPh>
    <rPh sb="41" eb="42">
      <t>ベツ</t>
    </rPh>
    <rPh sb="43" eb="45">
      <t>コウセイ</t>
    </rPh>
    <rPh sb="45" eb="47">
      <t>ロウドウ</t>
    </rPh>
    <rPh sb="47" eb="49">
      <t>ダイジン</t>
    </rPh>
    <rPh sb="50" eb="51">
      <t>サダ</t>
    </rPh>
    <rPh sb="53" eb="55">
      <t>ジョウタイ</t>
    </rPh>
    <rPh sb="58" eb="59">
      <t>モノ</t>
    </rPh>
    <rPh sb="66" eb="67">
      <t>カイ</t>
    </rPh>
    <phoneticPr fontId="3"/>
  </si>
  <si>
    <t xml:space="preserve"> 全ての従業者（看護師、准看護師、介護福祉士、介護支援専門員、その他これに類する者を除く。）に対し、認知症介護に係る基礎的な研修を受講させるために必要な措置を講じていますか。（令和６年３月３１日まで努力義務、令和６年４月１日より義務化）</t>
    <rPh sb="1" eb="2">
      <t>スベ</t>
    </rPh>
    <rPh sb="4" eb="7">
      <t>ジュウギョウシャ</t>
    </rPh>
    <rPh sb="8" eb="11">
      <t>カンゴシ</t>
    </rPh>
    <rPh sb="12" eb="16">
      <t>ジュンカンゴシ</t>
    </rPh>
    <rPh sb="17" eb="19">
      <t>カイゴ</t>
    </rPh>
    <rPh sb="19" eb="22">
      <t>フクシシ</t>
    </rPh>
    <rPh sb="23" eb="25">
      <t>カイゴ</t>
    </rPh>
    <rPh sb="25" eb="27">
      <t>シエン</t>
    </rPh>
    <rPh sb="27" eb="30">
      <t>センモンイン</t>
    </rPh>
    <rPh sb="33" eb="34">
      <t>タ</t>
    </rPh>
    <rPh sb="37" eb="38">
      <t>タグイ</t>
    </rPh>
    <rPh sb="40" eb="41">
      <t>モノ</t>
    </rPh>
    <rPh sb="42" eb="43">
      <t>ノゾ</t>
    </rPh>
    <rPh sb="47" eb="48">
      <t>タイ</t>
    </rPh>
    <rPh sb="56" eb="57">
      <t>カカ</t>
    </rPh>
    <rPh sb="60" eb="61">
      <t>テキ</t>
    </rPh>
    <rPh sb="73" eb="75">
      <t>ヒツヨウ</t>
    </rPh>
    <rPh sb="76" eb="78">
      <t>ソチ</t>
    </rPh>
    <rPh sb="79" eb="80">
      <t>コウ</t>
    </rPh>
    <rPh sb="88" eb="90">
      <t>レイワ</t>
    </rPh>
    <rPh sb="91" eb="92">
      <t>ネン</t>
    </rPh>
    <rPh sb="93" eb="94">
      <t>ガツ</t>
    </rPh>
    <rPh sb="96" eb="97">
      <t>ニチ</t>
    </rPh>
    <rPh sb="99" eb="101">
      <t>ドリョク</t>
    </rPh>
    <rPh sb="101" eb="103">
      <t>ギム</t>
    </rPh>
    <rPh sb="104" eb="106">
      <t>レイワ</t>
    </rPh>
    <rPh sb="107" eb="108">
      <t>ネン</t>
    </rPh>
    <rPh sb="109" eb="110">
      <t>ガツ</t>
    </rPh>
    <rPh sb="111" eb="112">
      <t>ニチ</t>
    </rPh>
    <rPh sb="114" eb="117">
      <t>ギムカ</t>
    </rPh>
    <phoneticPr fontId="3"/>
  </si>
  <si>
    <t xml:space="preserve"> 職場において行われる性的な言動又は優越的な関係を背景とした言動であって業務上必要かつ相当な範囲を超えたものにより、従業者の就業環境が害されることを防止するための方針等を定めていますか。</t>
    <rPh sb="83" eb="84">
      <t>ナド</t>
    </rPh>
    <rPh sb="85" eb="86">
      <t>サダ</t>
    </rPh>
    <phoneticPr fontId="3"/>
  </si>
  <si>
    <t>　感染症や非常災害の発生時において、利用者に対するサービスの提供を継続的に実施するための、及び非常時の体制で早期の業務再開を図るための計画（以下「業務継続計画」という。）を策定していますか。</t>
    <phoneticPr fontId="3"/>
  </si>
  <si>
    <t>　従業者に対し、業務継続計画について周知するとともに、必要な研修及び訓練を定期的に（１年に１回）実施(予定）していますか。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3" eb="44">
      <t>ネン</t>
    </rPh>
    <rPh sb="46" eb="47">
      <t>カイ</t>
    </rPh>
    <rPh sb="48" eb="50">
      <t>ジッシ</t>
    </rPh>
    <rPh sb="51" eb="53">
      <t>ヨテイ</t>
    </rPh>
    <phoneticPr fontId="3"/>
  </si>
  <si>
    <t>　定期的に業務継続計画の見直しを行い、必要に応じて業務継続計画の変更を行っていますか。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</si>
  <si>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虐待の防止のための対策を検討する委員会（テレビ電話装置等を活用して行うことができるものとする。）を定期的に開催するとともに、その結果について従業者に周知徹底を図っていますか。</t>
    <rPh sb="8" eb="10">
      <t>ギャクタイ</t>
    </rPh>
    <rPh sb="11" eb="13">
      <t>ボウシ</t>
    </rPh>
    <rPh sb="17" eb="19">
      <t>タイサク</t>
    </rPh>
    <rPh sb="20" eb="22">
      <t>ケントウ</t>
    </rPh>
    <rPh sb="24" eb="27">
      <t>イインカイ</t>
    </rPh>
    <rPh sb="31" eb="33">
      <t>デンワ</t>
    </rPh>
    <rPh sb="33" eb="35">
      <t>ソウチ</t>
    </rPh>
    <rPh sb="35" eb="36">
      <t>ナド</t>
    </rPh>
    <rPh sb="37" eb="39">
      <t>カツヨウ</t>
    </rPh>
    <rPh sb="41" eb="42">
      <t>オコナ</t>
    </rPh>
    <rPh sb="57" eb="60">
      <t>テイキテキ</t>
    </rPh>
    <rPh sb="61" eb="63">
      <t>カイサイ</t>
    </rPh>
    <rPh sb="72" eb="74">
      <t>ケッカ</t>
    </rPh>
    <rPh sb="78" eb="81">
      <t>ジュウギョウシャ</t>
    </rPh>
    <rPh sb="82" eb="84">
      <t>シュウチ</t>
    </rPh>
    <rPh sb="84" eb="86">
      <t>テッテイ</t>
    </rPh>
    <rPh sb="87" eb="88">
      <t>ハカ</t>
    </rPh>
    <phoneticPr fontId="3"/>
  </si>
  <si>
    <t>　事業所における虐待の虐待の防止のための指針を整備していますか。</t>
    <rPh sb="8" eb="10">
      <t>ギャクタイ</t>
    </rPh>
    <rPh sb="11" eb="13">
      <t>ギャクタイ</t>
    </rPh>
    <rPh sb="14" eb="16">
      <t>ボウシ</t>
    </rPh>
    <rPh sb="20" eb="22">
      <t>シシン</t>
    </rPh>
    <rPh sb="23" eb="25">
      <t>セイビ</t>
    </rPh>
    <phoneticPr fontId="3"/>
  </si>
  <si>
    <t>　事業所において、従業者に対し、虐待の防止のための研修を定期的（年に１回以上）に実施(予定）していますか。</t>
    <rPh sb="16" eb="18">
      <t>ギャクタイ</t>
    </rPh>
    <rPh sb="19" eb="21">
      <t>ボウシ</t>
    </rPh>
    <rPh sb="25" eb="27">
      <t>ケンシュウ</t>
    </rPh>
    <rPh sb="28" eb="31">
      <t>テイキテキ</t>
    </rPh>
    <rPh sb="32" eb="33">
      <t>ネン</t>
    </rPh>
    <rPh sb="35" eb="36">
      <t>カイ</t>
    </rPh>
    <rPh sb="36" eb="38">
      <t>イジョウ</t>
    </rPh>
    <rPh sb="40" eb="42">
      <t>ジッシ</t>
    </rPh>
    <rPh sb="43" eb="45">
      <t>ヨテイ</t>
    </rPh>
    <phoneticPr fontId="3"/>
  </si>
  <si>
    <t>　上記研修を適切に実施するための担当者を置いていますか。</t>
    <rPh sb="1" eb="3">
      <t>ジョウキ</t>
    </rPh>
    <rPh sb="3" eb="5">
      <t>ケンシュウ</t>
    </rPh>
    <rPh sb="6" eb="8">
      <t>テキセツ</t>
    </rPh>
    <rPh sb="9" eb="11">
      <t>ジッシ</t>
    </rPh>
    <rPh sb="16" eb="19">
      <t>タントウシャ</t>
    </rPh>
    <rPh sb="20" eb="21">
      <t>オ</t>
    </rPh>
    <phoneticPr fontId="3"/>
  </si>
  <si>
    <t>加算を算定している利用者は、以下に該当する状態ですか。
医科診療報酬点数表に掲げる在宅悪性腫瘍等患者指導管理若しくは在宅気管切開患者指導管理を受けている状態又は気管カニューレ若しくは留置カテーテルを使用している状態</t>
    <phoneticPr fontId="3"/>
  </si>
  <si>
    <t>　特別な管理を必要とする利用者に対して看護サービスを実施した日の属する月に算定していますか。</t>
    <phoneticPr fontId="3"/>
  </si>
  <si>
    <t>（上記設問でホに該当する場合）点滴注射を週３日以上行うことが必要である旨の主治医の指示に基づき、看護職員が週３日以上点滴注射を実施し、点滴注射が終了した場合その他必要が認められる場合には、主治医に対して速やかに当該利用者の状態を報告するとともに、看護小規模多機能型居宅介護記録書に点滴注射の実施内容を記録していますか。</t>
    <rPh sb="1" eb="3">
      <t>ジョウキ</t>
    </rPh>
    <rPh sb="3" eb="5">
      <t>セツモン</t>
    </rPh>
    <rPh sb="8" eb="10">
      <t>ガイトウ</t>
    </rPh>
    <rPh sb="12" eb="14">
      <t>バアイ</t>
    </rPh>
    <rPh sb="22" eb="23">
      <t>ヒ</t>
    </rPh>
    <phoneticPr fontId="3"/>
  </si>
  <si>
    <t>①　排せつ支援加算は、排せつ支援の質の向上を図るため、多職種の共同により、利用者が排せつに介護を要する要因の分析を踏まえた支援計画の作成（Pllan）、当該支援計画に基づく排せつ支援の実施（Do）、当該支援内容の評価（Check）とその結果を踏まえた当該支援計画の見直し（Action）といったサイクル(以下「PDCA」という。）の構築を通じて、継続的に排せつ支援の質の管理を行った場合に加算するものである</t>
    <rPh sb="152" eb="154">
      <t>イカ</t>
    </rPh>
    <phoneticPr fontId="3"/>
  </si>
  <si>
    <t>（２）（１）の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それに基づいた支援計画を作成し、当該支援計画に基づく支援を継続して実施していますか。</t>
    <phoneticPr fontId="3"/>
  </si>
  <si>
    <t xml:space="preserve">加算を算定している利用者は、以下に該当する状態ですか。
　ロ　 医科診療報酬点数表に掲げる在宅自己腹膜灌流指導管理、在宅血液透析指導管理、在宅酸素療法指導
　　　 管理、在宅中心静脈栄養法指導管理、在宅成分栄養経管栄養法指導管理、在宅自己導尿指導管理、
　　　 在宅持続陽圧呼吸療法指導管理、在宅自己疼痛管理指導管理又は在宅肺高血圧症患者指導管理を
　　　 受けている状態
　ハ　人工肛門又は人工膀胱を設置している状態
　ニ　真皮を越える褥瘡の状態
　ホ　点滴注射を週３日以上行う必要があると認められる状態
</t>
    <phoneticPr fontId="3"/>
  </si>
  <si>
    <t>（上記設問でニに該当する場合）定期的（１週間に１回以上）に褥瘡の状態の観察・アセスメント・評価を行い、褥瘡の発生部位及び実施したケア（利用者の家族等に行う指導を含む）について看護小規模多機能型居宅介護記録書に記録していますか。</t>
    <rPh sb="1" eb="3">
      <t>ジョウキ</t>
    </rPh>
    <rPh sb="3" eb="5">
      <t>セツモン</t>
    </rPh>
    <rPh sb="8" eb="10">
      <t>ガイトウ</t>
    </rPh>
    <rPh sb="12" eb="14">
      <t>バアイ</t>
    </rPh>
    <phoneticPr fontId="3"/>
  </si>
  <si>
    <t>①　褥瘡マネジメント加算は、褥瘡管理に係る質の向上を図るため、多職種の共同により、利用者が褥瘡管理を要する要因の分析を踏まえた褥瘡ケア計画の作成（Plan）、当該計画に基づく褥瘡管理の実施（Do）、当該実施内容の評価（Check）とその結果を踏まえた当該計画の見直し（Action）といったサイクル(以下「PDCA」という。）の構築を通じて、継続的に褥瘡管理に係る質の管理を行った場合に加算するものである。</t>
    <rPh sb="41" eb="43">
      <t>リヨウ</t>
    </rPh>
    <rPh sb="150" eb="152">
      <t>イカ</t>
    </rPh>
    <phoneticPr fontId="3"/>
  </si>
  <si>
    <t>ふじキュン♡</t>
    <phoneticPr fontId="3"/>
  </si>
  <si>
    <t>　運営推進会議（テレビ電話装置等を活用して行うことができる。ただし、利用者又はその家族（以下「利用者等」という。）が参加する場合にあっては、テレビ電話装置等の活用について当該利用者等の同意を得なければならない。）をおおむね２ヶ月に１回以上開催し、通いサービス及び宿泊サービスの提供回数等の活動状況を報告して評価を受けるとともに、必要な要望、助言等を聴く機会を設けていますか。</t>
    <rPh sb="1" eb="3">
      <t>ウンエイ</t>
    </rPh>
    <rPh sb="3" eb="5">
      <t>スイシン</t>
    </rPh>
    <rPh sb="5" eb="7">
      <t>カイギ</t>
    </rPh>
    <rPh sb="11" eb="13">
      <t>デンワ</t>
    </rPh>
    <rPh sb="13" eb="15">
      <t>ソウチ</t>
    </rPh>
    <rPh sb="15" eb="16">
      <t>ナド</t>
    </rPh>
    <rPh sb="17" eb="19">
      <t>カツヨウ</t>
    </rPh>
    <rPh sb="21" eb="22">
      <t>オコナ</t>
    </rPh>
    <rPh sb="113" eb="114">
      <t>ゲツ</t>
    </rPh>
    <rPh sb="116" eb="117">
      <t>カイ</t>
    </rPh>
    <rPh sb="117" eb="119">
      <t>イジョウ</t>
    </rPh>
    <rPh sb="119" eb="121">
      <t>カイサイ</t>
    </rPh>
    <rPh sb="123" eb="124">
      <t>カヨ</t>
    </rPh>
    <rPh sb="129" eb="130">
      <t>オヨ</t>
    </rPh>
    <rPh sb="131" eb="133">
      <t>シュクハク</t>
    </rPh>
    <rPh sb="138" eb="140">
      <t>テイキョウ</t>
    </rPh>
    <rPh sb="140" eb="142">
      <t>カイスウ</t>
    </rPh>
    <rPh sb="142" eb="143">
      <t>トウ</t>
    </rPh>
    <rPh sb="144" eb="146">
      <t>カツドウ</t>
    </rPh>
    <rPh sb="146" eb="148">
      <t>ジョウキョウ</t>
    </rPh>
    <rPh sb="149" eb="151">
      <t>ホウコク</t>
    </rPh>
    <rPh sb="153" eb="155">
      <t>ヒョウカ</t>
    </rPh>
    <rPh sb="156" eb="157">
      <t>ウ</t>
    </rPh>
    <rPh sb="164" eb="166">
      <t>ヒツヨウ</t>
    </rPh>
    <rPh sb="167" eb="169">
      <t>ヨウボウ</t>
    </rPh>
    <rPh sb="170" eb="172">
      <t>ジョゲン</t>
    </rPh>
    <rPh sb="172" eb="173">
      <t>トウ</t>
    </rPh>
    <rPh sb="174" eb="175">
      <t>キ</t>
    </rPh>
    <rPh sb="176" eb="178">
      <t>キカイ</t>
    </rPh>
    <rPh sb="179" eb="180">
      <t>モウ</t>
    </rPh>
    <phoneticPr fontId="3"/>
  </si>
  <si>
    <t>　サービスの提供に当たっては、介護支援専門員が開催するサービス担当者会議（テレビ電話装置等を活用して行うことができるものとする。ただし、利用者等が参加する場合にあっては、テレビ電話装置等の活用について当該利用者等の同意を得なければならない。）等を通じて、利用者の心身の状況、その置かれている環境、他の保健医療サービス又は福祉サービスの利用状況等の把握に努めていますか。</t>
    <rPh sb="6" eb="8">
      <t>テイキョウ</t>
    </rPh>
    <rPh sb="9" eb="10">
      <t>ア</t>
    </rPh>
    <rPh sb="15" eb="17">
      <t>カイゴ</t>
    </rPh>
    <rPh sb="17" eb="19">
      <t>シエン</t>
    </rPh>
    <rPh sb="19" eb="22">
      <t>センモンイン</t>
    </rPh>
    <rPh sb="23" eb="25">
      <t>カイサイ</t>
    </rPh>
    <rPh sb="31" eb="34">
      <t>タントウシャ</t>
    </rPh>
    <rPh sb="34" eb="36">
      <t>カイギ</t>
    </rPh>
    <rPh sb="121" eb="122">
      <t>トウ</t>
    </rPh>
    <rPh sb="123" eb="124">
      <t>ツウ</t>
    </rPh>
    <rPh sb="127" eb="130">
      <t>リヨウシャ</t>
    </rPh>
    <rPh sb="131" eb="133">
      <t>シンシン</t>
    </rPh>
    <rPh sb="134" eb="136">
      <t>ジョウキョウ</t>
    </rPh>
    <rPh sb="139" eb="140">
      <t>オ</t>
    </rPh>
    <rPh sb="145" eb="147">
      <t>カンキョウ</t>
    </rPh>
    <rPh sb="148" eb="149">
      <t>タ</t>
    </rPh>
    <rPh sb="150" eb="152">
      <t>ホケン</t>
    </rPh>
    <rPh sb="152" eb="154">
      <t>イリョウ</t>
    </rPh>
    <rPh sb="158" eb="159">
      <t>マタ</t>
    </rPh>
    <rPh sb="160" eb="162">
      <t>フクシ</t>
    </rPh>
    <rPh sb="167" eb="169">
      <t>リヨウ</t>
    </rPh>
    <rPh sb="169" eb="171">
      <t>ジョウキョウ</t>
    </rPh>
    <rPh sb="171" eb="172">
      <t>トウ</t>
    </rPh>
    <rPh sb="173" eb="175">
      <t>ハアク</t>
    </rPh>
    <rPh sb="176" eb="177">
      <t>ツト</t>
    </rPh>
    <phoneticPr fontId="3"/>
  </si>
  <si>
    <t>　利用申込者に対し、利用申込者の居住地が事業所の通常の事業の実施地域外である等、適切なサービス提供が困難な場合には、当該利用申込者に係る指定居宅介護支援事業者への連絡、適当な他の指定看護小規模多機能型居宅介護事業者等への紹介その他の必要な措置を速やかに講じていますか。</t>
    <rPh sb="1" eb="3">
      <t>リヨウ</t>
    </rPh>
    <rPh sb="3" eb="6">
      <t>モウシコミシャ</t>
    </rPh>
    <rPh sb="7" eb="8">
      <t>タイ</t>
    </rPh>
    <rPh sb="10" eb="12">
      <t>リヨウ</t>
    </rPh>
    <rPh sb="12" eb="15">
      <t>モウシコミシャ</t>
    </rPh>
    <rPh sb="16" eb="19">
      <t>キョジュウチ</t>
    </rPh>
    <rPh sb="20" eb="23">
      <t>ジギョウショ</t>
    </rPh>
    <rPh sb="24" eb="26">
      <t>ツウジョウ</t>
    </rPh>
    <rPh sb="27" eb="29">
      <t>ジギョウ</t>
    </rPh>
    <rPh sb="30" eb="32">
      <t>ジッシ</t>
    </rPh>
    <rPh sb="32" eb="34">
      <t>チイキ</t>
    </rPh>
    <rPh sb="34" eb="35">
      <t>ソト</t>
    </rPh>
    <rPh sb="38" eb="39">
      <t>トウ</t>
    </rPh>
    <rPh sb="40" eb="42">
      <t>テキセツ</t>
    </rPh>
    <rPh sb="47" eb="49">
      <t>テイキョウ</t>
    </rPh>
    <rPh sb="50" eb="52">
      <t>コンナン</t>
    </rPh>
    <rPh sb="53" eb="55">
      <t>バアイ</t>
    </rPh>
    <rPh sb="58" eb="60">
      <t>トウガイ</t>
    </rPh>
    <rPh sb="66" eb="67">
      <t>カカ</t>
    </rPh>
    <rPh sb="68" eb="70">
      <t>シテイ</t>
    </rPh>
    <rPh sb="70" eb="72">
      <t>キョタク</t>
    </rPh>
    <rPh sb="72" eb="74">
      <t>カイゴ</t>
    </rPh>
    <rPh sb="74" eb="76">
      <t>シエン</t>
    </rPh>
    <rPh sb="76" eb="79">
      <t>ジギョウシャ</t>
    </rPh>
    <rPh sb="81" eb="83">
      <t>レンラク</t>
    </rPh>
    <rPh sb="84" eb="86">
      <t>テキトウ</t>
    </rPh>
    <rPh sb="87" eb="88">
      <t>タ</t>
    </rPh>
    <rPh sb="89" eb="91">
      <t>シテイ</t>
    </rPh>
    <rPh sb="91" eb="96">
      <t>カンゴショウキボ</t>
    </rPh>
    <rPh sb="96" eb="104">
      <t>タキノウガタキョタクカイゴ</t>
    </rPh>
    <rPh sb="104" eb="107">
      <t>ジギョウシャ</t>
    </rPh>
    <rPh sb="107" eb="108">
      <t>トウ</t>
    </rPh>
    <rPh sb="110" eb="112">
      <t>ショウカイ</t>
    </rPh>
    <rPh sb="114" eb="115">
      <t>タ</t>
    </rPh>
    <rPh sb="116" eb="118">
      <t>ヒツヨウ</t>
    </rPh>
    <rPh sb="119" eb="121">
      <t>ソチ</t>
    </rPh>
    <rPh sb="122" eb="123">
      <t>スミ</t>
    </rPh>
    <rPh sb="126" eb="127">
      <t>コウ</t>
    </rPh>
    <phoneticPr fontId="3"/>
  </si>
  <si>
    <t>●これ以降のシートは報酬算定についてのチェックシートとなります。</t>
    <rPh sb="3" eb="5">
      <t>イコウ</t>
    </rPh>
    <rPh sb="10" eb="12">
      <t>ホウシュウ</t>
    </rPh>
    <rPh sb="12" eb="14">
      <t>サンテイ</t>
    </rPh>
    <phoneticPr fontId="3"/>
  </si>
  <si>
    <t>　イ．２００６年３月３１日までに実践者研修又は基礎課程を修了し、２００６年３月３１日に現に特別養護老人ホーム、老人デイサービスセンター、介護老人保健施設、指定認知症対応型共同生活介護事業所等の管理者の職務に従事していた。</t>
    <phoneticPr fontId="3"/>
  </si>
  <si>
    <t>　登録者からの申し出があった場合、直近の居宅サービス計画及びその実施状況に関する書類を交付していますか。（今までに登録者からの申し出が無い場合は○）</t>
    <rPh sb="1" eb="4">
      <t>トウロクシャ</t>
    </rPh>
    <rPh sb="7" eb="8">
      <t>モウ</t>
    </rPh>
    <rPh sb="9" eb="10">
      <t>デ</t>
    </rPh>
    <rPh sb="14" eb="16">
      <t>バアイ</t>
    </rPh>
    <rPh sb="17" eb="19">
      <t>チョッキン</t>
    </rPh>
    <rPh sb="20" eb="22">
      <t>キョタク</t>
    </rPh>
    <rPh sb="26" eb="28">
      <t>ケイカク</t>
    </rPh>
    <rPh sb="28" eb="29">
      <t>オヨ</t>
    </rPh>
    <rPh sb="32" eb="34">
      <t>ジッシ</t>
    </rPh>
    <rPh sb="34" eb="36">
      <t>ジョウキョウ</t>
    </rPh>
    <rPh sb="37" eb="38">
      <t>カン</t>
    </rPh>
    <rPh sb="40" eb="42">
      <t>ショルイ</t>
    </rPh>
    <rPh sb="43" eb="45">
      <t>コウフ</t>
    </rPh>
    <rPh sb="53" eb="54">
      <t>イマ</t>
    </rPh>
    <rPh sb="57" eb="60">
      <t>トウロクシャ</t>
    </rPh>
    <rPh sb="63" eb="64">
      <t>モウ</t>
    </rPh>
    <rPh sb="65" eb="66">
      <t>デ</t>
    </rPh>
    <rPh sb="67" eb="68">
      <t>ナ</t>
    </rPh>
    <rPh sb="69" eb="71">
      <t>バアイ</t>
    </rPh>
    <phoneticPr fontId="3"/>
  </si>
  <si>
    <t>　（８１について）当該従業者が看護職員である場合は、必要に応じて臨時応急の手当てを行っていますか。</t>
    <rPh sb="9" eb="11">
      <t>トウガイ</t>
    </rPh>
    <rPh sb="11" eb="14">
      <t>ジュウギョウシャ</t>
    </rPh>
    <rPh sb="15" eb="17">
      <t>カンゴ</t>
    </rPh>
    <rPh sb="17" eb="19">
      <t>ショクイン</t>
    </rPh>
    <rPh sb="22" eb="24">
      <t>バアイ</t>
    </rPh>
    <rPh sb="26" eb="28">
      <t>ヒツヨウ</t>
    </rPh>
    <rPh sb="29" eb="30">
      <t>オウ</t>
    </rPh>
    <rPh sb="32" eb="34">
      <t>リンジ</t>
    </rPh>
    <rPh sb="34" eb="36">
      <t>オウキュウ</t>
    </rPh>
    <rPh sb="37" eb="39">
      <t>テア</t>
    </rPh>
    <rPh sb="41" eb="42">
      <t>オコナ</t>
    </rPh>
    <phoneticPr fontId="3"/>
  </si>
  <si>
    <t>（参考様式1）</t>
    <rPh sb="1" eb="3">
      <t>サンコウ</t>
    </rPh>
    <rPh sb="3" eb="5">
      <t>ヨウシキ</t>
    </rPh>
    <phoneticPr fontId="3"/>
  </si>
  <si>
    <t>従業者の勤務の体制及び勤務形態一覧表　</t>
  </si>
  <si>
    <t>サービス種別（</t>
    <rPh sb="4" eb="6">
      <t>シュベツ</t>
    </rPh>
    <phoneticPr fontId="42"/>
  </si>
  <si>
    <t>看護小規模多機能型居宅介護</t>
    <rPh sb="0" eb="2">
      <t>カンゴ</t>
    </rPh>
    <rPh sb="2" eb="5">
      <t>ショウキボ</t>
    </rPh>
    <rPh sb="5" eb="8">
      <t>タキノウ</t>
    </rPh>
    <rPh sb="8" eb="9">
      <t>ガタ</t>
    </rPh>
    <rPh sb="9" eb="11">
      <t>キョタク</t>
    </rPh>
    <rPh sb="11" eb="13">
      <t>カイゴ</t>
    </rPh>
    <phoneticPr fontId="42"/>
  </si>
  <si>
    <t>）</t>
    <phoneticPr fontId="42"/>
  </si>
  <si>
    <t>令和</t>
    <rPh sb="0" eb="2">
      <t>レイワ</t>
    </rPh>
    <phoneticPr fontId="42"/>
  </si>
  <si>
    <t>(</t>
    <phoneticPr fontId="42"/>
  </si>
  <si>
    <t>)</t>
    <phoneticPr fontId="42"/>
  </si>
  <si>
    <t>年</t>
    <rPh sb="0" eb="1">
      <t>ネン</t>
    </rPh>
    <phoneticPr fontId="42"/>
  </si>
  <si>
    <t>月</t>
    <rPh sb="0" eb="1">
      <t>ゲツ</t>
    </rPh>
    <phoneticPr fontId="42"/>
  </si>
  <si>
    <t>事業所名（</t>
    <rPh sb="0" eb="3">
      <t>ジギョウショ</t>
    </rPh>
    <rPh sb="3" eb="4">
      <t>メイ</t>
    </rPh>
    <phoneticPr fontId="42"/>
  </si>
  <si>
    <t>）</t>
    <phoneticPr fontId="42"/>
  </si>
  <si>
    <t>(1)</t>
    <phoneticPr fontId="42"/>
  </si>
  <si>
    <t>４週</t>
  </si>
  <si>
    <t>(2)</t>
    <phoneticPr fontId="4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</si>
  <si>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</si>
  <si>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2"/>
  </si>
  <si>
    <t>時間/週</t>
    <rPh sb="0" eb="2">
      <t>ジカン</t>
    </rPh>
    <rPh sb="3" eb="4">
      <t>シュウ</t>
    </rPh>
    <phoneticPr fontId="42"/>
  </si>
  <si>
    <t>時間/月</t>
    <rPh sb="0" eb="2">
      <t>ジカン</t>
    </rPh>
    <rPh sb="3" eb="4">
      <t>ツキ</t>
    </rPh>
    <phoneticPr fontId="42"/>
  </si>
  <si>
    <t>当月の日数</t>
    <rPh sb="0" eb="2">
      <t>トウゲツ</t>
    </rPh>
    <rPh sb="3" eb="5">
      <t>ニッスウ</t>
    </rPh>
    <phoneticPr fontId="42"/>
  </si>
  <si>
    <t>日</t>
    <rPh sb="0" eb="1">
      <t>ニチ</t>
    </rPh>
    <phoneticPr fontId="42"/>
  </si>
  <si>
    <t>(4) 利用者数（通いサービス）　</t>
    <rPh sb="4" eb="7">
      <t>リヨウシャ</t>
    </rPh>
    <rPh sb="7" eb="8">
      <t>スウ</t>
    </rPh>
    <rPh sb="9" eb="10">
      <t>カヨ</t>
    </rPh>
    <phoneticPr fontId="42"/>
  </si>
  <si>
    <t>（前年度の平均値または推定数）</t>
    <rPh sb="1" eb="4">
      <t>ゼンネンド</t>
    </rPh>
    <rPh sb="5" eb="8">
      <t>ヘイキンチ</t>
    </rPh>
    <rPh sb="11" eb="14">
      <t>スイテイスウ</t>
    </rPh>
    <phoneticPr fontId="42"/>
  </si>
  <si>
    <t>人</t>
    <rPh sb="0" eb="1">
      <t>ニン</t>
    </rPh>
    <phoneticPr fontId="42"/>
  </si>
  <si>
    <t>(5) 日中／夜間及び深夜の時間帯の区分</t>
    <rPh sb="4" eb="6">
      <t>ニッチュウ</t>
    </rPh>
    <rPh sb="7" eb="9">
      <t>ヤカン</t>
    </rPh>
    <rPh sb="9" eb="10">
      <t>オヨ</t>
    </rPh>
    <rPh sb="11" eb="13">
      <t>シンヤ</t>
    </rPh>
    <rPh sb="14" eb="17">
      <t>ジカンタイ</t>
    </rPh>
    <rPh sb="18" eb="20">
      <t>クブン</t>
    </rPh>
    <phoneticPr fontId="42"/>
  </si>
  <si>
    <t>利用者の生活時間帯（日中）</t>
    <rPh sb="0" eb="3">
      <t>リヨウシャ</t>
    </rPh>
    <rPh sb="4" eb="6">
      <t>セイカツ</t>
    </rPh>
    <rPh sb="6" eb="9">
      <t>ジカンタイ</t>
    </rPh>
    <rPh sb="10" eb="12">
      <t>ニッチュウ</t>
    </rPh>
    <phoneticPr fontId="42"/>
  </si>
  <si>
    <t>～</t>
    <phoneticPr fontId="42"/>
  </si>
  <si>
    <t>夜間及び深夜の時間帯</t>
    <rPh sb="0" eb="2">
      <t>ヤカン</t>
    </rPh>
    <rPh sb="2" eb="3">
      <t>オヨ</t>
    </rPh>
    <rPh sb="4" eb="6">
      <t>シンヤ</t>
    </rPh>
    <rPh sb="7" eb="10">
      <t>ジカンタイ</t>
    </rPh>
    <phoneticPr fontId="42"/>
  </si>
  <si>
    <t>No</t>
    <phoneticPr fontId="42"/>
  </si>
  <si>
    <t>(6) 
職種</t>
    <phoneticPr fontId="3"/>
  </si>
  <si>
    <t>(7)
勤務
形態</t>
    <phoneticPr fontId="3"/>
  </si>
  <si>
    <t>(8) 資格</t>
    <rPh sb="4" eb="6">
      <t>シカク</t>
    </rPh>
    <phoneticPr fontId="42"/>
  </si>
  <si>
    <t>(9) 氏　名</t>
    <phoneticPr fontId="3"/>
  </si>
  <si>
    <t>日中／夜間及び深夜
の区分</t>
    <rPh sb="0" eb="2">
      <t>ニッチュウ</t>
    </rPh>
    <rPh sb="3" eb="5">
      <t>ヤカン</t>
    </rPh>
    <rPh sb="5" eb="6">
      <t>オヨ</t>
    </rPh>
    <rPh sb="7" eb="9">
      <t>シンヤ</t>
    </rPh>
    <rPh sb="11" eb="13">
      <t>クブン</t>
    </rPh>
    <phoneticPr fontId="42"/>
  </si>
  <si>
    <t>(10)</t>
    <phoneticPr fontId="42"/>
  </si>
  <si>
    <t>（宿直   ･･･</t>
    <rPh sb="1" eb="3">
      <t>シュクチョク</t>
    </rPh>
    <phoneticPr fontId="4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</si>
  <si>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</si>
  <si>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</si>
  <si>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42"/>
  </si>
  <si>
    <t>2週目</t>
    <rPh sb="1" eb="2">
      <t>シュウ</t>
    </rPh>
    <rPh sb="2" eb="3">
      <t>メ</t>
    </rPh>
    <phoneticPr fontId="42"/>
  </si>
  <si>
    <t>3週目</t>
    <rPh sb="1" eb="2">
      <t>シュウ</t>
    </rPh>
    <rPh sb="2" eb="3">
      <t>メ</t>
    </rPh>
    <phoneticPr fontId="42"/>
  </si>
  <si>
    <t>4週目</t>
    <rPh sb="1" eb="2">
      <t>シュウ</t>
    </rPh>
    <rPh sb="2" eb="3">
      <t>メ</t>
    </rPh>
    <phoneticPr fontId="42"/>
  </si>
  <si>
    <t>5週目</t>
    <rPh sb="1" eb="2">
      <t>シュウ</t>
    </rPh>
    <rPh sb="2" eb="3">
      <t>メ</t>
    </rPh>
    <phoneticPr fontId="42"/>
  </si>
  <si>
    <t>シフト記号</t>
    <rPh sb="3" eb="5">
      <t>キゴウ</t>
    </rPh>
    <phoneticPr fontId="11"/>
  </si>
  <si>
    <t>日中の勤務時間数</t>
    <rPh sb="0" eb="2">
      <t>ニッチュウ</t>
    </rPh>
    <rPh sb="3" eb="5">
      <t>キンム</t>
    </rPh>
    <rPh sb="5" eb="8">
      <t>ジカンスウ</t>
    </rPh>
    <phoneticPr fontId="42"/>
  </si>
  <si>
    <t>夜間・深夜の勤務時間数</t>
    <rPh sb="0" eb="2">
      <t>ヤカン</t>
    </rPh>
    <rPh sb="3" eb="5">
      <t>シンヤ</t>
    </rPh>
    <rPh sb="6" eb="8">
      <t>キンム</t>
    </rPh>
    <rPh sb="8" eb="11">
      <t>ジカンスウ</t>
    </rPh>
    <phoneticPr fontId="11"/>
  </si>
  <si>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</si>
  <si>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2"/>
  </si>
  <si>
    <t>(15) 日ごとの通いサービスの実利用者数</t>
    <rPh sb="5" eb="6">
      <t>ヒ</t>
    </rPh>
    <rPh sb="9" eb="10">
      <t>カヨ</t>
    </rPh>
    <rPh sb="16" eb="17">
      <t>ジツ</t>
    </rPh>
    <rPh sb="17" eb="20">
      <t>リヨウシャ</t>
    </rPh>
    <rPh sb="20" eb="21">
      <t>スウ</t>
    </rPh>
    <phoneticPr fontId="42"/>
  </si>
  <si>
    <t>(16) 日ごとの宿泊サービスの実利用者数</t>
    <rPh sb="5" eb="6">
      <t>ヒ</t>
    </rPh>
    <rPh sb="9" eb="11">
      <t>シュクハク</t>
    </rPh>
    <rPh sb="16" eb="17">
      <t>ジツ</t>
    </rPh>
    <rPh sb="17" eb="20">
      <t>リヨウシャ</t>
    </rPh>
    <rPh sb="20" eb="21">
      <t>スウ</t>
    </rPh>
    <phoneticPr fontId="4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</si>
  <si>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42"/>
  </si>
  <si>
    <t>(18) 看護職員の日中の勤務時間の合計</t>
    <rPh sb="5" eb="7">
      <t>カンゴ</t>
    </rPh>
    <rPh sb="7" eb="9">
      <t>ショクイン</t>
    </rPh>
    <rPh sb="10" eb="12">
      <t>ニッチュウ</t>
    </rPh>
    <rPh sb="13" eb="15">
      <t>キンム</t>
    </rPh>
    <rPh sb="15" eb="17">
      <t>ジカン</t>
    </rPh>
    <rPh sb="18" eb="20">
      <t>ゴウケイ</t>
    </rPh>
    <phoneticPr fontId="4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</si>
  <si>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42"/>
  </si>
  <si>
    <t>≪要 提出≫</t>
    <rPh sb="1" eb="2">
      <t>ヨウ</t>
    </rPh>
    <rPh sb="3" eb="5">
      <t>テイシュツ</t>
    </rPh>
    <phoneticPr fontId="42"/>
  </si>
  <si>
    <t>■シフト記号表（勤務時間帯）</t>
    <rPh sb="4" eb="6">
      <t>キゴウ</t>
    </rPh>
    <rPh sb="6" eb="7">
      <t>ヒョウ</t>
    </rPh>
    <rPh sb="8" eb="10">
      <t>キンム</t>
    </rPh>
    <rPh sb="10" eb="13">
      <t>ジカンタイ</t>
    </rPh>
    <phoneticPr fontId="42"/>
  </si>
  <si>
    <t>※24時間表記</t>
    <rPh sb="3" eb="5">
      <t>ジカン</t>
    </rPh>
    <rPh sb="5" eb="7">
      <t>ヒョウキ</t>
    </rPh>
    <phoneticPr fontId="4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</si>
  <si>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2"/>
  </si>
  <si>
    <t>勤務時間</t>
    <rPh sb="0" eb="2">
      <t>キンム</t>
    </rPh>
    <rPh sb="2" eb="4">
      <t>ジカン</t>
    </rPh>
    <phoneticPr fontId="42"/>
  </si>
  <si>
    <t>日中の時間帯</t>
    <rPh sb="0" eb="2">
      <t>ニッチュウ</t>
    </rPh>
    <rPh sb="3" eb="6">
      <t>ジカンタイ</t>
    </rPh>
    <phoneticPr fontId="42"/>
  </si>
  <si>
    <t>日中の勤務時間</t>
    <rPh sb="0" eb="2">
      <t>ニッチュウ</t>
    </rPh>
    <rPh sb="3" eb="5">
      <t>キンム</t>
    </rPh>
    <rPh sb="5" eb="7">
      <t>ジカン</t>
    </rPh>
    <phoneticPr fontId="42"/>
  </si>
  <si>
    <t>夜間及び深夜</t>
    <rPh sb="0" eb="2">
      <t>ヤカン</t>
    </rPh>
    <rPh sb="2" eb="3">
      <t>オヨ</t>
    </rPh>
    <rPh sb="4" eb="6">
      <t>シンヤ</t>
    </rPh>
    <phoneticPr fontId="42"/>
  </si>
  <si>
    <t>自由記載欄</t>
    <rPh sb="0" eb="2">
      <t>ジユウ</t>
    </rPh>
    <rPh sb="2" eb="4">
      <t>キサイ</t>
    </rPh>
    <rPh sb="4" eb="5">
      <t>ラン</t>
    </rPh>
    <phoneticPr fontId="42"/>
  </si>
  <si>
    <t>No</t>
    <phoneticPr fontId="42"/>
  </si>
  <si>
    <t>記号</t>
    <rPh sb="0" eb="2">
      <t>キゴウ</t>
    </rPh>
    <phoneticPr fontId="42"/>
  </si>
  <si>
    <t>始業時刻</t>
    <rPh sb="0" eb="2">
      <t>シギョウ</t>
    </rPh>
    <rPh sb="2" eb="4">
      <t>ジコク</t>
    </rPh>
    <phoneticPr fontId="42"/>
  </si>
  <si>
    <t>終業時刻</t>
    <rPh sb="0" eb="2">
      <t>シュウギョウ</t>
    </rPh>
    <rPh sb="2" eb="4">
      <t>ジコク</t>
    </rPh>
    <phoneticPr fontId="42"/>
  </si>
  <si>
    <t>うち、休憩時間</t>
    <rPh sb="3" eb="5">
      <t>キュウケイ</t>
    </rPh>
    <rPh sb="5" eb="7">
      <t>ジカン</t>
    </rPh>
    <phoneticPr fontId="42"/>
  </si>
  <si>
    <t>開始時刻</t>
    <rPh sb="0" eb="2">
      <t>カイシ</t>
    </rPh>
    <rPh sb="2" eb="4">
      <t>ジコク</t>
    </rPh>
    <phoneticPr fontId="42"/>
  </si>
  <si>
    <t>終了時刻</t>
    <rPh sb="0" eb="2">
      <t>シュウリョウ</t>
    </rPh>
    <rPh sb="2" eb="4">
      <t>ジコク</t>
    </rPh>
    <phoneticPr fontId="42"/>
  </si>
  <si>
    <t>の勤務時間</t>
    <rPh sb="1" eb="3">
      <t>キンム</t>
    </rPh>
    <rPh sb="3" eb="5">
      <t>ジカン</t>
    </rPh>
    <phoneticPr fontId="42"/>
  </si>
  <si>
    <t>a</t>
    <phoneticPr fontId="42"/>
  </si>
  <si>
    <t>：</t>
    <phoneticPr fontId="42"/>
  </si>
  <si>
    <t>～</t>
    <phoneticPr fontId="42"/>
  </si>
  <si>
    <t>（</t>
    <phoneticPr fontId="42"/>
  </si>
  <si>
    <t>）</t>
    <phoneticPr fontId="42"/>
  </si>
  <si>
    <t>～</t>
    <phoneticPr fontId="42"/>
  </si>
  <si>
    <t>）</t>
    <phoneticPr fontId="42"/>
  </si>
  <si>
    <t>b</t>
    <phoneticPr fontId="42"/>
  </si>
  <si>
    <t>：</t>
    <phoneticPr fontId="42"/>
  </si>
  <si>
    <t>）</t>
    <phoneticPr fontId="42"/>
  </si>
  <si>
    <t>c</t>
    <phoneticPr fontId="42"/>
  </si>
  <si>
    <t>d</t>
    <phoneticPr fontId="42"/>
  </si>
  <si>
    <t>～</t>
    <phoneticPr fontId="42"/>
  </si>
  <si>
    <t>e</t>
    <phoneticPr fontId="42"/>
  </si>
  <si>
    <t>：</t>
    <phoneticPr fontId="42"/>
  </si>
  <si>
    <t>f</t>
    <phoneticPr fontId="42"/>
  </si>
  <si>
    <t>～</t>
    <phoneticPr fontId="42"/>
  </si>
  <si>
    <t>g</t>
    <phoneticPr fontId="42"/>
  </si>
  <si>
    <t>（</t>
    <phoneticPr fontId="42"/>
  </si>
  <si>
    <t>（</t>
    <phoneticPr fontId="42"/>
  </si>
  <si>
    <t>h</t>
    <phoneticPr fontId="42"/>
  </si>
  <si>
    <t>：</t>
    <phoneticPr fontId="42"/>
  </si>
  <si>
    <t>i</t>
    <phoneticPr fontId="42"/>
  </si>
  <si>
    <t>j</t>
    <phoneticPr fontId="42"/>
  </si>
  <si>
    <t>k</t>
    <phoneticPr fontId="42"/>
  </si>
  <si>
    <t>l</t>
    <phoneticPr fontId="42"/>
  </si>
  <si>
    <t>m</t>
    <phoneticPr fontId="42"/>
  </si>
  <si>
    <t>n</t>
    <phoneticPr fontId="42"/>
  </si>
  <si>
    <t>（</t>
    <phoneticPr fontId="42"/>
  </si>
  <si>
    <t>o</t>
    <phoneticPr fontId="42"/>
  </si>
  <si>
    <t>p</t>
    <phoneticPr fontId="42"/>
  </si>
  <si>
    <t>q</t>
    <phoneticPr fontId="42"/>
  </si>
  <si>
    <t>）</t>
    <phoneticPr fontId="42"/>
  </si>
  <si>
    <t>r</t>
    <phoneticPr fontId="42"/>
  </si>
  <si>
    <t>-</t>
    <phoneticPr fontId="42"/>
  </si>
  <si>
    <t>s</t>
    <phoneticPr fontId="42"/>
  </si>
  <si>
    <t>-</t>
    <phoneticPr fontId="42"/>
  </si>
  <si>
    <t>t</t>
    <phoneticPr fontId="42"/>
  </si>
  <si>
    <t>u</t>
    <phoneticPr fontId="42"/>
  </si>
  <si>
    <t>-</t>
    <phoneticPr fontId="42"/>
  </si>
  <si>
    <t>v</t>
    <phoneticPr fontId="42"/>
  </si>
  <si>
    <t>w</t>
    <phoneticPr fontId="42"/>
  </si>
  <si>
    <t>x</t>
    <phoneticPr fontId="42"/>
  </si>
  <si>
    <t>y</t>
    <phoneticPr fontId="42"/>
  </si>
  <si>
    <t>-</t>
    <phoneticPr fontId="42"/>
  </si>
  <si>
    <t>z</t>
    <phoneticPr fontId="42"/>
  </si>
  <si>
    <t>aa</t>
    <phoneticPr fontId="42"/>
  </si>
  <si>
    <t>ab</t>
    <phoneticPr fontId="42"/>
  </si>
  <si>
    <t>ac</t>
    <phoneticPr fontId="42"/>
  </si>
  <si>
    <t>ad</t>
    <phoneticPr fontId="42"/>
  </si>
  <si>
    <t>ae</t>
    <phoneticPr fontId="42"/>
  </si>
  <si>
    <t>af</t>
    <phoneticPr fontId="42"/>
  </si>
  <si>
    <t>ag</t>
    <phoneticPr fontId="42"/>
  </si>
  <si>
    <t>-</t>
  </si>
  <si>
    <t>1日に2回勤務する場合</t>
    <rPh sb="1" eb="2">
      <t>ニチ</t>
    </rPh>
    <rPh sb="4" eb="5">
      <t>カイ</t>
    </rPh>
    <rPh sb="5" eb="7">
      <t>キンム</t>
    </rPh>
    <rPh sb="9" eb="11">
      <t>バアイ</t>
    </rPh>
    <phoneticPr fontId="42"/>
  </si>
  <si>
    <t>ah</t>
    <phoneticPr fontId="42"/>
  </si>
  <si>
    <t>1日に2回勤務する場合</t>
    <phoneticPr fontId="42"/>
  </si>
  <si>
    <t>ai</t>
    <phoneticPr fontId="42"/>
  </si>
  <si>
    <t>・職種ごとの勤務時間を「○：○○～○：○○」と表記することが困難な場合は、No18～33を活用し、勤務時間数のみを入力してください。</t>
    <rPh sb="45" eb="47">
      <t>カツヨウ</t>
    </rPh>
    <phoneticPr fontId="4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</si>
  <si>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2"/>
  </si>
  <si>
    <t>・シフト記号が足りない場合は、適宜、行を追加してください。</t>
    <rPh sb="4" eb="6">
      <t>キゴウ</t>
    </rPh>
    <rPh sb="7" eb="8">
      <t>タ</t>
    </rPh>
    <rPh sb="11" eb="13">
      <t>バアイ</t>
    </rPh>
    <rPh sb="15" eb="17">
      <t>テキギ</t>
    </rPh>
    <rPh sb="18" eb="19">
      <t>ギョウ</t>
    </rPh>
    <rPh sb="20" eb="22">
      <t>ツイカ</t>
    </rPh>
    <phoneticPr fontId="4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</si>
  <si>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2"/>
  </si>
  <si>
    <t>１．サービス種別</t>
    <rPh sb="6" eb="8">
      <t>シュベツ</t>
    </rPh>
    <phoneticPr fontId="42"/>
  </si>
  <si>
    <t>サービス種別</t>
    <rPh sb="4" eb="6">
      <t>シュベツ</t>
    </rPh>
    <phoneticPr fontId="42"/>
  </si>
  <si>
    <t>（サテライト型）看護小規模多機能型居宅介護</t>
    <rPh sb="8" eb="10">
      <t>カンゴ</t>
    </rPh>
    <rPh sb="10" eb="13">
      <t>ショウキボ</t>
    </rPh>
    <rPh sb="13" eb="16">
      <t>タキノウ</t>
    </rPh>
    <rPh sb="16" eb="17">
      <t>ガタ</t>
    </rPh>
    <rPh sb="17" eb="19">
      <t>キョタク</t>
    </rPh>
    <rPh sb="19" eb="21">
      <t>カイゴ</t>
    </rPh>
    <phoneticPr fontId="42"/>
  </si>
  <si>
    <t>ー</t>
    <phoneticPr fontId="42"/>
  </si>
  <si>
    <t>２．職種名・資格名称</t>
    <rPh sb="2" eb="4">
      <t>ショクシュ</t>
    </rPh>
    <rPh sb="4" eb="5">
      <t>メイ</t>
    </rPh>
    <rPh sb="6" eb="8">
      <t>シカク</t>
    </rPh>
    <rPh sb="8" eb="10">
      <t>メイショウ</t>
    </rPh>
    <phoneticPr fontId="42"/>
  </si>
  <si>
    <t>職種名</t>
    <rPh sb="0" eb="2">
      <t>ショクシュ</t>
    </rPh>
    <rPh sb="2" eb="3">
      <t>メイ</t>
    </rPh>
    <phoneticPr fontId="42"/>
  </si>
  <si>
    <t>管理者</t>
    <rPh sb="0" eb="3">
      <t>カンリシャ</t>
    </rPh>
    <phoneticPr fontId="42"/>
  </si>
  <si>
    <t>介護従業者</t>
    <rPh sb="0" eb="2">
      <t>カイゴ</t>
    </rPh>
    <rPh sb="2" eb="5">
      <t>ジュウギョウシャ</t>
    </rPh>
    <phoneticPr fontId="42"/>
  </si>
  <si>
    <t>看護職員</t>
    <rPh sb="0" eb="2">
      <t>カンゴ</t>
    </rPh>
    <rPh sb="2" eb="4">
      <t>ショクイン</t>
    </rPh>
    <phoneticPr fontId="42"/>
  </si>
  <si>
    <t>介護支援専門員</t>
    <rPh sb="0" eb="2">
      <t>カイゴ</t>
    </rPh>
    <rPh sb="2" eb="4">
      <t>シエン</t>
    </rPh>
    <rPh sb="4" eb="7">
      <t>センモンイン</t>
    </rPh>
    <phoneticPr fontId="42"/>
  </si>
  <si>
    <t>資格</t>
    <rPh sb="0" eb="2">
      <t>シカク</t>
    </rPh>
    <phoneticPr fontId="4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</si>
  <si>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2"/>
  </si>
  <si>
    <t>介護福祉士</t>
    <rPh sb="0" eb="2">
      <t>カイゴ</t>
    </rPh>
    <rPh sb="2" eb="5">
      <t>フクシシ</t>
    </rPh>
    <phoneticPr fontId="42"/>
  </si>
  <si>
    <t>保健師</t>
    <rPh sb="0" eb="3">
      <t>ホケンシ</t>
    </rPh>
    <phoneticPr fontId="42"/>
  </si>
  <si>
    <t>計画作成担当者研修修了・介護支援専門員</t>
    <rPh sb="12" eb="14">
      <t>カイゴ</t>
    </rPh>
    <rPh sb="14" eb="16">
      <t>シエン</t>
    </rPh>
    <rPh sb="16" eb="19">
      <t>センモンイン</t>
    </rPh>
    <phoneticPr fontId="42"/>
  </si>
  <si>
    <t>ー</t>
    <phoneticPr fontId="42"/>
  </si>
  <si>
    <t>管理栄養士</t>
    <rPh sb="0" eb="5">
      <t>カンリエイヨウシ</t>
    </rPh>
    <phoneticPr fontId="42"/>
  </si>
  <si>
    <t>看護師</t>
    <rPh sb="0" eb="3">
      <t>カンゴシ</t>
    </rPh>
    <phoneticPr fontId="42"/>
  </si>
  <si>
    <t>ー</t>
    <phoneticPr fontId="42"/>
  </si>
  <si>
    <t>理学療法士</t>
    <rPh sb="0" eb="5">
      <t>リガクリョウホウシ</t>
    </rPh>
    <phoneticPr fontId="55"/>
  </si>
  <si>
    <t>准看護師</t>
    <rPh sb="0" eb="4">
      <t>ジュンカンゴシ</t>
    </rPh>
    <phoneticPr fontId="42"/>
  </si>
  <si>
    <t>ー</t>
    <phoneticPr fontId="42"/>
  </si>
  <si>
    <t>ー</t>
    <phoneticPr fontId="42"/>
  </si>
  <si>
    <t>作業療法士</t>
    <rPh sb="0" eb="5">
      <t>サギョウリョウホウシ</t>
    </rPh>
    <phoneticPr fontId="55"/>
  </si>
  <si>
    <t>言語聴覚士</t>
    <rPh sb="0" eb="5">
      <t>ゲンゴチョウカクシ</t>
    </rPh>
    <phoneticPr fontId="55"/>
  </si>
  <si>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4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</si>
  <si>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4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</si>
  <si>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2"/>
  </si>
  <si>
    <t>【自治体の皆様へ】</t>
    <rPh sb="1" eb="4">
      <t>ジチタイ</t>
    </rPh>
    <rPh sb="5" eb="7">
      <t>ミナサマ</t>
    </rPh>
    <phoneticPr fontId="42"/>
  </si>
  <si>
    <t>※ INDIRECT関数使用のため、以下のとおりセルに「名前の定義」をしています。</t>
    <rPh sb="10" eb="12">
      <t>カンスウ</t>
    </rPh>
    <rPh sb="12" eb="14">
      <t>シヨウ</t>
    </rPh>
    <rPh sb="18" eb="20">
      <t>イカ</t>
    </rPh>
    <rPh sb="28" eb="30">
      <t>ナマエ</t>
    </rPh>
    <rPh sb="31" eb="33">
      <t>テイギ</t>
    </rPh>
    <phoneticPr fontId="42"/>
  </si>
  <si>
    <t>　C14～L14・・・「職種」</t>
    <rPh sb="12" eb="14">
      <t>ショクシュ</t>
    </rPh>
    <phoneticPr fontId="42"/>
  </si>
  <si>
    <t>　C列・・・「管理者」</t>
    <rPh sb="2" eb="3">
      <t>レツ</t>
    </rPh>
    <rPh sb="7" eb="10">
      <t>カンリシャ</t>
    </rPh>
    <phoneticPr fontId="42"/>
  </si>
  <si>
    <t>　D列・・・「介護従業者」</t>
    <rPh sb="2" eb="3">
      <t>レツ</t>
    </rPh>
    <rPh sb="7" eb="9">
      <t>カイゴ</t>
    </rPh>
    <rPh sb="9" eb="12">
      <t>ジュウギョウシャ</t>
    </rPh>
    <phoneticPr fontId="42"/>
  </si>
  <si>
    <t>　E列・・・「看護職員」</t>
    <rPh sb="2" eb="3">
      <t>レツ</t>
    </rPh>
    <rPh sb="7" eb="9">
      <t>カンゴ</t>
    </rPh>
    <rPh sb="9" eb="11">
      <t>ショクイン</t>
    </rPh>
    <phoneticPr fontId="42"/>
  </si>
  <si>
    <t>　F列・・・「介護支援専門員」</t>
    <rPh sb="2" eb="3">
      <t>レツ</t>
    </rPh>
    <rPh sb="7" eb="9">
      <t>カイゴ</t>
    </rPh>
    <rPh sb="9" eb="11">
      <t>シエン</t>
    </rPh>
    <rPh sb="11" eb="14">
      <t>センモンイン</t>
    </rPh>
    <phoneticPr fontId="42"/>
  </si>
  <si>
    <t>　G列・・・「計画作成担当者」</t>
    <rPh sb="2" eb="3">
      <t>レツ</t>
    </rPh>
    <rPh sb="7" eb="9">
      <t>ケイカク</t>
    </rPh>
    <rPh sb="9" eb="11">
      <t>サクセイ</t>
    </rPh>
    <rPh sb="11" eb="14">
      <t>タントウシャ</t>
    </rPh>
    <phoneticPr fontId="4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</si>
  <si>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2"/>
  </si>
  <si>
    <t>　行が足りない場合は、適宜追加してください。</t>
    <rPh sb="1" eb="2">
      <t>ギョウ</t>
    </rPh>
    <rPh sb="3" eb="4">
      <t>タ</t>
    </rPh>
    <rPh sb="7" eb="9">
      <t>バアイ</t>
    </rPh>
    <rPh sb="11" eb="13">
      <t>テキギ</t>
    </rPh>
    <rPh sb="13" eb="15">
      <t>ツイカ</t>
    </rPh>
    <phoneticPr fontId="4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</si>
  <si>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</si>
  <si>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2"/>
  </si>
  <si>
    <t>　・「数式」タブ　⇒　「名前の定義」を選択</t>
    <rPh sb="3" eb="5">
      <t>スウシキ</t>
    </rPh>
    <rPh sb="12" eb="14">
      <t>ナマエ</t>
    </rPh>
    <rPh sb="15" eb="17">
      <t>テイギ</t>
    </rPh>
    <rPh sb="19" eb="21">
      <t>センタク</t>
    </rPh>
    <phoneticPr fontId="42"/>
  </si>
  <si>
    <t>　・「名前」に職種名を入力</t>
    <rPh sb="3" eb="5">
      <t>ナマエ</t>
    </rPh>
    <rPh sb="7" eb="9">
      <t>ショクシュ</t>
    </rPh>
    <rPh sb="9" eb="10">
      <t>メイ</t>
    </rPh>
    <rPh sb="11" eb="13">
      <t>ニュウリョク</t>
    </rPh>
    <phoneticPr fontId="4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</si>
  <si>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</si>
  <si>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2"/>
  </si>
  <si>
    <r>
      <t>　看護小規模多機能型居宅介護計画のうち看護サービスに係る計画については、利用者の</t>
    </r>
    <r>
      <rPr>
        <sz val="11"/>
        <rFont val="ＭＳ Ｐゴシック"/>
        <family val="3"/>
        <charset val="128"/>
      </rPr>
      <t>希望、主治医の指示、看護目標及び具体的なサービス内容等を記載していますか。</t>
    </r>
    <rPh sb="1" eb="3">
      <t>カンゴ</t>
    </rPh>
    <rPh sb="3" eb="6">
      <t>ショウキボ</t>
    </rPh>
    <rPh sb="6" eb="9">
      <t>タキノウ</t>
    </rPh>
    <rPh sb="9" eb="10">
      <t>ガタ</t>
    </rPh>
    <rPh sb="10" eb="12">
      <t>キョタク</t>
    </rPh>
    <rPh sb="12" eb="14">
      <t>カイゴ</t>
    </rPh>
    <rPh sb="14" eb="16">
      <t>ケイカク</t>
    </rPh>
    <rPh sb="19" eb="21">
      <t>カンゴ</t>
    </rPh>
    <rPh sb="26" eb="27">
      <t>カカ</t>
    </rPh>
    <rPh sb="28" eb="30">
      <t>ケイカク</t>
    </rPh>
    <rPh sb="36" eb="39">
      <t>リヨウシャ</t>
    </rPh>
    <rPh sb="40" eb="42">
      <t>キボウ</t>
    </rPh>
    <rPh sb="43" eb="46">
      <t>シュジイ</t>
    </rPh>
    <rPh sb="47" eb="49">
      <t>シジ</t>
    </rPh>
    <rPh sb="50" eb="52">
      <t>カンゴ</t>
    </rPh>
    <rPh sb="52" eb="54">
      <t>モクヒョウ</t>
    </rPh>
    <rPh sb="54" eb="55">
      <t>オヨ</t>
    </rPh>
    <rPh sb="56" eb="59">
      <t>グタイテキ</t>
    </rPh>
    <rPh sb="64" eb="66">
      <t>ナイヨウ</t>
    </rPh>
    <rPh sb="66" eb="67">
      <t>トウ</t>
    </rPh>
    <rPh sb="68" eb="70">
      <t>キサイ</t>
    </rPh>
    <phoneticPr fontId="3"/>
  </si>
  <si>
    <r>
      <t>　</t>
    </r>
    <r>
      <rPr>
        <sz val="11"/>
        <rFont val="ＭＳ Ｐゴシック"/>
        <family val="3"/>
        <charset val="128"/>
      </rPr>
      <t>本年4月以降、実施した研修、又は予定している研修を記入してください。</t>
    </r>
    <rPh sb="1" eb="2">
      <t>ホン</t>
    </rPh>
    <rPh sb="8" eb="10">
      <t>ジッシ</t>
    </rPh>
    <rPh sb="12" eb="14">
      <t>ケンシュウ</t>
    </rPh>
    <rPh sb="15" eb="16">
      <t>マタ</t>
    </rPh>
    <rPh sb="17" eb="19">
      <t>ヨテイ</t>
    </rPh>
    <rPh sb="23" eb="25">
      <t>ケンシュウ</t>
    </rPh>
    <rPh sb="26" eb="28">
      <t>キニュウ</t>
    </rPh>
    <phoneticPr fontId="3"/>
  </si>
  <si>
    <r>
      <rPr>
        <sz val="11"/>
        <rFont val="ＭＳ Ｐゴシック"/>
        <family val="3"/>
        <charset val="128"/>
      </rPr>
      <t>本年4月以降の非常災害訓練の実施（予定）日を記入してください。</t>
    </r>
    <rPh sb="0" eb="1">
      <t>ホン</t>
    </rPh>
    <rPh sb="7" eb="9">
      <t>ヒジョウ</t>
    </rPh>
    <rPh sb="9" eb="11">
      <t>サイガイ</t>
    </rPh>
    <rPh sb="11" eb="13">
      <t>クンレン</t>
    </rPh>
    <rPh sb="14" eb="16">
      <t>ジッシ</t>
    </rPh>
    <rPh sb="17" eb="19">
      <t>ヨテイ</t>
    </rPh>
    <rPh sb="20" eb="21">
      <t>ヒ</t>
    </rPh>
    <rPh sb="22" eb="24">
      <t>キニュウ</t>
    </rPh>
    <phoneticPr fontId="3"/>
  </si>
  <si>
    <r>
      <rPr>
        <sz val="11"/>
        <rFont val="ＭＳ Ｐゴシック"/>
        <family val="3"/>
        <charset val="128"/>
      </rPr>
      <t>本年4月以降の運営推進会議の実施日又は実施予定日はいつですか。</t>
    </r>
    <rPh sb="0" eb="1">
      <t>ホン</t>
    </rPh>
    <rPh sb="7" eb="9">
      <t>ウンエイ</t>
    </rPh>
    <rPh sb="9" eb="11">
      <t>スイシン</t>
    </rPh>
    <rPh sb="11" eb="13">
      <t>カイギ</t>
    </rPh>
    <rPh sb="14" eb="17">
      <t>ジッシビ</t>
    </rPh>
    <rPh sb="17" eb="18">
      <t>マタ</t>
    </rPh>
    <rPh sb="19" eb="21">
      <t>ジッシ</t>
    </rPh>
    <rPh sb="21" eb="23">
      <t>ヨテイ</t>
    </rPh>
    <rPh sb="23" eb="24">
      <t>ヒ</t>
    </rPh>
    <phoneticPr fontId="3"/>
  </si>
  <si>
    <r>
      <t>　</t>
    </r>
    <r>
      <rPr>
        <sz val="11"/>
        <rFont val="ＭＳ Ｐゴシック"/>
        <family val="3"/>
        <charset val="128"/>
      </rPr>
      <t>本年4月以降の外部評価の実施（予定）日はいつですか。</t>
    </r>
    <rPh sb="1" eb="2">
      <t>ホン</t>
    </rPh>
    <rPh sb="8" eb="10">
      <t>ガイブ</t>
    </rPh>
    <rPh sb="10" eb="12">
      <t>ヒョウカ</t>
    </rPh>
    <rPh sb="13" eb="15">
      <t>ジッシ</t>
    </rPh>
    <rPh sb="16" eb="18">
      <t>ヨテイ</t>
    </rPh>
    <rPh sb="19" eb="20">
      <t>ヒ</t>
    </rPh>
    <phoneticPr fontId="3"/>
  </si>
  <si>
    <r>
      <t>①　代表者について、次のア、イのうちいずれか該当するものに○</t>
    </r>
    <r>
      <rPr>
        <sz val="11"/>
        <color rgb="FFFF0000"/>
        <rFont val="ＭＳ Ｐゴシック"/>
        <family val="3"/>
        <charset val="128"/>
      </rPr>
      <t>×</t>
    </r>
    <r>
      <rPr>
        <sz val="11"/>
        <rFont val="ＭＳ Ｐゴシック"/>
        <family val="3"/>
        <charset val="128"/>
      </rPr>
      <t>を記入してください。</t>
    </r>
    <rPh sb="2" eb="5">
      <t>ダイヒョウシャ</t>
    </rPh>
    <rPh sb="10" eb="11">
      <t>ツギ</t>
    </rPh>
    <rPh sb="22" eb="24">
      <t>ガイトウ</t>
    </rPh>
    <rPh sb="32" eb="34">
      <t>キニュウ</t>
    </rPh>
    <phoneticPr fontId="3"/>
  </si>
  <si>
    <t>※１又は２に該当しない事業所は、代表者の変更届出が必要になります。なお、研修を修了していない方が開設者にならなくてはいけない場合は、介護保険課に問い合わせください。</t>
    <rPh sb="2" eb="3">
      <t>マタ</t>
    </rPh>
    <rPh sb="6" eb="8">
      <t>ガイトウ</t>
    </rPh>
    <rPh sb="11" eb="14">
      <t>ジギョウショ</t>
    </rPh>
    <rPh sb="46" eb="47">
      <t>カタ</t>
    </rPh>
    <rPh sb="66" eb="68">
      <t>カイゴ</t>
    </rPh>
    <rPh sb="68" eb="70">
      <t>ホケン</t>
    </rPh>
    <rPh sb="70" eb="71">
      <t>カ</t>
    </rPh>
    <phoneticPr fontId="3"/>
  </si>
  <si>
    <t>（１で×と回答した場合）　医療機関における看護、訪問看護又は訪問指導の業務に従事した経験のある保健師または看護師である。</t>
    <rPh sb="5" eb="7">
      <t>カイトウ</t>
    </rPh>
    <rPh sb="9" eb="11">
      <t>バアイ</t>
    </rPh>
    <phoneticPr fontId="3"/>
  </si>
  <si>
    <t>①　管理者は、特別養護老人ホーム、老人デイサービスセンター、介護老人保健施設、介護医療院、指定小規模多機能型居宅介護事業所、指定認知症対応型共同生活介護事業所、指定看護小規模多機能型居宅介護事業所等の従業者若しくは訪問介護員等として３年以上認知症である方の介護に従事した経験を有していますか。</t>
    <rPh sb="2" eb="5">
      <t>カンリシャ</t>
    </rPh>
    <rPh sb="7" eb="9">
      <t>トクベツ</t>
    </rPh>
    <rPh sb="9" eb="11">
      <t>ヨウゴ</t>
    </rPh>
    <rPh sb="11" eb="13">
      <t>ロウジン</t>
    </rPh>
    <rPh sb="17" eb="19">
      <t>ロウジン</t>
    </rPh>
    <rPh sb="30" eb="32">
      <t>カイゴ</t>
    </rPh>
    <rPh sb="32" eb="34">
      <t>ロウジン</t>
    </rPh>
    <rPh sb="34" eb="36">
      <t>ホケン</t>
    </rPh>
    <rPh sb="36" eb="38">
      <t>シセツ</t>
    </rPh>
    <rPh sb="39" eb="41">
      <t>カイゴ</t>
    </rPh>
    <rPh sb="41" eb="43">
      <t>イリョウ</t>
    </rPh>
    <rPh sb="43" eb="44">
      <t>イン</t>
    </rPh>
    <rPh sb="62" eb="64">
      <t>シテイ</t>
    </rPh>
    <rPh sb="64" eb="67">
      <t>ニンチショウ</t>
    </rPh>
    <rPh sb="67" eb="70">
      <t>タイオウガタ</t>
    </rPh>
    <rPh sb="70" eb="72">
      <t>キョウドウ</t>
    </rPh>
    <rPh sb="72" eb="74">
      <t>セイカツ</t>
    </rPh>
    <rPh sb="74" eb="76">
      <t>カイゴ</t>
    </rPh>
    <rPh sb="76" eb="79">
      <t>ジギョウショ</t>
    </rPh>
    <rPh sb="80" eb="82">
      <t>シテイ</t>
    </rPh>
    <rPh sb="98" eb="99">
      <t>トウ</t>
    </rPh>
    <rPh sb="100" eb="103">
      <t>ジュウギョウシャ</t>
    </rPh>
    <rPh sb="103" eb="104">
      <t>モ</t>
    </rPh>
    <rPh sb="107" eb="109">
      <t>ホウモン</t>
    </rPh>
    <rPh sb="109" eb="112">
      <t>カイゴイン</t>
    </rPh>
    <rPh sb="112" eb="113">
      <t>トウ</t>
    </rPh>
    <rPh sb="117" eb="120">
      <t>ネンイジョウ</t>
    </rPh>
    <rPh sb="120" eb="123">
      <t>ニンチショウ</t>
    </rPh>
    <rPh sb="126" eb="127">
      <t>カタ</t>
    </rPh>
    <rPh sb="128" eb="130">
      <t>カイゴ</t>
    </rPh>
    <rPh sb="131" eb="133">
      <t>ジュウジ</t>
    </rPh>
    <rPh sb="135" eb="137">
      <t>ケイケン</t>
    </rPh>
    <rPh sb="138" eb="139">
      <t>ユウ</t>
    </rPh>
    <phoneticPr fontId="3"/>
  </si>
  <si>
    <r>
      <t>②　管理者について、次のア、イのうちいずれか該当するものに○</t>
    </r>
    <r>
      <rPr>
        <sz val="11"/>
        <color rgb="FFFF0000"/>
        <rFont val="ＭＳ Ｐゴシック"/>
        <family val="3"/>
        <charset val="128"/>
      </rPr>
      <t>×</t>
    </r>
    <r>
      <rPr>
        <sz val="11"/>
        <rFont val="ＭＳ Ｐゴシック"/>
        <family val="3"/>
        <charset val="128"/>
      </rPr>
      <t>を記入してください。ただし、イについては、修了年月日を記入してください。</t>
    </r>
    <rPh sb="2" eb="5">
      <t>カンリシャ</t>
    </rPh>
    <rPh sb="10" eb="11">
      <t>ツギ</t>
    </rPh>
    <rPh sb="22" eb="24">
      <t>ガイトウ</t>
    </rPh>
    <rPh sb="32" eb="34">
      <t>キニュウ</t>
    </rPh>
    <phoneticPr fontId="3"/>
  </si>
  <si>
    <t>（３で×と回答した場合）　医療機関における看護、訪問看護又は訪問指導の業務に従事した経験のある保健師または看護師である。</t>
    <rPh sb="5" eb="7">
      <t>カイトウ</t>
    </rPh>
    <rPh sb="9" eb="11">
      <t>バアイ</t>
    </rPh>
    <rPh sb="13" eb="15">
      <t>イリョウ</t>
    </rPh>
    <rPh sb="15" eb="17">
      <t>キカン</t>
    </rPh>
    <rPh sb="21" eb="23">
      <t>カンゴ</t>
    </rPh>
    <rPh sb="24" eb="26">
      <t>ホウモン</t>
    </rPh>
    <rPh sb="26" eb="28">
      <t>カンゴ</t>
    </rPh>
    <rPh sb="28" eb="29">
      <t>マタ</t>
    </rPh>
    <rPh sb="30" eb="32">
      <t>ホウモン</t>
    </rPh>
    <rPh sb="32" eb="34">
      <t>シドウ</t>
    </rPh>
    <rPh sb="35" eb="37">
      <t>ギョウム</t>
    </rPh>
    <rPh sb="38" eb="40">
      <t>ジュウジ</t>
    </rPh>
    <rPh sb="42" eb="44">
      <t>ケイケン</t>
    </rPh>
    <rPh sb="47" eb="50">
      <t>ホケンシ</t>
    </rPh>
    <rPh sb="53" eb="56">
      <t>カンゴシ</t>
    </rPh>
    <phoneticPr fontId="3"/>
  </si>
  <si>
    <t>※３又は４に該当しない事業所は、管理者の変更届出が必要になります。なお、研修を修了していない方が開設者にならなくてはいけない場合は、介護保険課に問い合わせください。</t>
    <rPh sb="2" eb="3">
      <t>マタ</t>
    </rPh>
    <rPh sb="6" eb="8">
      <t>ガイトウ</t>
    </rPh>
    <rPh sb="11" eb="14">
      <t>ジギョウショ</t>
    </rPh>
    <rPh sb="16" eb="18">
      <t>カンリ</t>
    </rPh>
    <rPh sb="46" eb="47">
      <t>カタ</t>
    </rPh>
    <rPh sb="66" eb="68">
      <t>カイゴ</t>
    </rPh>
    <rPh sb="68" eb="70">
      <t>ホケン</t>
    </rPh>
    <rPh sb="70" eb="71">
      <t>カ</t>
    </rPh>
    <phoneticPr fontId="3"/>
  </si>
  <si>
    <t>　７ の従業者以外に、常勤換算方法で訪問サービスの提供に当たる従業者を、２以上配置していますか。</t>
    <rPh sb="4" eb="7">
      <t>ジュウギョウシャ</t>
    </rPh>
    <rPh sb="7" eb="9">
      <t>イガイ</t>
    </rPh>
    <rPh sb="11" eb="13">
      <t>ジョウキン</t>
    </rPh>
    <rPh sb="13" eb="15">
      <t>カンサン</t>
    </rPh>
    <rPh sb="15" eb="17">
      <t>ホウホウ</t>
    </rPh>
    <rPh sb="18" eb="20">
      <t>ホウモン</t>
    </rPh>
    <rPh sb="25" eb="27">
      <t>テイキョウ</t>
    </rPh>
    <rPh sb="28" eb="29">
      <t>ア</t>
    </rPh>
    <rPh sb="31" eb="34">
      <t>ジュウギョウシャ</t>
    </rPh>
    <rPh sb="37" eb="39">
      <t>イジョウ</t>
    </rPh>
    <rPh sb="39" eb="41">
      <t>ハイチ</t>
    </rPh>
    <phoneticPr fontId="3"/>
  </si>
  <si>
    <t>　通いサービス及び訪問サービスの提供に当たる従業員のうち、看護職員（保健師、看護師又は准看護師）を各サービスでそれぞれ１以上配置していますか。</t>
    <rPh sb="1" eb="2">
      <t>カヨ</t>
    </rPh>
    <rPh sb="7" eb="8">
      <t>オヨ</t>
    </rPh>
    <rPh sb="9" eb="11">
      <t>ホウモン</t>
    </rPh>
    <rPh sb="16" eb="18">
      <t>テイキョウ</t>
    </rPh>
    <rPh sb="19" eb="20">
      <t>ア</t>
    </rPh>
    <rPh sb="22" eb="25">
      <t>ジュウギョウイン</t>
    </rPh>
    <rPh sb="29" eb="31">
      <t>カンゴ</t>
    </rPh>
    <rPh sb="31" eb="33">
      <t>ショクイン</t>
    </rPh>
    <rPh sb="34" eb="37">
      <t>ホケンシ</t>
    </rPh>
    <rPh sb="38" eb="41">
      <t>カンゴシ</t>
    </rPh>
    <rPh sb="41" eb="42">
      <t>マタ</t>
    </rPh>
    <rPh sb="43" eb="47">
      <t>ジュンカンゴシ</t>
    </rPh>
    <rPh sb="49" eb="50">
      <t>カク</t>
    </rPh>
    <rPh sb="60" eb="62">
      <t>イジョウ</t>
    </rPh>
    <rPh sb="62" eb="64">
      <t>ハイチ</t>
    </rPh>
    <phoneticPr fontId="3"/>
  </si>
  <si>
    <t>第３条の２第３項　防火管理者は、防火管理上必要な業務を行うときは、必要に応じて当該防火対象物の管理について権原を有する者の指示を求め、誠実にその職務を遂行しなければならない。</t>
    <rPh sb="0" eb="1">
      <t>ダイ</t>
    </rPh>
    <rPh sb="2" eb="3">
      <t>ジョウ</t>
    </rPh>
    <rPh sb="5" eb="6">
      <t>ダイ</t>
    </rPh>
    <rPh sb="7" eb="8">
      <t>コウ</t>
    </rPh>
    <rPh sb="9" eb="11">
      <t>ボウカ</t>
    </rPh>
    <rPh sb="11" eb="14">
      <t>カンリシャ</t>
    </rPh>
    <rPh sb="16" eb="18">
      <t>ボウカ</t>
    </rPh>
    <rPh sb="18" eb="20">
      <t>カンリ</t>
    </rPh>
    <rPh sb="20" eb="21">
      <t>ジョウ</t>
    </rPh>
    <rPh sb="21" eb="23">
      <t>ヒツヨウ</t>
    </rPh>
    <rPh sb="24" eb="26">
      <t>ギョウム</t>
    </rPh>
    <rPh sb="27" eb="28">
      <t>オコナ</t>
    </rPh>
    <rPh sb="33" eb="35">
      <t>ヒツヨウ</t>
    </rPh>
    <rPh sb="36" eb="37">
      <t>オウ</t>
    </rPh>
    <rPh sb="39" eb="41">
      <t>トウガイ</t>
    </rPh>
    <rPh sb="41" eb="43">
      <t>ボウカ</t>
    </rPh>
    <rPh sb="43" eb="46">
      <t>タイショウブツ</t>
    </rPh>
    <rPh sb="47" eb="49">
      <t>カンリ</t>
    </rPh>
    <rPh sb="53" eb="55">
      <t>ケンゲン</t>
    </rPh>
    <rPh sb="56" eb="57">
      <t>ユウ</t>
    </rPh>
    <rPh sb="59" eb="60">
      <t>モノ</t>
    </rPh>
    <rPh sb="61" eb="63">
      <t>シジ</t>
    </rPh>
    <rPh sb="64" eb="65">
      <t>モト</t>
    </rPh>
    <rPh sb="67" eb="69">
      <t>セイジツ</t>
    </rPh>
    <rPh sb="72" eb="74">
      <t>ショクム</t>
    </rPh>
    <rPh sb="75" eb="77">
      <t>スイコウ</t>
    </rPh>
    <phoneticPr fontId="3"/>
  </si>
  <si>
    <t>第３条の２第４項　防火管理者は、消防の用に供する設備、消防用水若しくは消火活動上必要な施設の点検及び整備又は火気の使用若しくは取扱いに関する監督を行うときは、火元責任者その他の防火管理の業務に従事する者に対し、必要な指示を与えなければならない。</t>
    <rPh sb="5" eb="6">
      <t>ダイ</t>
    </rPh>
    <rPh sb="7" eb="8">
      <t>コウ</t>
    </rPh>
    <phoneticPr fontId="3"/>
  </si>
  <si>
    <t>※参考：高齢者介護施設における感染対策マニュアルhttps://www.mhlw.go.jp/stf/seisakunitsuite/bunya/hukushi_kaigo/kaigo_koureisha/ninchi/index_00003.html
※参考：介護情報サービスかながわ（書式ライブラリー ＞ 11．安全衛生管理・事故関連・防災対策）
http://www.rakuraku.or.jp/search-library/lower-3-3.html?topid=22&amp;id=599</t>
    <rPh sb="1" eb="3">
      <t>サンコウ</t>
    </rPh>
    <rPh sb="4" eb="7">
      <t>コウレイシャ</t>
    </rPh>
    <rPh sb="7" eb="9">
      <t>カイゴ</t>
    </rPh>
    <rPh sb="9" eb="11">
      <t>シセツ</t>
    </rPh>
    <rPh sb="15" eb="17">
      <t>カンセン</t>
    </rPh>
    <rPh sb="17" eb="19">
      <t>タイサク</t>
    </rPh>
    <rPh sb="128" eb="130">
      <t>サンコウ</t>
    </rPh>
    <rPh sb="131" eb="133">
      <t>カイゴ</t>
    </rPh>
    <rPh sb="133" eb="135">
      <t>ジョウホウ</t>
    </rPh>
    <rPh sb="144" eb="146">
      <t>ショシキ</t>
    </rPh>
    <rPh sb="170" eb="172">
      <t>ボウサイ</t>
    </rPh>
    <rPh sb="172" eb="174">
      <t>タイサク</t>
    </rPh>
    <phoneticPr fontId="3"/>
  </si>
  <si>
    <t>　利用者に対するサービスの提供により賠償すべき事故が発生した場合は、損害賠償を速やかに行っていますか。（賠償すべき事故が発生したことがない場合、損害賠償を速やかに行える体制を整えていますか。）</t>
    <rPh sb="1" eb="4">
      <t>リヨウシャ</t>
    </rPh>
    <rPh sb="5" eb="6">
      <t>タイ</t>
    </rPh>
    <rPh sb="13" eb="15">
      <t>テイキョウ</t>
    </rPh>
    <rPh sb="18" eb="20">
      <t>バイショウ</t>
    </rPh>
    <rPh sb="23" eb="25">
      <t>ジコ</t>
    </rPh>
    <rPh sb="26" eb="28">
      <t>ハッセイ</t>
    </rPh>
    <rPh sb="30" eb="32">
      <t>バアイ</t>
    </rPh>
    <rPh sb="34" eb="36">
      <t>ソンガイ</t>
    </rPh>
    <rPh sb="36" eb="38">
      <t>バイショウ</t>
    </rPh>
    <rPh sb="39" eb="40">
      <t>スミ</t>
    </rPh>
    <rPh sb="43" eb="44">
      <t>オコナ</t>
    </rPh>
    <rPh sb="52" eb="54">
      <t>バイショウ</t>
    </rPh>
    <rPh sb="57" eb="59">
      <t>ジコ</t>
    </rPh>
    <rPh sb="60" eb="62">
      <t>ハッセイ</t>
    </rPh>
    <rPh sb="69" eb="71">
      <t>バアイ</t>
    </rPh>
    <rPh sb="72" eb="74">
      <t>ソンガイ</t>
    </rPh>
    <rPh sb="74" eb="76">
      <t>バイショウ</t>
    </rPh>
    <rPh sb="77" eb="78">
      <t>スミ</t>
    </rPh>
    <rPh sb="81" eb="82">
      <t>オコナ</t>
    </rPh>
    <rPh sb="84" eb="86">
      <t>タイセイ</t>
    </rPh>
    <rPh sb="87" eb="88">
      <t>トトノ</t>
    </rPh>
    <phoneticPr fontId="3"/>
  </si>
  <si>
    <t>（１）</t>
    <phoneticPr fontId="3"/>
  </si>
  <si>
    <t>（２）</t>
  </si>
  <si>
    <t>①退院時共同指導加算は、病院、診療所、介護老人保健施設又は介護医療院に、入院中又は入所中の者が退院又は退所するに当たり、看護小規模多機能型居宅介護事業所の看護師等が退院時共同指導を行った後に、当該者の退院又は退所後、初回の訪問看護サービスを実施した場合に、１人の利用者に当該者の退院又は退所につき１回（厚生労働大臣が定める状態にある利用者について、複数日に退院時共同指導を行った場合には２回）に限り、当該加算を算定できること。この場合の当該加算の算定は、初回の訪問看護サービスを実施した日の属する月に算定すること。なお、当該加算を算定する月の前月に退院時共同指導を行っている場合においても算定できること。
また、退院時共同指導は、テレビ電話装置等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86" eb="187">
      <t>オコナ</t>
    </rPh>
    <phoneticPr fontId="3"/>
  </si>
  <si>
    <t>(4)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加算算定取り下げの届出）を提出しなければならない。</t>
    <rPh sb="126" eb="128">
      <t>カサン</t>
    </rPh>
    <rPh sb="128" eb="130">
      <t>サンテイ</t>
    </rPh>
    <rPh sb="130" eb="131">
      <t>ト</t>
    </rPh>
    <rPh sb="132" eb="133">
      <t>サ</t>
    </rPh>
    <rPh sb="135" eb="137">
      <t>トドケデ</t>
    </rPh>
    <phoneticPr fontId="34"/>
  </si>
  <si>
    <r>
      <t>(</t>
    </r>
    <r>
      <rPr>
        <sz val="11"/>
        <rFont val="ＭＳ Ｐゴシック"/>
        <family val="3"/>
        <charset val="128"/>
      </rPr>
      <t>3</t>
    </r>
    <r>
      <rPr>
        <sz val="11"/>
        <rFont val="ＭＳ Ｐゴシック"/>
        <family val="3"/>
        <charset val="128"/>
      </rPr>
      <t>)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r>
    <phoneticPr fontId="34"/>
  </si>
  <si>
    <r>
      <t>(</t>
    </r>
    <r>
      <rPr>
        <sz val="11"/>
        <rFont val="ＭＳ Ｐゴシック"/>
        <family val="3"/>
        <charset val="128"/>
      </rPr>
      <t>5</t>
    </r>
    <r>
      <rPr>
        <sz val="11"/>
        <rFont val="ＭＳ Ｐゴシック"/>
        <family val="3"/>
        <charset val="128"/>
      </rPr>
      <t>) 勤続年数とは、各月の前月の末日時点における勤続年数をいうものとする。</t>
    </r>
    <phoneticPr fontId="34"/>
  </si>
  <si>
    <r>
      <t>(</t>
    </r>
    <r>
      <rPr>
        <sz val="11"/>
        <rFont val="ＭＳ Ｐゴシック"/>
        <family val="3"/>
        <charset val="128"/>
      </rPr>
      <t>6</t>
    </r>
    <r>
      <rPr>
        <sz val="11"/>
        <rFont val="ＭＳ Ｐゴシック"/>
        <family val="3"/>
        <charset val="128"/>
      </rPr>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
    <rPh sb="39" eb="40">
      <t>トウ</t>
    </rPh>
    <phoneticPr fontId="34"/>
  </si>
  <si>
    <r>
      <t>(4</t>
    </r>
    <r>
      <rPr>
        <sz val="11"/>
        <rFont val="ＭＳ Ｐゴシック"/>
        <family val="3"/>
        <charset val="128"/>
      </rPr>
      <t>) 前号ただし書の場合にあっては、届出を行った月以降においても、直近３月間の職員の割合につき、毎月継続的に所定の割合を維持しなければならない。なお、その割合については、毎月記録するものとし、所定の割合を下回った場合については、直ちに第１の５の届出（加算算定取り下げの届出）を提出しなければならない。</t>
    </r>
    <rPh sb="126" eb="128">
      <t>カサン</t>
    </rPh>
    <rPh sb="128" eb="130">
      <t>サンテイ</t>
    </rPh>
    <rPh sb="130" eb="131">
      <t>ト</t>
    </rPh>
    <rPh sb="132" eb="133">
      <t>サ</t>
    </rPh>
    <rPh sb="135" eb="137">
      <t>トドケデ</t>
    </rPh>
    <phoneticPr fontId="34"/>
  </si>
  <si>
    <t xml:space="preserve"> （１）前３ヶ月間において、利用者総数のうち主治の医師の指示に基づく看護サービスを
      提供した利用者の占める割合が１００分の３０未満
 （２）前３ヶ月間において、利用者総数のうち緊急時訪問看護加算を算定した利用者の
　　　占める割合が１００分の３０未満
 （３）前３ヶ月間において、利用者総数のうち特別管理加算を算定した利用者の占める
　　　割合が１００分の５未満</t>
    <rPh sb="4" eb="5">
      <t>ゼン</t>
    </rPh>
    <rPh sb="7" eb="8">
      <t>ゲツ</t>
    </rPh>
    <rPh sb="8" eb="9">
      <t>アイダ</t>
    </rPh>
    <rPh sb="14" eb="17">
      <t>リヨウシャ</t>
    </rPh>
    <rPh sb="17" eb="19">
      <t>ソウスウ</t>
    </rPh>
    <rPh sb="22" eb="24">
      <t>ヌシハル</t>
    </rPh>
    <rPh sb="25" eb="27">
      <t>イシ</t>
    </rPh>
    <rPh sb="28" eb="30">
      <t>シジ</t>
    </rPh>
    <rPh sb="31" eb="32">
      <t>モト</t>
    </rPh>
    <rPh sb="34" eb="36">
      <t>カンゴ</t>
    </rPh>
    <rPh sb="48" eb="50">
      <t>テイキョウ</t>
    </rPh>
    <rPh sb="52" eb="55">
      <t>リヨウシャ</t>
    </rPh>
    <rPh sb="56" eb="57">
      <t>ウラナ</t>
    </rPh>
    <rPh sb="59" eb="61">
      <t>ワリアイ</t>
    </rPh>
    <rPh sb="65" eb="66">
      <t>ブン</t>
    </rPh>
    <rPh sb="69" eb="71">
      <t>ミマン</t>
    </rPh>
    <rPh sb="125" eb="126">
      <t>ブン</t>
    </rPh>
    <rPh sb="182" eb="183">
      <t>ブン</t>
    </rPh>
    <phoneticPr fontId="3"/>
  </si>
  <si>
    <t>Ａのうち主治の医師の指示に基づく看護サービスを提供した実利用者数</t>
    <rPh sb="4" eb="6">
      <t>シュジ</t>
    </rPh>
    <rPh sb="7" eb="9">
      <t>イシ</t>
    </rPh>
    <rPh sb="10" eb="12">
      <t>シジ</t>
    </rPh>
    <rPh sb="13" eb="14">
      <t>モト</t>
    </rPh>
    <rPh sb="16" eb="18">
      <t>カンゴ</t>
    </rPh>
    <rPh sb="23" eb="25">
      <t>テイキョウ</t>
    </rPh>
    <rPh sb="27" eb="28">
      <t>ジツ</t>
    </rPh>
    <rPh sb="28" eb="31">
      <t>リヨウシャ</t>
    </rPh>
    <rPh sb="31" eb="32">
      <t>スウ</t>
    </rPh>
    <phoneticPr fontId="3"/>
  </si>
  <si>
    <t>（１）１００分の３０未満に</t>
    <rPh sb="10" eb="12">
      <t>ミマン</t>
    </rPh>
    <phoneticPr fontId="3"/>
  </si>
  <si>
    <t>（２）１００分の３０未満に</t>
    <rPh sb="10" eb="12">
      <t>ミマン</t>
    </rPh>
    <phoneticPr fontId="3"/>
  </si>
  <si>
    <t>（３）１００分の５未満に</t>
    <rPh sb="9" eb="11">
      <t>ミマン</t>
    </rPh>
    <phoneticPr fontId="3"/>
  </si>
  <si>
    <r>
      <rPr>
        <sz val="11"/>
        <rFont val="HG丸ｺﾞｼｯｸM-PRO"/>
        <family val="3"/>
        <charset val="128"/>
      </rPr>
      <t>※介護従業者（保健師、看護師又は准看護師含む。通いサービスおよび訪問サービスの提供に当たるものに限る。）の員数が人員基準を満たさない状態でサービスを提供した場合は、人員基準上必要とされる員数から１割を超えて減少した場合は、その翌月から解消されるに至った月まで、１割の範囲内で減少した場合は、その翌々月から解消されるまでに至った月まで、利用者全員に対して所定単位数の70/100の単位で算定する必要があります。</t>
    </r>
    <r>
      <rPr>
        <sz val="11"/>
        <color rgb="FF00B0F0"/>
        <rFont val="HG丸ｺﾞｼｯｸM-PRO"/>
        <family val="3"/>
        <charset val="128"/>
      </rPr>
      <t xml:space="preserve">
</t>
    </r>
    <r>
      <rPr>
        <sz val="11"/>
        <rFont val="HG丸ｺﾞｼｯｸM-PRO"/>
        <family val="3"/>
        <charset val="128"/>
      </rPr>
      <t>※看護・介護職員以外の職員の員数が人員基準を満たさない状態でサービスを提供した場合は、その翌々月から解消されるに至った月まで（翌月の末日において人員基準を満たすに至っている場合を除く。）、利用者全員に対して所定単位数の70/100の単位で算定する必要があります。
※登録者数が運営規程に定められている登録定員を超えている状態でサービスを提供した場合は、定員超過利用月の翌月から定員超過利用が解消されるに至った月まで、70/100の単位数で算定する必要があります。ただし、災害や虐待の受入れなど、やむを得ない理由によって定員超過が発生した場合には、定員超過利用開始月（災害等が生じた時期が月末であって、定員超過利用が翌月まで継続することがやむを得ないと認められる場合には、翌月も含む。）の翌月から減算を行うことはせず、やむを得ない理由がないのにその翌月まで定員超過利用が継続している場合に、災害等が生じた月の翌々月から70/100の単位数で算定する必要があります。</t>
    </r>
    <r>
      <rPr>
        <sz val="11"/>
        <color rgb="FF00B0F0"/>
        <rFont val="HG丸ｺﾞｼｯｸM-PRO"/>
        <family val="3"/>
        <charset val="128"/>
      </rPr>
      <t xml:space="preserve">
</t>
    </r>
    <rPh sb="7" eb="10">
      <t>ホケンシ</t>
    </rPh>
    <rPh sb="11" eb="14">
      <t>カンゴシ</t>
    </rPh>
    <rPh sb="14" eb="15">
      <t>マタ</t>
    </rPh>
    <rPh sb="16" eb="20">
      <t>ジュンカンゴシ</t>
    </rPh>
    <rPh sb="20" eb="21">
      <t>フク</t>
    </rPh>
    <rPh sb="23" eb="24">
      <t>カヨ</t>
    </rPh>
    <rPh sb="32" eb="34">
      <t>ホウモン</t>
    </rPh>
    <rPh sb="39" eb="41">
      <t>テイキョウ</t>
    </rPh>
    <rPh sb="42" eb="43">
      <t>ア</t>
    </rPh>
    <rPh sb="48" eb="49">
      <t>カギ</t>
    </rPh>
    <rPh sb="66" eb="68">
      <t>ジョウタイ</t>
    </rPh>
    <rPh sb="207" eb="209">
      <t>カンゴ</t>
    </rPh>
    <rPh sb="210" eb="212">
      <t>カイゴ</t>
    </rPh>
    <rPh sb="212" eb="214">
      <t>ショクイン</t>
    </rPh>
    <rPh sb="214" eb="216">
      <t>イガイ</t>
    </rPh>
    <rPh sb="217" eb="219">
      <t>ショクイン</t>
    </rPh>
    <rPh sb="262" eb="263">
      <t>イタ</t>
    </rPh>
    <rPh sb="269" eb="271">
      <t>ヨクゲツ</t>
    </rPh>
    <rPh sb="272" eb="274">
      <t>マツジツ</t>
    </rPh>
    <rPh sb="278" eb="280">
      <t>ジンイン</t>
    </rPh>
    <rPh sb="280" eb="282">
      <t>キジュン</t>
    </rPh>
    <rPh sb="283" eb="284">
      <t>ミ</t>
    </rPh>
    <rPh sb="287" eb="288">
      <t>イタ</t>
    </rPh>
    <rPh sb="292" eb="294">
      <t>バアイ</t>
    </rPh>
    <rPh sb="295" eb="296">
      <t>ノゾ</t>
    </rPh>
    <phoneticPr fontId="3"/>
  </si>
  <si>
    <t>① 栄養アセスメント加算の算定に係る栄養アセスメントは、利用者ごとに行われるケアマネジメントの一環として行われることに 留意すること。
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t>
    <phoneticPr fontId="3"/>
  </si>
  <si>
    <t>③ 栄養改善加算を算定できる利用者は、以下のイからホのいずれかに該当する者であって、栄養改善サービスの提供が必要と認められる者とすること。
　イ ＢＭＩが18.5未満である者
　ロ 1～6月間で3％以上の体重の減少が認められる者又は「地域支援事業の実施について」（平成18年6月9日老発第0609001厚生労働省老健局長通知）に規定する基本チェックリストのNo．11の項目が「１」に該当する者
　ハ 血清アルブミン値が3.5ｇ／dl以下である者
　ニ 食事摂取量が不良（75％以下）である者
　ホ その他低栄養状態にある又はそのおそれがあると認められる者
なお、次のような問題を有する者については、前記イからホのいずれかの項目に該当するかどうか、適宜確認されたい。
・ 口腔及び摂食・嚥下機能の問題（基本チェックリストの口腔機能に関連する⒀、⒁、⒂のいずれかの項目において 「１」に該当する者などを含む。）
・ 生活機能の低下の問題
・ 褥瘡に関する問題
・ 食欲の低下の問題
・ 閉じこもりの問題（基本チェックリストの閉じこもりに関連する⒃、⒄のいずれかの項目において「１」に該当する者などを含む。）
・ 認知症の問題（基本チェックリストの認知症に関連する⒅、⒆、⒇のいずれかの項目において「１」に該当する者などを含む。）
・ うつの問題（基本チェックリストのうつに関連する(21)から(25)の項目において、二項目以上「１」に該当する者などを含む。）</t>
    <phoneticPr fontId="3"/>
  </si>
  <si>
    <t>③　大臣基準第71 号の２イ(1)の評価は、国の定める様式「褥瘡対策に関するスクリーニング・ケア計画書（別紙様式５）」を用いて、褥瘡の状態及び褥瘡の発生と関連のあるリスクについて実施すること。</t>
    <rPh sb="22" eb="23">
      <t>クニ</t>
    </rPh>
    <rPh sb="24" eb="25">
      <t>サダ</t>
    </rPh>
    <rPh sb="27" eb="29">
      <t>ヨウシキ</t>
    </rPh>
    <rPh sb="30" eb="32">
      <t>ジョクソウ</t>
    </rPh>
    <rPh sb="32" eb="34">
      <t>タイサク</t>
    </rPh>
    <rPh sb="35" eb="36">
      <t>カン</t>
    </rPh>
    <rPh sb="48" eb="50">
      <t>ケイカク</t>
    </rPh>
    <rPh sb="50" eb="51">
      <t>ショ</t>
    </rPh>
    <rPh sb="52" eb="54">
      <t>ベッシ</t>
    </rPh>
    <rPh sb="54" eb="56">
      <t>ヨウシキ</t>
    </rPh>
    <phoneticPr fontId="3"/>
  </si>
  <si>
    <t>②　特別管理加算は、介護保険の給付対象となる訪問看護サービスを行った日の属する月に算定するものとする。なお、当該加算を介護保険で請求した場合には、同月に訪問看護及び看護小規模多機能型居宅介護を利用した場合の当該各サ－ビスにおける特別管理加算並びに同月に医療保険における訪問看護を利用した場合の当該訪問看護における特別管理加算は算定できないこと。</t>
    <rPh sb="2" eb="4">
      <t>トクベツ</t>
    </rPh>
    <rPh sb="4" eb="6">
      <t>カンリ</t>
    </rPh>
    <rPh sb="6" eb="8">
      <t>カサン</t>
    </rPh>
    <rPh sb="10" eb="12">
      <t>カイゴ</t>
    </rPh>
    <rPh sb="12" eb="14">
      <t>ホケン</t>
    </rPh>
    <rPh sb="15" eb="17">
      <t>キュウフ</t>
    </rPh>
    <rPh sb="17" eb="19">
      <t>タイショウ</t>
    </rPh>
    <rPh sb="22" eb="24">
      <t>ホウモン</t>
    </rPh>
    <rPh sb="24" eb="26">
      <t>カンゴ</t>
    </rPh>
    <rPh sb="31" eb="32">
      <t>オコナ</t>
    </rPh>
    <rPh sb="34" eb="35">
      <t>ヒ</t>
    </rPh>
    <rPh sb="36" eb="37">
      <t>ゾク</t>
    </rPh>
    <rPh sb="39" eb="40">
      <t>ツキ</t>
    </rPh>
    <rPh sb="41" eb="43">
      <t>サンテイ</t>
    </rPh>
    <phoneticPr fontId="3"/>
  </si>
  <si>
    <t>④　「真皮を超える褥瘡の状態」とは、NPUAP（National Pressure Ulcer of Advisory Panel)分類度Ⅲ度若しくはⅣ度又はDESIGN分類（日本褥瘡学会によるもの）D3、D4若しくはD5に該当する状態をいう。</t>
    <rPh sb="3" eb="5">
      <t>シンピ</t>
    </rPh>
    <rPh sb="6" eb="7">
      <t>コ</t>
    </rPh>
    <rPh sb="9" eb="11">
      <t>ジョクソウ</t>
    </rPh>
    <rPh sb="12" eb="14">
      <t>ジョウタイ</t>
    </rPh>
    <rPh sb="66" eb="68">
      <t>ブンルイ</t>
    </rPh>
    <rPh sb="68" eb="69">
      <t>ド</t>
    </rPh>
    <rPh sb="70" eb="71">
      <t>ド</t>
    </rPh>
    <rPh sb="71" eb="72">
      <t>モ</t>
    </rPh>
    <rPh sb="76" eb="77">
      <t>ド</t>
    </rPh>
    <rPh sb="77" eb="78">
      <t>マタ</t>
    </rPh>
    <rPh sb="85" eb="87">
      <t>ブンルイ</t>
    </rPh>
    <rPh sb="88" eb="90">
      <t>ニホン</t>
    </rPh>
    <rPh sb="90" eb="92">
      <t>ジョクソウ</t>
    </rPh>
    <rPh sb="92" eb="94">
      <t>ガッカイ</t>
    </rPh>
    <rPh sb="105" eb="106">
      <t>モ</t>
    </rPh>
    <rPh sb="112" eb="114">
      <t>ガイトウ</t>
    </rPh>
    <rPh sb="116" eb="118">
      <t>ジョウタイ</t>
    </rPh>
    <phoneticPr fontId="3"/>
  </si>
  <si>
    <t>⑤　「真皮を超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看護小規模多機能型居宅介護記録書に記録すること。</t>
    <rPh sb="3" eb="5">
      <t>シンピ</t>
    </rPh>
    <rPh sb="6" eb="7">
      <t>コ</t>
    </rPh>
    <rPh sb="9" eb="11">
      <t>ジョクソウ</t>
    </rPh>
    <rPh sb="12" eb="14">
      <t>ジョウタイ</t>
    </rPh>
    <rPh sb="17" eb="18">
      <t>モノ</t>
    </rPh>
    <rPh sb="20" eb="21">
      <t>タイ</t>
    </rPh>
    <rPh sb="23" eb="25">
      <t>トクベツ</t>
    </rPh>
    <rPh sb="25" eb="27">
      <t>カンリ</t>
    </rPh>
    <rPh sb="27" eb="29">
      <t>カサン</t>
    </rPh>
    <rPh sb="30" eb="32">
      <t>サンテイ</t>
    </rPh>
    <rPh sb="34" eb="36">
      <t>バアイ</t>
    </rPh>
    <rPh sb="39" eb="42">
      <t>テイキテキ</t>
    </rPh>
    <rPh sb="44" eb="46">
      <t>シュウカン</t>
    </rPh>
    <rPh sb="48" eb="49">
      <t>カイ</t>
    </rPh>
    <rPh sb="49" eb="51">
      <t>イジョウ</t>
    </rPh>
    <rPh sb="53" eb="55">
      <t>ジョクソウ</t>
    </rPh>
    <rPh sb="56" eb="58">
      <t>ジョウタイ</t>
    </rPh>
    <rPh sb="59" eb="61">
      <t>カンサツ</t>
    </rPh>
    <rPh sb="69" eb="71">
      <t>ヒョウカ</t>
    </rPh>
    <rPh sb="72" eb="74">
      <t>ジョクソウ</t>
    </rPh>
    <rPh sb="75" eb="76">
      <t>フカ</t>
    </rPh>
    <rPh sb="78" eb="80">
      <t>シンシュツ</t>
    </rPh>
    <rPh sb="80" eb="81">
      <t>エキ</t>
    </rPh>
    <rPh sb="82" eb="83">
      <t>オオ</t>
    </rPh>
    <rPh sb="86" eb="88">
      <t>エンショウ</t>
    </rPh>
    <rPh sb="89" eb="91">
      <t>カンセン</t>
    </rPh>
    <rPh sb="92" eb="94">
      <t>ニクガ</t>
    </rPh>
    <rPh sb="94" eb="96">
      <t>ソシキ</t>
    </rPh>
    <rPh sb="97" eb="99">
      <t>エシ</t>
    </rPh>
    <rPh sb="99" eb="101">
      <t>ソシキ</t>
    </rPh>
    <rPh sb="108" eb="109">
      <t>オコナ</t>
    </rPh>
    <rPh sb="111" eb="113">
      <t>ジョクソウ</t>
    </rPh>
    <rPh sb="114" eb="116">
      <t>ハッセイ</t>
    </rPh>
    <rPh sb="116" eb="118">
      <t>ブイ</t>
    </rPh>
    <rPh sb="118" eb="119">
      <t>オヨ</t>
    </rPh>
    <rPh sb="120" eb="122">
      <t>ジッシ</t>
    </rPh>
    <rPh sb="127" eb="130">
      <t>リヨウシャ</t>
    </rPh>
    <rPh sb="131" eb="133">
      <t>カゾク</t>
    </rPh>
    <rPh sb="133" eb="134">
      <t>トウ</t>
    </rPh>
    <rPh sb="135" eb="136">
      <t>オコナ</t>
    </rPh>
    <rPh sb="137" eb="139">
      <t>シドウ</t>
    </rPh>
    <rPh sb="140" eb="141">
      <t>フク</t>
    </rPh>
    <rPh sb="160" eb="163">
      <t>キロクショ</t>
    </rPh>
    <phoneticPr fontId="3"/>
  </si>
  <si>
    <t>⑥　「点滴注射を週３日以上行う必要があると認められる状態」とは、主治の医師が点滴注射を週３回以上行うことが必要である旨の指示を看護小規模多機能型居宅介護事業所に行った場合であって、かつ、当該事業所の看護職員が週３日以上点滴注射を実施している状態をいう。</t>
    <rPh sb="35" eb="37">
      <t>イシ</t>
    </rPh>
    <rPh sb="38" eb="40">
      <t>テンテキ</t>
    </rPh>
    <rPh sb="40" eb="42">
      <t>チュウシャ</t>
    </rPh>
    <rPh sb="43" eb="44">
      <t>シュウ</t>
    </rPh>
    <rPh sb="45" eb="46">
      <t>カイ</t>
    </rPh>
    <rPh sb="46" eb="48">
      <t>イジョウ</t>
    </rPh>
    <rPh sb="48" eb="49">
      <t>オコナ</t>
    </rPh>
    <rPh sb="53" eb="55">
      <t>ヒツヨウ</t>
    </rPh>
    <rPh sb="58" eb="59">
      <t>ムネ</t>
    </rPh>
    <rPh sb="60" eb="62">
      <t>シジ</t>
    </rPh>
    <rPh sb="80" eb="81">
      <t>オコナ</t>
    </rPh>
    <rPh sb="83" eb="85">
      <t>バアイ</t>
    </rPh>
    <rPh sb="93" eb="95">
      <t>トウガイ</t>
    </rPh>
    <rPh sb="95" eb="98">
      <t>ジギョウショ</t>
    </rPh>
    <rPh sb="99" eb="101">
      <t>カンゴ</t>
    </rPh>
    <rPh sb="101" eb="103">
      <t>ショクイン</t>
    </rPh>
    <rPh sb="104" eb="105">
      <t>シュウ</t>
    </rPh>
    <rPh sb="107" eb="109">
      <t>イジョウ</t>
    </rPh>
    <rPh sb="109" eb="111">
      <t>テンテキ</t>
    </rPh>
    <rPh sb="111" eb="113">
      <t>チュウシャ</t>
    </rPh>
    <rPh sb="114" eb="116">
      <t>ジッシ</t>
    </rPh>
    <rPh sb="120" eb="122">
      <t>ジョウタイ</t>
    </rPh>
    <phoneticPr fontId="3"/>
  </si>
  <si>
    <t>⑦　⑥の状態にある者に対して特別管理加算を算定する場合は、点滴注射が終了した場合その他必要が認められる場合には、主治の医師に対して速やかに当該者の状態を報告するとともに、看護小規模多機能型居宅介護記録書に点滴注射の実施内容を記録すること。</t>
    <rPh sb="4" eb="6">
      <t>ジョウタイ</t>
    </rPh>
    <rPh sb="9" eb="10">
      <t>モノ</t>
    </rPh>
    <rPh sb="11" eb="12">
      <t>タイ</t>
    </rPh>
    <rPh sb="14" eb="16">
      <t>トクベツ</t>
    </rPh>
    <rPh sb="16" eb="18">
      <t>カンリ</t>
    </rPh>
    <rPh sb="18" eb="20">
      <t>カサン</t>
    </rPh>
    <rPh sb="21" eb="23">
      <t>サンテイ</t>
    </rPh>
    <rPh sb="25" eb="27">
      <t>バアイ</t>
    </rPh>
    <rPh sb="29" eb="31">
      <t>テンテキ</t>
    </rPh>
    <rPh sb="31" eb="33">
      <t>チュウシャ</t>
    </rPh>
    <rPh sb="34" eb="36">
      <t>シュウリョウ</t>
    </rPh>
    <rPh sb="38" eb="40">
      <t>バアイ</t>
    </rPh>
    <rPh sb="42" eb="43">
      <t>タ</t>
    </rPh>
    <rPh sb="43" eb="45">
      <t>ヒツヨウ</t>
    </rPh>
    <rPh sb="46" eb="47">
      <t>ミト</t>
    </rPh>
    <rPh sb="51" eb="53">
      <t>バアイ</t>
    </rPh>
    <phoneticPr fontId="3"/>
  </si>
  <si>
    <t>⑧　訪問の際、症状が重篤であった場合には、速やかに医師による診療を受けることができるよう必要な支援を行うこととする。</t>
    <rPh sb="2" eb="4">
      <t>ホウモン</t>
    </rPh>
    <rPh sb="5" eb="6">
      <t>サイ</t>
    </rPh>
    <rPh sb="7" eb="9">
      <t>ショウジョウ</t>
    </rPh>
    <rPh sb="10" eb="12">
      <t>ジュウトク</t>
    </rPh>
    <rPh sb="16" eb="18">
      <t>バアイ</t>
    </rPh>
    <rPh sb="21" eb="22">
      <t>スミ</t>
    </rPh>
    <rPh sb="25" eb="27">
      <t>イシ</t>
    </rPh>
    <rPh sb="30" eb="32">
      <t>シンリョウ</t>
    </rPh>
    <rPh sb="33" eb="34">
      <t>ウ</t>
    </rPh>
    <rPh sb="44" eb="46">
      <t>ヒツヨウ</t>
    </rPh>
    <rPh sb="47" eb="49">
      <t>シエン</t>
    </rPh>
    <rPh sb="50" eb="51">
      <t>オコナ</t>
    </rPh>
    <phoneticPr fontId="3"/>
  </si>
  <si>
    <t>⑤　「真皮を超える褥瘡の状態にある者」に対して特別管理加算を算定する場合には、定期的（１週間に１回以上）に褥瘡の状態の観察・アセスメント・評価（褥瘡の深さ、滲出液、大きさ、炎症・感染、肉芽組織、壊死組織、ポケット）を行い、褥瘡の発生部位及び実施したケア（利用者の家族等に行う指導を含む）について訪問看護サービス記録書に記録すること。</t>
    <rPh sb="3" eb="5">
      <t>シンピ</t>
    </rPh>
    <rPh sb="6" eb="7">
      <t>コ</t>
    </rPh>
    <rPh sb="9" eb="11">
      <t>ジョクソウ</t>
    </rPh>
    <rPh sb="12" eb="14">
      <t>ジョウタイ</t>
    </rPh>
    <rPh sb="17" eb="18">
      <t>モノ</t>
    </rPh>
    <rPh sb="20" eb="21">
      <t>タイ</t>
    </rPh>
    <rPh sb="23" eb="25">
      <t>トクベツ</t>
    </rPh>
    <rPh sb="25" eb="27">
      <t>カンリ</t>
    </rPh>
    <rPh sb="27" eb="29">
      <t>カサン</t>
    </rPh>
    <rPh sb="30" eb="32">
      <t>サンテイ</t>
    </rPh>
    <rPh sb="34" eb="36">
      <t>バアイ</t>
    </rPh>
    <rPh sb="39" eb="42">
      <t>テイキテキ</t>
    </rPh>
    <rPh sb="44" eb="46">
      <t>シュウカン</t>
    </rPh>
    <rPh sb="48" eb="49">
      <t>カイ</t>
    </rPh>
    <rPh sb="49" eb="51">
      <t>イジョウ</t>
    </rPh>
    <rPh sb="53" eb="55">
      <t>ジョクソウ</t>
    </rPh>
    <rPh sb="56" eb="58">
      <t>ジョウタイ</t>
    </rPh>
    <rPh sb="59" eb="61">
      <t>カンサツ</t>
    </rPh>
    <rPh sb="69" eb="71">
      <t>ヒョウカ</t>
    </rPh>
    <rPh sb="72" eb="74">
      <t>ジョクソウ</t>
    </rPh>
    <rPh sb="75" eb="76">
      <t>フカ</t>
    </rPh>
    <rPh sb="78" eb="80">
      <t>シンシュツ</t>
    </rPh>
    <rPh sb="80" eb="81">
      <t>エキ</t>
    </rPh>
    <rPh sb="82" eb="83">
      <t>オオ</t>
    </rPh>
    <rPh sb="86" eb="88">
      <t>エンショウ</t>
    </rPh>
    <rPh sb="89" eb="91">
      <t>カンセン</t>
    </rPh>
    <rPh sb="92" eb="94">
      <t>ニクガ</t>
    </rPh>
    <rPh sb="94" eb="96">
      <t>ソシキ</t>
    </rPh>
    <rPh sb="97" eb="99">
      <t>エシ</t>
    </rPh>
    <rPh sb="99" eb="101">
      <t>ソシキ</t>
    </rPh>
    <rPh sb="108" eb="109">
      <t>オコナ</t>
    </rPh>
    <rPh sb="111" eb="113">
      <t>ジョクソウ</t>
    </rPh>
    <rPh sb="114" eb="116">
      <t>ハッセイ</t>
    </rPh>
    <rPh sb="116" eb="118">
      <t>ブイ</t>
    </rPh>
    <rPh sb="118" eb="119">
      <t>オヨ</t>
    </rPh>
    <rPh sb="120" eb="122">
      <t>ジッシ</t>
    </rPh>
    <rPh sb="127" eb="130">
      <t>リヨウシャ</t>
    </rPh>
    <rPh sb="131" eb="133">
      <t>カゾク</t>
    </rPh>
    <rPh sb="133" eb="134">
      <t>トウ</t>
    </rPh>
    <rPh sb="135" eb="136">
      <t>オコナ</t>
    </rPh>
    <rPh sb="137" eb="139">
      <t>シドウ</t>
    </rPh>
    <rPh sb="140" eb="141">
      <t>フク</t>
    </rPh>
    <rPh sb="147" eb="149">
      <t>ホウモン</t>
    </rPh>
    <rPh sb="149" eb="151">
      <t>カンゴ</t>
    </rPh>
    <rPh sb="155" eb="158">
      <t>キロクショ</t>
    </rPh>
    <rPh sb="159" eb="161">
      <t>キロク</t>
    </rPh>
    <phoneticPr fontId="3"/>
  </si>
  <si>
    <t>⑥　「点滴注射を週３日以上行う必要があると認められる状態」とは、主治の医師が点滴注射を週３回以上行うことが必要である旨の指示を看護小規模多機能型居宅介護事業所に行った場合であって、かつ、当該事業所の看護職員が週３日以上点滴注射を実施している状態をいう。</t>
    <rPh sb="35" eb="37">
      <t>イシ</t>
    </rPh>
    <rPh sb="38" eb="40">
      <t>テンテキ</t>
    </rPh>
    <rPh sb="40" eb="42">
      <t>チュウシャ</t>
    </rPh>
    <rPh sb="43" eb="44">
      <t>シュウ</t>
    </rPh>
    <rPh sb="45" eb="46">
      <t>カイ</t>
    </rPh>
    <rPh sb="46" eb="48">
      <t>イジョウ</t>
    </rPh>
    <rPh sb="48" eb="49">
      <t>オコナ</t>
    </rPh>
    <rPh sb="53" eb="55">
      <t>ヒツヨウ</t>
    </rPh>
    <rPh sb="58" eb="59">
      <t>ムネ</t>
    </rPh>
    <rPh sb="60" eb="62">
      <t>シジ</t>
    </rPh>
    <rPh sb="80" eb="81">
      <t>オコナ</t>
    </rPh>
    <rPh sb="83" eb="85">
      <t>バアイ</t>
    </rPh>
    <rPh sb="93" eb="95">
      <t>トウガイ</t>
    </rPh>
    <rPh sb="95" eb="98">
      <t>ジギョウショ</t>
    </rPh>
    <rPh sb="99" eb="101">
      <t>カンゴ</t>
    </rPh>
    <rPh sb="101" eb="103">
      <t>ショクイン</t>
    </rPh>
    <rPh sb="104" eb="105">
      <t>シュウ</t>
    </rPh>
    <rPh sb="106" eb="107">
      <t>ニチ</t>
    </rPh>
    <rPh sb="107" eb="109">
      <t>イジョウ</t>
    </rPh>
    <rPh sb="109" eb="111">
      <t>テンテキ</t>
    </rPh>
    <rPh sb="111" eb="113">
      <t>チュウシャ</t>
    </rPh>
    <rPh sb="114" eb="116">
      <t>ジッシ</t>
    </rPh>
    <rPh sb="120" eb="122">
      <t>ジョウタイ</t>
    </rPh>
    <phoneticPr fontId="3"/>
  </si>
  <si>
    <t>⑤　大臣基準第71 号の（１）の利用開始時の評価は、大臣基準第71 号の３イ⑴から⑶までの要件に適合しているものとして市町村長に届け出た日の属する月及び当該月以降の新規利用者については、当該者の利用開始時に評価を行うこととし、届出の日の属する月の前月以前から既に利用している者（以下この(27)において「既利用者」という。）については、介護記録等に基づき、利用開始時における評価を行うこと。</t>
    <phoneticPr fontId="3"/>
  </si>
  <si>
    <t>⑦　大臣基準第71 号の（１）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提出された情報については、国民の健康の保持増進及びその有する能力の維持向上に資するため、適宜活用されるものである。ただし、経過措置として、令和３年度中にＬＩＦＥを用いた情報の提出を開始する予定の事業所については、令和３年度末までに算定月における全ての利用者に係る評価結果等を提出することを前提とした、評価結果等の提出に係る計画を策定することで、当該月にＬＩＦＥを用いた情報提出を行っていない場合も、算定を認めることとする。</t>
    <rPh sb="328" eb="330">
      <t>バアイ</t>
    </rPh>
    <rPh sb="332" eb="334">
      <t>サンテイ</t>
    </rPh>
    <rPh sb="335" eb="336">
      <t>ミト</t>
    </rPh>
    <phoneticPr fontId="3"/>
  </si>
  <si>
    <t>④下記に記載の解釈通知の内容を理解し、当該通知内容に沿った加算サービスの提供を行っていますか。</t>
    <rPh sb="1" eb="3">
      <t>カキ</t>
    </rPh>
    <rPh sb="4" eb="6">
      <t>キサイ</t>
    </rPh>
    <rPh sb="7" eb="9">
      <t>カイシャク</t>
    </rPh>
    <rPh sb="9" eb="11">
      <t>ツウチ</t>
    </rPh>
    <rPh sb="12" eb="14">
      <t>ナイヨウ</t>
    </rPh>
    <rPh sb="15" eb="17">
      <t>リカイ</t>
    </rPh>
    <rPh sb="19" eb="21">
      <t>トウガイ</t>
    </rPh>
    <rPh sb="21" eb="23">
      <t>ツウチ</t>
    </rPh>
    <rPh sb="23" eb="25">
      <t>ナイヨウ</t>
    </rPh>
    <rPh sb="26" eb="27">
      <t>ソ</t>
    </rPh>
    <rPh sb="29" eb="31">
      <t>カサン</t>
    </rPh>
    <rPh sb="36" eb="38">
      <t>テイキョウ</t>
    </rPh>
    <rPh sb="39" eb="40">
      <t>オコナ</t>
    </rPh>
    <phoneticPr fontId="3"/>
  </si>
  <si>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t>
    <phoneticPr fontId="3"/>
  </si>
  <si>
    <t>他の事業所で兼務する職種等</t>
    <rPh sb="0" eb="1">
      <t>タ</t>
    </rPh>
    <rPh sb="2" eb="5">
      <t>ジギョウショ</t>
    </rPh>
    <rPh sb="6" eb="8">
      <t>ケンム</t>
    </rPh>
    <rPh sb="10" eb="12">
      <t>ショクシュ</t>
    </rPh>
    <rPh sb="12" eb="13">
      <t>トウ</t>
    </rPh>
    <phoneticPr fontId="3"/>
  </si>
  <si>
    <t>　身体的拘束等の適正化を図るため、次に掲げる措置を講じていますか。
　　①　身体的拘束等の適正化のための対策を検討する委員会（テレビ電話装置等
　　　を活用して行うことができるものとする。）を三月に一回以上開催するとともに、
　　　その結果について、看護小規模多機能型居宅介護従業者に周知徹底を図ること。
　　②　身体的拘束等の適正化のための指針を整備すること。
　　③　看護小規模多機能型居宅介護従業者に対し、身体的拘束等の適正化のための
　　　研修を定期的に実施すること。</t>
    <phoneticPr fontId="3"/>
  </si>
  <si>
    <r>
      <t>２７　業務継続計画の策定等</t>
    </r>
    <r>
      <rPr>
        <b/>
        <sz val="11"/>
        <color rgb="FFFF0000"/>
        <rFont val="ＭＳ Ｐゴシック"/>
        <family val="3"/>
        <charset val="128"/>
      </rPr>
      <t>（※令和６年４月１日より義務化）</t>
    </r>
    <rPh sb="3" eb="5">
      <t>ギョウム</t>
    </rPh>
    <rPh sb="5" eb="7">
      <t>ケイゾク</t>
    </rPh>
    <rPh sb="7" eb="9">
      <t>ケイカク</t>
    </rPh>
    <rPh sb="10" eb="12">
      <t>サクテイ</t>
    </rPh>
    <rPh sb="12" eb="13">
      <t>ナド</t>
    </rPh>
    <rPh sb="15" eb="17">
      <t>レイワ</t>
    </rPh>
    <rPh sb="18" eb="19">
      <t>ネン</t>
    </rPh>
    <rPh sb="20" eb="21">
      <t>ガツ</t>
    </rPh>
    <rPh sb="22" eb="23">
      <t>ニチ</t>
    </rPh>
    <rPh sb="25" eb="28">
      <t>ギムカ</t>
    </rPh>
    <phoneticPr fontId="3"/>
  </si>
  <si>
    <r>
      <t>３０　衛生管理等　</t>
    </r>
    <r>
      <rPr>
        <b/>
        <sz val="11"/>
        <color rgb="FFFF0000"/>
        <rFont val="ＭＳ Ｐゴシック"/>
        <family val="3"/>
        <charset val="128"/>
      </rPr>
      <t>（※令和６年４月１日より義務化）</t>
    </r>
    <rPh sb="3" eb="5">
      <t>エイセイ</t>
    </rPh>
    <rPh sb="5" eb="7">
      <t>カンリ</t>
    </rPh>
    <rPh sb="7" eb="8">
      <t>トウ</t>
    </rPh>
    <rPh sb="11" eb="13">
      <t>レイワ</t>
    </rPh>
    <rPh sb="14" eb="15">
      <t>ネン</t>
    </rPh>
    <rPh sb="16" eb="17">
      <t>ガツ</t>
    </rPh>
    <rPh sb="18" eb="19">
      <t>ニチ</t>
    </rPh>
    <rPh sb="21" eb="24">
      <t>ギムカ</t>
    </rPh>
    <phoneticPr fontId="3"/>
  </si>
  <si>
    <t>※壁に貼り出す、ファイルや冊子にする等の方法で、見やすい場所に常に最新の情報を掲示しておいてください。
※これらの書面を事業所に備え付け、かつ、これをいつでも関係者に自由に閲覧させることにより、規定による掲示に代えることができます。
※事業者は、原則として、重要事項をウェブサイトに掲載しなければなりません。（令和７年３月３１日まで適用に関しての経過措置あり）</t>
    <rPh sb="1" eb="2">
      <t>カベ</t>
    </rPh>
    <rPh sb="3" eb="4">
      <t>ハ</t>
    </rPh>
    <rPh sb="5" eb="6">
      <t>ダ</t>
    </rPh>
    <rPh sb="13" eb="15">
      <t>サッシ</t>
    </rPh>
    <rPh sb="18" eb="19">
      <t>トウ</t>
    </rPh>
    <rPh sb="20" eb="22">
      <t>ホウホウ</t>
    </rPh>
    <rPh sb="24" eb="25">
      <t>ミ</t>
    </rPh>
    <rPh sb="28" eb="30">
      <t>バショ</t>
    </rPh>
    <rPh sb="31" eb="32">
      <t>ツネ</t>
    </rPh>
    <rPh sb="33" eb="35">
      <t>サイシン</t>
    </rPh>
    <rPh sb="36" eb="38">
      <t>ジョウホウ</t>
    </rPh>
    <rPh sb="39" eb="41">
      <t>ケイジ</t>
    </rPh>
    <rPh sb="57" eb="59">
      <t>ショメン</t>
    </rPh>
    <rPh sb="60" eb="63">
      <t>ジギョウショ</t>
    </rPh>
    <rPh sb="64" eb="65">
      <t>ソナ</t>
    </rPh>
    <rPh sb="66" eb="67">
      <t>ツ</t>
    </rPh>
    <rPh sb="79" eb="82">
      <t>カンケイシャ</t>
    </rPh>
    <rPh sb="83" eb="85">
      <t>ジユウ</t>
    </rPh>
    <rPh sb="86" eb="88">
      <t>エツラン</t>
    </rPh>
    <rPh sb="97" eb="99">
      <t>キテイ</t>
    </rPh>
    <rPh sb="102" eb="104">
      <t>ケイジ</t>
    </rPh>
    <rPh sb="105" eb="106">
      <t>カ</t>
    </rPh>
    <phoneticPr fontId="3"/>
  </si>
  <si>
    <r>
      <t>４０　虐待の防止</t>
    </r>
    <r>
      <rPr>
        <b/>
        <sz val="11"/>
        <color rgb="FFFF0000"/>
        <rFont val="ＭＳ Ｐゴシック"/>
        <family val="3"/>
        <charset val="128"/>
      </rPr>
      <t xml:space="preserve"> （※令和６年４月１日より義務化）</t>
    </r>
    <rPh sb="3" eb="5">
      <t>ギャクタイ</t>
    </rPh>
    <rPh sb="6" eb="8">
      <t>ボウシ</t>
    </rPh>
    <rPh sb="11" eb="13">
      <t>レイワ</t>
    </rPh>
    <rPh sb="14" eb="15">
      <t>ネン</t>
    </rPh>
    <rPh sb="16" eb="17">
      <t>ガツ</t>
    </rPh>
    <rPh sb="18" eb="19">
      <t>ニチ</t>
    </rPh>
    <rPh sb="21" eb="24">
      <t>ギムカ</t>
    </rPh>
    <phoneticPr fontId="3"/>
  </si>
  <si>
    <t>４３　記録の整備</t>
    <rPh sb="3" eb="5">
      <t>キロク</t>
    </rPh>
    <rPh sb="6" eb="8">
      <t>セイビ</t>
    </rPh>
    <phoneticPr fontId="3"/>
  </si>
  <si>
    <t>４２　利用者の安全並びに介護サービスの質の確保及び職員の負担軽減に資する方策を検討するための</t>
    <phoneticPr fontId="3"/>
  </si>
  <si>
    <t>　　委員会の設置</t>
    <phoneticPr fontId="3"/>
  </si>
  <si>
    <t>　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（令和９年３月３１日までは経過措置により努力義務とされています。）</t>
    <rPh sb="151" eb="153">
      <t>レイワ</t>
    </rPh>
    <rPh sb="163" eb="167">
      <t>ケイカソチ</t>
    </rPh>
    <rPh sb="170" eb="174">
      <t>ドリョクギム</t>
    </rPh>
    <phoneticPr fontId="3"/>
  </si>
  <si>
    <t>１．末期の悪性腫瘍
２．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頸髄損傷及び人工呼吸器を使用している状態
３．主治の医師（介護老人保健施設及び介護医療院の医師を除く。）から、急性憎悪等により一時的に頻回の訪問看護を行う必要がある旨の特別指示又は特別指示書の交付があった</t>
    <rPh sb="2" eb="4">
      <t>マッキ</t>
    </rPh>
    <rPh sb="5" eb="7">
      <t>アクセイ</t>
    </rPh>
    <rPh sb="7" eb="9">
      <t>シュヨウ</t>
    </rPh>
    <rPh sb="326" eb="327">
      <t>オヨ</t>
    </rPh>
    <rPh sb="328" eb="330">
      <t>カイゴ</t>
    </rPh>
    <rPh sb="330" eb="332">
      <t>イリョウ</t>
    </rPh>
    <phoneticPr fontId="3"/>
  </si>
  <si>
    <t>　認知症介護に係る専門的な研修を修了している者を、事業所における日常生活に支障を来すおそれのある症状又は行動が認められることから介護を必要とする認知症の者（以下この号において「対象者」という。）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ますか。</t>
    <phoneticPr fontId="3"/>
  </si>
  <si>
    <t>　事業所の従業者に対する認知症ケアに関する留意事項の伝達又は技術的指導に係る会議を定期的に開催していますか。</t>
    <phoneticPr fontId="3"/>
  </si>
  <si>
    <t>　認知症介護の指導に係る専門的な研修を修了している者を一名以上配置し、事業所全体の認知症ケアの指導等を実施していますか。</t>
    <phoneticPr fontId="3"/>
  </si>
  <si>
    <t>　事業所における介護職員、看護職員ごとの認知症ケアに関する研修計画を作成し、当該計画に従い、研修（外部における研修を含む。）を実施又は実施を予定していますか</t>
    <phoneticPr fontId="3"/>
  </si>
  <si>
    <t>　日常生活に支障を来すおそれのある症状又は行動が認められることから介護を必要とする認知症の利用者（認知症日常生活自立度Ⅲ以上）ですか。</t>
    <phoneticPr fontId="3"/>
  </si>
  <si>
    <t>加算算定チェック表　（　認知症加算（Ⅱ）～（Ⅳ）　）</t>
    <rPh sb="0" eb="2">
      <t>カサン</t>
    </rPh>
    <rPh sb="12" eb="15">
      <t>ニンチショウ</t>
    </rPh>
    <rPh sb="15" eb="17">
      <t>カサン</t>
    </rPh>
    <phoneticPr fontId="3"/>
  </si>
  <si>
    <t>認知症加算（Ⅱ）</t>
    <phoneticPr fontId="3"/>
  </si>
  <si>
    <t>認知症加算（Ⅲ）</t>
    <phoneticPr fontId="3"/>
  </si>
  <si>
    <t>認知症加算（Ⅳ）</t>
    <phoneticPr fontId="3"/>
  </si>
  <si>
    <t>　要介護状態区分が要介護２である者であって、周囲の者による日常生活に対する注意を必要とする認知症のもの（認知症日常生活自立度Ⅱ）ですか。</t>
    <phoneticPr fontId="3"/>
  </si>
  <si>
    <t>口腔・栄養スクリーニング加算Ⅰ</t>
    <phoneticPr fontId="3"/>
  </si>
  <si>
    <t>口腔・栄養スクリーニング加算Ⅱ</t>
    <phoneticPr fontId="3"/>
  </si>
  <si>
    <t>４　算定日が属する月が、次のいずれにも該当していませんか。
（１）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２）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2" eb="4">
      <t>サンテイ</t>
    </rPh>
    <rPh sb="4" eb="5">
      <t>ヒ</t>
    </rPh>
    <rPh sb="6" eb="7">
      <t>ゾク</t>
    </rPh>
    <rPh sb="9" eb="10">
      <t>ツキ</t>
    </rPh>
    <rPh sb="12" eb="13">
      <t>ツギ</t>
    </rPh>
    <rPh sb="19" eb="21">
      <t>ガイトウ</t>
    </rPh>
    <phoneticPr fontId="3"/>
  </si>
  <si>
    <t>次のいずれにも該当すること。
①項番１及び項番３に揚げる基準に適合すること。
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
③算定日が属する月が、利用者が口腔機能向上加算の算定に係る口腔機能向上加算の算定に係る口腔機能向上サービスを受けている間及び口腔機能向上サービスが終了した日の属する月でないこと。</t>
    <rPh sb="0" eb="1">
      <t>ツギ</t>
    </rPh>
    <rPh sb="7" eb="9">
      <t>ガイトウ</t>
    </rPh>
    <rPh sb="16" eb="17">
      <t>コウ</t>
    </rPh>
    <rPh sb="17" eb="18">
      <t>バン</t>
    </rPh>
    <rPh sb="19" eb="20">
      <t>オヨ</t>
    </rPh>
    <rPh sb="21" eb="22">
      <t>コウ</t>
    </rPh>
    <rPh sb="22" eb="23">
      <t>バン</t>
    </rPh>
    <rPh sb="25" eb="26">
      <t>ア</t>
    </rPh>
    <rPh sb="28" eb="30">
      <t>キジュン</t>
    </rPh>
    <rPh sb="31" eb="33">
      <t>テキゴウ</t>
    </rPh>
    <phoneticPr fontId="3"/>
  </si>
  <si>
    <t>次のいずれにも該当すること。
①項番２及び項番３に揚げる基準に適合すること。
②算定日が属する月が、栄養アセスメント加算を算定していない、かつ、利用者が栄養改善加算の算定に係る栄養改善サービスを受けている間又は栄養改善サービスが終了した日の属する月でないこと。
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
④他の介護サービスの事業所において、当該利用者について、口腔連携強化加算を算定していないこと。</t>
    <rPh sb="0" eb="1">
      <t>ツギ</t>
    </rPh>
    <rPh sb="7" eb="9">
      <t>ガイトウ</t>
    </rPh>
    <rPh sb="16" eb="17">
      <t>コウ</t>
    </rPh>
    <rPh sb="17" eb="18">
      <t>バン</t>
    </rPh>
    <rPh sb="19" eb="20">
      <t>オヨ</t>
    </rPh>
    <rPh sb="21" eb="22">
      <t>コウ</t>
    </rPh>
    <rPh sb="22" eb="23">
      <t>バン</t>
    </rPh>
    <rPh sb="25" eb="26">
      <t>ア</t>
    </rPh>
    <rPh sb="28" eb="30">
      <t>キジュン</t>
    </rPh>
    <rPh sb="31" eb="33">
      <t>テキゴウ</t>
    </rPh>
    <rPh sb="40" eb="42">
      <t>サンテイ</t>
    </rPh>
    <rPh sb="42" eb="43">
      <t>ビ</t>
    </rPh>
    <rPh sb="44" eb="45">
      <t>ゾク</t>
    </rPh>
    <rPh sb="47" eb="48">
      <t>ツキ</t>
    </rPh>
    <rPh sb="50" eb="52">
      <t>エイヨウ</t>
    </rPh>
    <rPh sb="58" eb="60">
      <t>カサン</t>
    </rPh>
    <rPh sb="61" eb="63">
      <t>サンテイ</t>
    </rPh>
    <rPh sb="72" eb="75">
      <t>リヨウシャ</t>
    </rPh>
    <rPh sb="76" eb="78">
      <t>エイヨウ</t>
    </rPh>
    <rPh sb="78" eb="80">
      <t>カイゼン</t>
    </rPh>
    <rPh sb="80" eb="82">
      <t>カサン</t>
    </rPh>
    <rPh sb="83" eb="85">
      <t>サンテイ</t>
    </rPh>
    <rPh sb="86" eb="87">
      <t>カカ</t>
    </rPh>
    <rPh sb="88" eb="90">
      <t>エイヨウ</t>
    </rPh>
    <rPh sb="90" eb="92">
      <t>カイゼン</t>
    </rPh>
    <rPh sb="97" eb="98">
      <t>ウ</t>
    </rPh>
    <rPh sb="102" eb="103">
      <t>アイダ</t>
    </rPh>
    <rPh sb="103" eb="104">
      <t>マタ</t>
    </rPh>
    <rPh sb="105" eb="107">
      <t>エイヨウ</t>
    </rPh>
    <rPh sb="107" eb="109">
      <t>カイゼン</t>
    </rPh>
    <rPh sb="114" eb="116">
      <t>シュウリョウ</t>
    </rPh>
    <rPh sb="118" eb="119">
      <t>ヒ</t>
    </rPh>
    <rPh sb="120" eb="121">
      <t>ゾク</t>
    </rPh>
    <rPh sb="123" eb="124">
      <t>ツキ</t>
    </rPh>
    <phoneticPr fontId="3"/>
  </si>
  <si>
    <t>【厚生労働大臣が定める状態】
イ　 医科診療報酬点数表に掲げる在宅麻酔等注射指導管理、在宅腫瘍化学療法注射指導管理、在宅強心剤持続投与指導管理若しくは在宅気管切開患者指導管理を受けている状態又は気管カニューレ若しくは留置カテーテルを使用している状態
ロ　 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通管理指導管理又は在宅肺高血圧症患者指導管理を受けている状態
ハ　人工肛門又は人工膀胱を設置している状態
二　真皮を越える褥瘡の状態
ホ　点滴注射を週３日以上行う必要があると認められる状態</t>
    <rPh sb="1" eb="3">
      <t>コウセイ</t>
    </rPh>
    <rPh sb="3" eb="5">
      <t>ロウドウ</t>
    </rPh>
    <rPh sb="5" eb="7">
      <t>ダイジン</t>
    </rPh>
    <rPh sb="8" eb="9">
      <t>サダ</t>
    </rPh>
    <rPh sb="11" eb="13">
      <t>ジョウタイ</t>
    </rPh>
    <phoneticPr fontId="3"/>
  </si>
  <si>
    <t>緊急時対応加算</t>
    <rPh sb="0" eb="3">
      <t>キンキュウジ</t>
    </rPh>
    <rPh sb="3" eb="5">
      <t>タイオウ</t>
    </rPh>
    <rPh sb="5" eb="7">
      <t>カサン</t>
    </rPh>
    <phoneticPr fontId="3"/>
  </si>
  <si>
    <t>加算算定チェック表（緊急時対応加算）</t>
    <rPh sb="0" eb="2">
      <t>カサン</t>
    </rPh>
    <rPh sb="2" eb="4">
      <t>サンテイ</t>
    </rPh>
    <rPh sb="8" eb="9">
      <t>ヒョウ</t>
    </rPh>
    <rPh sb="10" eb="13">
      <t>キンキュウジ</t>
    </rPh>
    <rPh sb="13" eb="15">
      <t>タイオウ</t>
    </rPh>
    <rPh sb="15" eb="17">
      <t>カサン</t>
    </rPh>
    <phoneticPr fontId="3"/>
  </si>
  <si>
    <t>上記体制にある旨及び計画的に計画的に訪問することになっていない緊急時における訪問及び計画的に宿泊することとなっていない緊急時における宿泊を行う体制にある場合には当該加算を算定する旨を説明し、同意を得ていますか。</t>
    <rPh sb="0" eb="2">
      <t>ジョウキ</t>
    </rPh>
    <rPh sb="2" eb="4">
      <t>タイセイ</t>
    </rPh>
    <rPh sb="7" eb="8">
      <t>ムネ</t>
    </rPh>
    <rPh sb="8" eb="9">
      <t>オヨ</t>
    </rPh>
    <rPh sb="10" eb="13">
      <t>ケイカクテキ</t>
    </rPh>
    <rPh sb="14" eb="17">
      <t>ケイカクテキ</t>
    </rPh>
    <rPh sb="18" eb="20">
      <t>ホウモン</t>
    </rPh>
    <rPh sb="69" eb="70">
      <t>オコナ</t>
    </rPh>
    <rPh sb="71" eb="73">
      <t>タイセイ</t>
    </rPh>
    <rPh sb="76" eb="78">
      <t>バアイ</t>
    </rPh>
    <rPh sb="80" eb="82">
      <t>トウガイ</t>
    </rPh>
    <rPh sb="81" eb="82">
      <t>ガイ</t>
    </rPh>
    <rPh sb="82" eb="84">
      <t>カサン</t>
    </rPh>
    <rPh sb="85" eb="87">
      <t>サンテイ</t>
    </rPh>
    <rPh sb="89" eb="90">
      <t>ムネ</t>
    </rPh>
    <rPh sb="91" eb="93">
      <t>セツメイ</t>
    </rPh>
    <rPh sb="95" eb="97">
      <t>ドウイ</t>
    </rPh>
    <rPh sb="98" eb="99">
      <t>エ</t>
    </rPh>
    <phoneticPr fontId="3"/>
  </si>
  <si>
    <t>①　緊急時対応加算については、利用者又はその家族等から電話等により看護に関する意見を求められた場合に常時対応できる体制にある事業所において、当該事業所の看護師等が訪問看護サービス及び宿泊サービスを受けようとする者に対して、当該体制にある旨及び計画的に訪問することとなっていない緊急時における訪問及び計画的に宿泊することとなっていない緊急時における宿泊を行う体制にある場合には当該加算を算定する旨を説明し、その同意を得た場合に加算する。</t>
    <phoneticPr fontId="3"/>
  </si>
  <si>
    <t>②　緊急時対応加算については、介護保険の給付対象となる訪問看護サービス又は宿泊サービスを行った日の属する月の所定単位数に加算するものとする。なお当該加算を介護保険で請求した場合には、同月に訪問看護及び定期巡回・随時対応型訪問介護看護を利用した場合の当該訪問看護における緊急時訪問介護加算、同月に看護小規模多機能型居宅介護を利用した場合の当該看護小規模多機能型居宅介護における緊急時対応加算及び同月に医療保険における訪問看護を利用した場合の当該訪問看護における２４時間対応体制加算は算定できないこと。</t>
    <phoneticPr fontId="3"/>
  </si>
  <si>
    <t>③　緊急時対応加算は、１人の利用者に対し、１か所の事業所に限り算定できる。このため、緊急時対応加算に係る訪問看護サービス又は宿泊サービスを受けようとする利用者に説明するに当たっては、当該利用者に対して、他の事業所から緊急時訪問看護加算に係る訪問看護又は緊急時対応加算に係る宿泊を受けていないか確認すること。</t>
    <phoneticPr fontId="3"/>
  </si>
  <si>
    <t>④　緊急時対応加算の届出は利用者や居宅介護支援事業所が看護小規模多機能型居宅介護事業所を選定する上で必要な情報として届け出させること。なお、緊急時対応加算の算定に当たっては、届出を受理した日から算定するものとする。</t>
    <phoneticPr fontId="3"/>
  </si>
  <si>
    <t>特別な管理を必要とする利用者に対して看護サービスを実施した日の属する月に算定していますか。</t>
    <phoneticPr fontId="3"/>
  </si>
  <si>
    <t>イ　多発性硬化症、重症筋無力症、スモン、筋委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賢白質ジストロフィー、脊髄性筋萎縮症、球脊髄性筋萎縮症、慢性炎症性脱髄性多発神経炎、後天性免疫不全症候群、頸髄損傷及び人工呼吸器を使用している状態次のいずれかに該当する状態</t>
    <rPh sb="298" eb="299">
      <t>ツギ</t>
    </rPh>
    <rPh sb="305" eb="307">
      <t>ガイトウ</t>
    </rPh>
    <rPh sb="309" eb="311">
      <t>ジョウタイ</t>
    </rPh>
    <phoneticPr fontId="3"/>
  </si>
  <si>
    <t>ロ　急性憎悪その他当該利用者の主治の医師が一時的に頻回の訪問看護が必要であると認める状態</t>
    <phoneticPr fontId="3"/>
  </si>
  <si>
    <t>加算算定チェック表　（総合マネジメント体制強化加算Ⅰ・Ⅱ）</t>
    <rPh sb="0" eb="2">
      <t>カサン</t>
    </rPh>
    <rPh sb="8" eb="9">
      <t>ヒョウ</t>
    </rPh>
    <rPh sb="11" eb="13">
      <t>ソウゴウ</t>
    </rPh>
    <rPh sb="19" eb="21">
      <t>タイセイ</t>
    </rPh>
    <rPh sb="21" eb="23">
      <t>キョウカ</t>
    </rPh>
    <rPh sb="23" eb="25">
      <t>カサン</t>
    </rPh>
    <phoneticPr fontId="3"/>
  </si>
  <si>
    <t>総合マネジメント体制強化加算Ⅰ</t>
    <phoneticPr fontId="3"/>
  </si>
  <si>
    <t>日常的に利用者と関わりのある地域住民等の相談に対応する体制を確保していますか。</t>
    <phoneticPr fontId="3"/>
  </si>
  <si>
    <t>必要に応じて、多様な主体により提供される登録者の生活全般を支援するサービスが包括的に提供されるような居宅サービス計画を作成していますか。</t>
    <phoneticPr fontId="3"/>
  </si>
  <si>
    <t>総合マネジメント体制強化加算Ⅱ</t>
    <phoneticPr fontId="3"/>
  </si>
  <si>
    <t>（１）入所者又は利用者ごとに、施設入所時又は利用開始時に褥瘡の有無を確認するとともに、褥瘡の発生と関連のあるリスクについて、施設入所時又は利用開始時に評価し、その後少なくとも３月に１回評価していますか。</t>
    <phoneticPr fontId="3"/>
  </si>
  <si>
    <t>（２）　（１）の確認及び評価の結果等の情報を厚生労働省に提出し、褥う管理の実施に当たって、当該情報その他褥瘡管理の適切かつ有効な実施のために必要な情報を活用していますか。</t>
    <phoneticPr fontId="3"/>
  </si>
  <si>
    <t>（３）（１）の確認の結果、褥瘡が認められ、又は（１）の評価の結果、褥瘡が発生するリスクがあるとされた入所者又は利用者ごとに、医師、看護師、介護職員、管理栄養士、介護支援専門員その他の職種の者が共同して、褥瘡管理に関する褥瘡ケア計画を作成していますか。</t>
    <phoneticPr fontId="3"/>
  </si>
  <si>
    <t>（４）入所者又は利用者ごとの褥瘡ケア計画に従い褥瘡管理を実施するとともに、その管理の内容や入所者又は利用者の状態について定期的に記録していますか。</t>
    <phoneticPr fontId="3"/>
  </si>
  <si>
    <t>（５）（１）の評価に基づき、少なくとも３月に１回、入所者又は利用者ごとに褥瘡ケア計画を見直していますか。
※当該加算要件を満たさないことが明らかになった場合は速やかに加算の届出の取り下げを行うこと。</t>
    <phoneticPr fontId="3"/>
  </si>
  <si>
    <t>※当該加算要件を満たさないことが明らかになった場合は速やかに加算の届出の取り下げを行うこと。</t>
    <phoneticPr fontId="3"/>
  </si>
  <si>
    <t>（５）（１）の評価に基づき、少なくとも３月に１回、入所者又は利用者ごとに褥瘡ケア計画を見直していますか。</t>
    <phoneticPr fontId="3"/>
  </si>
  <si>
    <t>（６）次に掲げる基準のいずれにも該当すること
　・（１）の確認の結果、褥瘡が認められた入所者又は利用者について、当該褥瘡が治癒したこと。
　・（１）の評価の結果、施設入所時又は利用開始時に褥瘡が発生するリスクがあるとされた入所者又は利用者について、褥瘡の発生のないこと。</t>
    <rPh sb="16" eb="18">
      <t>ガイトウ</t>
    </rPh>
    <phoneticPr fontId="3"/>
  </si>
  <si>
    <t>⑨　褥瘡マネジメント加算(Ⅱ)は、褥瘡マネジメント加算(Ⅰ)の算定要件を満たす事業所において、④の評価の結果、利用開始時に褥瘡が認められた又は褥瘡が発生するリスクがあるとされた利用者について、利用開始日の属する月の翌月以降に別紙様式５を用いて評価を実施し、当該月に別紙様式５に示す持続する発赤（ｄ１）以上の褥瘡の発症がない場合に、所定単位数を算定できるものとする。ただし、利用開始時に褥瘡があった利用者については、当該褥瘡の治癒後に、褥瘡の再発がない場合に算定できるものとする。</t>
    <phoneticPr fontId="3"/>
  </si>
  <si>
    <t>⑩　褥瘡管理に当たっては、施設ごとに当該マネジメントの実施に必要な褥瘡管理に係るマニュアルを整備し、当該マニュアルに基づき実施することが望ましいものであること。</t>
    <rPh sb="46" eb="48">
      <t>セイビ</t>
    </rPh>
    <rPh sb="50" eb="52">
      <t>トウガイ</t>
    </rPh>
    <rPh sb="58" eb="59">
      <t>モト</t>
    </rPh>
    <rPh sb="61" eb="63">
      <t>ジッシ</t>
    </rPh>
    <rPh sb="68" eb="69">
      <t>ノゾ</t>
    </rPh>
    <phoneticPr fontId="3"/>
  </si>
  <si>
    <t>（１）の評価の結果、要介護状態の軽減が見込まれる者について、利用開始時と比較して、排尿又は排便の状態の少なくとも一方が改善するとともにいずれにも悪化がありませんか。</t>
    <phoneticPr fontId="3"/>
  </si>
  <si>
    <t>（１）の評価の結果、利用開始時におむつを使用していた者であって要介護状態の軽減が見込まれるものについて、おむつを使用しなくなりましたか。</t>
    <phoneticPr fontId="3"/>
  </si>
  <si>
    <t>（１）の評価の結果、施設入所時又は利用開始時に尿道カテーテルが留置されていた者であって要介護状態の軽減が見込まれるものについて、尿道カテーテルが抜去されましたか。</t>
    <phoneticPr fontId="3"/>
  </si>
  <si>
    <t>④　大臣基準第71号の３イ（１）の評価は、別紙様式６を用いて、以下の（ア）から（エ）について実施する。
　　（ア）　排尿の状態
　　（イ）　排便の状態
　　（ウ）　おむつの使用
　　（エ）　尿道カテーテルの留置</t>
    <phoneticPr fontId="3"/>
  </si>
  <si>
    <t>⑧　大臣基準第71号の３イ（２）の「排せつに介護を要する利用者」とは、④の（ア）若しくは（イ）が「一部介助」若しくは「全介助」評価される者又は（ウ）若しくは（エ）が「あり」の者をいう。</t>
    <phoneticPr fontId="3"/>
  </si>
  <si>
    <t>⑨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又はおむつ使用ありから使用なしに改善すること、あるいは、排尿又は排便の状態の少なくとも一方が改善し、かつ、おむつ使用ありから使用なしに改善することが見込まれることをいう。</t>
    <phoneticPr fontId="3"/>
  </si>
  <si>
    <t>⑭ 排せつ支援加算(Ⅱ)は、排せつ支援加算(Ⅰ)の算定要件を満たす事業所において、利用開始時と比較して、④に掲げる（ア）若しくは（イ）の評価の少なくとも一方が改善し、かつ、いずれにも悪化がない場合又は（ウ）若しくは（エ）の評価が改善した場合に、算定できることとする。</t>
    <phoneticPr fontId="3"/>
  </si>
  <si>
    <t>⑮ 排せつ支援加算(Ⅲ)は、排せつ支援加算(Ⅰ)の算定要件を満たす施設において、施設入所時と比較して、④に掲げる（ア）又は（イ）の評価の少なくとも一方が改善し、いずれにも悪化がなく、かつ、（ウ）が改善した場合に、算定できることとする。</t>
    <phoneticPr fontId="3"/>
  </si>
  <si>
    <t>加算算定チェック表　（生産性向上推進体制加算Ⅰ・Ⅱ）</t>
    <rPh sb="0" eb="2">
      <t>カサン</t>
    </rPh>
    <rPh sb="8" eb="9">
      <t>ヒョウ</t>
    </rPh>
    <rPh sb="11" eb="16">
      <t>セイサンセイコウジョウ</t>
    </rPh>
    <rPh sb="16" eb="18">
      <t>スイシン</t>
    </rPh>
    <rPh sb="18" eb="20">
      <t>タイセイ</t>
    </rPh>
    <rPh sb="20" eb="22">
      <t>カサン</t>
    </rPh>
    <phoneticPr fontId="3"/>
  </si>
  <si>
    <t>生産性向上推進体制加算Ⅰ</t>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</si>
  <si>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
①業務の効率化及び質の向上又は職員の負担の軽減に資する機器（以下「介護機器」という。）を活用する場合における利用者の安全及びケアの質の確保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phoneticPr fontId="3"/>
  </si>
  <si>
    <t>（２）　（１）の取組及び介護機器の活用による業務の効率化及びケアの質の確保並びに職員の負担軽減に関する実績がありますか。</t>
    <phoneticPr fontId="3"/>
  </si>
  <si>
    <t>（３）　介護機器を複数種類活用していますか。</t>
    <phoneticPr fontId="3"/>
  </si>
  <si>
    <t>（４）　（１）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ますか。</t>
    <phoneticPr fontId="3"/>
  </si>
  <si>
    <t>（５）事業年度ごとに（１）、（３）及び（４）の取組に関する実績を厚生労働省に報告していますか。</t>
    <phoneticPr fontId="3"/>
  </si>
  <si>
    <t>生産性向上推進体制加算Ⅱ</t>
    <phoneticPr fontId="3"/>
  </si>
  <si>
    <t>（２）　介護機器を活用していますか。</t>
    <phoneticPr fontId="3"/>
  </si>
  <si>
    <t>（５）事業年度ごとに（１）及び（２）の取組に関する実績を厚生労働省に報告していますか。</t>
    <phoneticPr fontId="3"/>
  </si>
  <si>
    <t>【サービスの提供が過少である場合の減算】</t>
    <rPh sb="6" eb="8">
      <t>テイキョウ</t>
    </rPh>
    <rPh sb="9" eb="11">
      <t>カショウ</t>
    </rPh>
    <rPh sb="14" eb="16">
      <t>バアイ</t>
    </rPh>
    <rPh sb="17" eb="19">
      <t>ゲンサン</t>
    </rPh>
    <phoneticPr fontId="3"/>
  </si>
  <si>
    <t>【医療保険の訪問看護が行われる場合の減算】</t>
    <rPh sb="1" eb="3">
      <t>イリョウ</t>
    </rPh>
    <rPh sb="3" eb="5">
      <t>ホケン</t>
    </rPh>
    <rPh sb="6" eb="8">
      <t>ホウモン</t>
    </rPh>
    <rPh sb="8" eb="10">
      <t>カンゴ</t>
    </rPh>
    <rPh sb="11" eb="12">
      <t>オコナ</t>
    </rPh>
    <rPh sb="15" eb="17">
      <t>バアイ</t>
    </rPh>
    <rPh sb="18" eb="20">
      <t>ゲンザン</t>
    </rPh>
    <phoneticPr fontId="3"/>
  </si>
  <si>
    <t>【身体拘束廃止未実施減算】</t>
    <rPh sb="1" eb="7">
      <t>シンタイコウソクハイシ</t>
    </rPh>
    <rPh sb="7" eb="10">
      <t>ミジッシ</t>
    </rPh>
    <rPh sb="10" eb="12">
      <t>ゲンザン</t>
    </rPh>
    <phoneticPr fontId="3"/>
  </si>
  <si>
    <t>【高齢者虐待防止措置未実施減算】</t>
    <rPh sb="1" eb="4">
      <t>コウレイシャ</t>
    </rPh>
    <rPh sb="4" eb="8">
      <t>ギャクタイボウシ</t>
    </rPh>
    <rPh sb="8" eb="10">
      <t>ソチ</t>
    </rPh>
    <rPh sb="10" eb="13">
      <t>ミジッシ</t>
    </rPh>
    <rPh sb="13" eb="15">
      <t>ゲンザン</t>
    </rPh>
    <phoneticPr fontId="3"/>
  </si>
  <si>
    <t>【業務継続計画未策定減算】</t>
    <rPh sb="1" eb="7">
      <t>ギョウムケイゾクケイカク</t>
    </rPh>
    <rPh sb="7" eb="10">
      <t>ミサクテイ</t>
    </rPh>
    <rPh sb="10" eb="12">
      <t>ゲンザン</t>
    </rPh>
    <phoneticPr fontId="3"/>
  </si>
  <si>
    <t>左記の事実はなく
減算に該当しない
・
左記の事実が生じ
減算に該当する</t>
    <rPh sb="0" eb="2">
      <t>サキ</t>
    </rPh>
    <rPh sb="3" eb="5">
      <t>ジジツ</t>
    </rPh>
    <rPh sb="9" eb="11">
      <t>ゲンザン</t>
    </rPh>
    <rPh sb="12" eb="14">
      <t>ガイトウ</t>
    </rPh>
    <rPh sb="22" eb="24">
      <t>サキ</t>
    </rPh>
    <rPh sb="25" eb="27">
      <t>ジジツ</t>
    </rPh>
    <rPh sb="28" eb="29">
      <t>ショウ</t>
    </rPh>
    <rPh sb="31" eb="33">
      <t>ゲンザン</t>
    </rPh>
    <rPh sb="34" eb="36">
      <t>ガイトウ</t>
    </rPh>
    <phoneticPr fontId="3"/>
  </si>
  <si>
    <t>左記の事実はなく
減算に該当しない
・
左記の事実が生じ
減算に該当する</t>
    <phoneticPr fontId="3"/>
  </si>
  <si>
    <r>
      <t>次に掲げる事実が生じていませんか。
①　高齢者虐待防止のための対策を検討する委員会を定期的に開催していない
②　高齢者虐待防止のための指針を整備していない
③　高齢者虐待防止のための年１回以上の研修を実施していない又は高齢者虐待防止措置を適正に実施するための担当者を置いていない
※事業所において</t>
    </r>
    <r>
      <rPr>
        <u/>
        <sz val="11"/>
        <rFont val="ＭＳ Ｐゴシック"/>
        <family val="3"/>
        <charset val="128"/>
      </rPr>
      <t>高齢者虐待が発生した場合ではなく、</t>
    </r>
    <r>
      <rPr>
        <sz val="11"/>
        <rFont val="ＭＳ Ｐゴシック"/>
        <family val="3"/>
        <charset val="128"/>
      </rPr>
      <t>地域密着型サービス基準第３条の３８の２に規定する</t>
    </r>
    <r>
      <rPr>
        <u/>
        <sz val="11"/>
        <rFont val="ＭＳ Ｐゴシック"/>
        <family val="3"/>
        <charset val="128"/>
      </rPr>
      <t>措置を講じていない場合に、利用者全員について</t>
    </r>
    <r>
      <rPr>
        <sz val="11"/>
        <rFont val="ＭＳ Ｐゴシック"/>
        <family val="3"/>
        <charset val="128"/>
      </rPr>
      <t>所定単位数から減算することとなります。
※上記の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となります。</t>
    </r>
    <rPh sb="0" eb="1">
      <t>ツギ</t>
    </rPh>
    <rPh sb="2" eb="3">
      <t>カカ</t>
    </rPh>
    <rPh sb="5" eb="7">
      <t>ジジツ</t>
    </rPh>
    <rPh sb="8" eb="9">
      <t>ショウ</t>
    </rPh>
    <rPh sb="233" eb="235">
      <t>ジョウキ</t>
    </rPh>
    <phoneticPr fontId="3"/>
  </si>
  <si>
    <r>
      <t>次に掲げる事実が生じていませんか。
①　記録を行っていない
②　身体的拘束等の適正化のための対策を検討する委員会を３月に１回以上開催していない
③　身体的拘束等の適正化のための指針を整備していない又は身体的拘束等の適正化のための定期的な研修を実施していない
※事業所において</t>
    </r>
    <r>
      <rPr>
        <u/>
        <sz val="11"/>
        <rFont val="ＭＳ Ｐゴシック"/>
        <family val="3"/>
        <charset val="128"/>
      </rPr>
      <t>身体的拘束等が行われていた場合ではなく</t>
    </r>
    <r>
      <rPr>
        <sz val="11"/>
        <rFont val="ＭＳ Ｐゴシック"/>
        <family val="3"/>
        <charset val="128"/>
      </rPr>
      <t>、指定地域密着型サービス基準第 ７３条第６項の記録（同条第５項に規定する身体的拘束等を行う場合の記録）を行っていない場合及び同条第７項に規定する</t>
    </r>
    <r>
      <rPr>
        <u/>
        <sz val="11"/>
        <rFont val="ＭＳ Ｐゴシック"/>
        <family val="3"/>
        <charset val="128"/>
      </rPr>
      <t>措置を講じていない場合に、利用者全員について</t>
    </r>
    <r>
      <rPr>
        <sz val="11"/>
        <rFont val="ＭＳ Ｐゴシック"/>
        <family val="3"/>
        <charset val="128"/>
      </rPr>
      <t>所定単位数から減算することとなります。
※上記の事実が生じた場合、速やかに改善計画を市町村長に提出した後、事実が生じた月から３月後に改善計画に基づく改善状況を市町村長に報告してください。事実が生じた月の翌月から改善が認められた月までの間について、利用者全員について所定単位数から減算となります。</t>
    </r>
    <rPh sb="0" eb="1">
      <t>ツギ</t>
    </rPh>
    <rPh sb="2" eb="3">
      <t>カカ</t>
    </rPh>
    <rPh sb="5" eb="7">
      <t>ジジツ</t>
    </rPh>
    <rPh sb="8" eb="9">
      <t>ショウ</t>
    </rPh>
    <rPh sb="272" eb="274">
      <t>ジョウキ</t>
    </rPh>
    <phoneticPr fontId="3"/>
  </si>
  <si>
    <t>※令和７年３月３１日まで経過措置あり</t>
    <rPh sb="1" eb="3">
      <t>レイワ</t>
    </rPh>
    <rPh sb="12" eb="16">
      <t>ケイカソチ</t>
    </rPh>
    <phoneticPr fontId="3"/>
  </si>
  <si>
    <r>
      <t>次のとおり業務継続計画の策定等を行っていますか。
①　感染症や非常災害の発生時において、利用者に対するサービス提供を継続的に実施するための計画及び非常時の体制で早期の業務再開を図るための計画（以下「業務継続計画」という。）を策定し、当該業務継続計画に従い必要な措置を講じている
②　従業者に対し、業務継続計画について周知するとともに、必要な研修及び訓練を定期的に実施している
③　定期的に業務継続計画の見直しを行い、必要に応じて業務継続計画の変更を行っている
※指定地域密着型サービス基準第３７条、第３７条の３又は第４０条の１６において準用する指定地域密着型サービス基準第３条の３０の２第１項に規定する基準を満たさない事実が生じた場合に、その翌月（基準を満たさない事実が生じた日が月の初日である場合は当該月）から基準に満たない状況が解消されるに至った月まで、当該事業所の</t>
    </r>
    <r>
      <rPr>
        <u/>
        <sz val="11"/>
        <rFont val="ＭＳ Ｐゴシック"/>
        <family val="3"/>
        <charset val="128"/>
      </rPr>
      <t>利用者全員について</t>
    </r>
    <r>
      <rPr>
        <sz val="11"/>
        <rFont val="ＭＳ Ｐゴシック"/>
        <family val="3"/>
        <charset val="128"/>
      </rPr>
      <t>、所定単位数から減算することとなります。
※経過措置として、令和７年３月３１日までの間、感染症の予防及びまん延の防止のための指針及び非常災害に関する具体的計画を策定している場合には、当該減算は適用されませんが、義務となっていることを踏まえ、速やかに作成してください。</t>
    </r>
    <rPh sb="0" eb="1">
      <t>ツギ</t>
    </rPh>
    <rPh sb="55" eb="57">
      <t>テイキョウ</t>
    </rPh>
    <rPh sb="69" eb="71">
      <t>ケイカク</t>
    </rPh>
    <rPh sb="224" eb="225">
      <t>オコナ</t>
    </rPh>
    <phoneticPr fontId="3"/>
  </si>
  <si>
    <t>策定等しており
減算に該当しない
・
計画は未策定だが経過措置に該当している</t>
    <rPh sb="0" eb="3">
      <t>サクテイトウ</t>
    </rPh>
    <rPh sb="8" eb="10">
      <t>ゲンザン</t>
    </rPh>
    <rPh sb="11" eb="13">
      <t>ガイトウ</t>
    </rPh>
    <rPh sb="21" eb="23">
      <t>ケイカク</t>
    </rPh>
    <rPh sb="24" eb="27">
      <t>ミサクテイ</t>
    </rPh>
    <rPh sb="29" eb="33">
      <t>ケイカソチ</t>
    </rPh>
    <rPh sb="34" eb="36">
      <t>ガイトウ</t>
    </rPh>
    <phoneticPr fontId="3"/>
  </si>
  <si>
    <t>生産性向上推進体制加算</t>
    <rPh sb="0" eb="5">
      <t>セイサンセイコウジョウ</t>
    </rPh>
    <rPh sb="5" eb="11">
      <t>スイシンタイセイカサン</t>
    </rPh>
    <phoneticPr fontId="3"/>
  </si>
  <si>
    <t>当該事業所の従業者として又は外部（※）との連携により管理栄養士を１名以上配置していますか。
※ 他の介護事業所、医療機関、介護保険施設、日本栄養士会や都道府県栄養士会が設置・運営する「栄養ケア・ステーション」。ただし、介護事業所については、栄養アセスメント加算の対象事業所に限る。介護保険施設については、常勤で１以上又は栄養マネジメント強化加算の算定要件の数を超えて管理栄養士を配置している施設に限る。</t>
    <phoneticPr fontId="3"/>
  </si>
  <si>
    <t>利用者の栄養状態を利用開始時に把握し、管理栄養士等が共同して、利用者ごとの摂食・嚥下機能及び食形態にも配慮した栄養ケア計画を作成していますか。</t>
    <phoneticPr fontId="3"/>
  </si>
  <si>
    <t>利用者ごとの栄養ケア計画に従い、必要に応じて当該利用者の居宅を訪問し、管理栄養士等が栄養改善サービスを行っているとともに、利用者の栄養状態を定期的に記録していますか。</t>
    <phoneticPr fontId="3"/>
  </si>
  <si>
    <t>④ 栄養改善サービスの提供は、以下のイからヘまでに掲げる手順を経てなされる。
イ　利用者ごとの低栄養状態のリスクを、利用開始時に把握すること。
ロ　利用開始時に、管理栄養士が中心となって、利用者ごとの摂食・嚥下機能及び食形態にも配慮しつつ、栄養状態に関する解決すべき課題の把握（以下「栄養アセスメント」という。）を行い、管理栄養士、看護職員、介護職員、生活相談員その他の職種のもの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をなる利用者又はその家族に説明し、その同意を得ること。なお、看護小規模多機能型居宅介護は、栄養ケア計画に相当する内容を看護小規模多機能型居宅介護計画の中に記載する場合は、その記載をもって栄養ケア計画の作成に代えることができるものとすること。
ハ　栄養ケア計画に基づき、管理栄養士等が利用者ごとに栄養改善サービスを提供すること。その際、栄養ケア計画に実施上の問題点があれば直ちに当該計画を修正すること。
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すること。
ヘ　基準第１８２条において準用する第３条の１８に規定する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ないものとすること。</t>
    <rPh sb="41" eb="44">
      <t>リヨウシャ</t>
    </rPh>
    <rPh sb="47" eb="48">
      <t>テイ</t>
    </rPh>
    <rPh sb="48" eb="50">
      <t>エイヨウ</t>
    </rPh>
    <rPh sb="50" eb="52">
      <t>ジョウタイ</t>
    </rPh>
    <rPh sb="58" eb="60">
      <t>リヨウ</t>
    </rPh>
    <rPh sb="60" eb="62">
      <t>カイシ</t>
    </rPh>
    <rPh sb="62" eb="63">
      <t>トキ</t>
    </rPh>
    <rPh sb="64" eb="66">
      <t>ハアク</t>
    </rPh>
    <rPh sb="74" eb="76">
      <t>リヨウ</t>
    </rPh>
    <rPh sb="76" eb="78">
      <t>カイシ</t>
    </rPh>
    <rPh sb="78" eb="79">
      <t>ジ</t>
    </rPh>
    <rPh sb="81" eb="83">
      <t>カンリ</t>
    </rPh>
    <rPh sb="83" eb="86">
      <t>エイヨウシ</t>
    </rPh>
    <rPh sb="87" eb="89">
      <t>チュウシン</t>
    </rPh>
    <rPh sb="94" eb="97">
      <t>リヨウシャ</t>
    </rPh>
    <rPh sb="100" eb="102">
      <t>セッショク</t>
    </rPh>
    <rPh sb="103" eb="105">
      <t>エンゲ</t>
    </rPh>
    <rPh sb="105" eb="107">
      <t>キノウ</t>
    </rPh>
    <rPh sb="107" eb="108">
      <t>オヨ</t>
    </rPh>
    <rPh sb="109" eb="110">
      <t>ショク</t>
    </rPh>
    <rPh sb="110" eb="112">
      <t>ケイタイ</t>
    </rPh>
    <rPh sb="114" eb="116">
      <t>ハイリョ</t>
    </rPh>
    <rPh sb="120" eb="122">
      <t>エイヨウ</t>
    </rPh>
    <rPh sb="122" eb="124">
      <t>ジョウタイ</t>
    </rPh>
    <rPh sb="125" eb="126">
      <t>カン</t>
    </rPh>
    <rPh sb="128" eb="130">
      <t>カイケツ</t>
    </rPh>
    <rPh sb="133" eb="135">
      <t>カダイ</t>
    </rPh>
    <rPh sb="136" eb="138">
      <t>ハアク</t>
    </rPh>
    <rPh sb="139" eb="141">
      <t>イカ</t>
    </rPh>
    <rPh sb="142" eb="144">
      <t>エイヨウ</t>
    </rPh>
    <rPh sb="157" eb="158">
      <t>オコナ</t>
    </rPh>
    <rPh sb="160" eb="162">
      <t>カンリ</t>
    </rPh>
    <rPh sb="162" eb="165">
      <t>エイヨウシ</t>
    </rPh>
    <rPh sb="166" eb="168">
      <t>カンゴ</t>
    </rPh>
    <rPh sb="168" eb="170">
      <t>ショクイン</t>
    </rPh>
    <rPh sb="171" eb="173">
      <t>カイゴ</t>
    </rPh>
    <rPh sb="173" eb="175">
      <t>ショクイン</t>
    </rPh>
    <rPh sb="176" eb="178">
      <t>セイカツ</t>
    </rPh>
    <rPh sb="178" eb="181">
      <t>ソウダンイン</t>
    </rPh>
    <rPh sb="183" eb="184">
      <t>タ</t>
    </rPh>
    <rPh sb="185" eb="187">
      <t>ショクシュ</t>
    </rPh>
    <rPh sb="191" eb="193">
      <t>キョウドウ</t>
    </rPh>
    <rPh sb="196" eb="198">
      <t>エイヨウ</t>
    </rPh>
    <rPh sb="198" eb="200">
      <t>ショクジ</t>
    </rPh>
    <rPh sb="200" eb="202">
      <t>ソウダン</t>
    </rPh>
    <rPh sb="203" eb="204">
      <t>カン</t>
    </rPh>
    <rPh sb="206" eb="208">
      <t>ジコウ</t>
    </rPh>
    <rPh sb="209" eb="211">
      <t>ショクジ</t>
    </rPh>
    <rPh sb="212" eb="213">
      <t>カン</t>
    </rPh>
    <rPh sb="215" eb="217">
      <t>ナイヨウ</t>
    </rPh>
    <rPh sb="218" eb="220">
      <t>セツメイ</t>
    </rPh>
    <rPh sb="220" eb="221">
      <t>ナド</t>
    </rPh>
    <rPh sb="223" eb="225">
      <t>カイケツ</t>
    </rPh>
    <rPh sb="228" eb="230">
      <t>エイヨウ</t>
    </rPh>
    <rPh sb="230" eb="232">
      <t>カンリ</t>
    </rPh>
    <rPh sb="232" eb="233">
      <t>ウエ</t>
    </rPh>
    <rPh sb="234" eb="236">
      <t>カダイ</t>
    </rPh>
    <rPh sb="236" eb="237">
      <t>ナド</t>
    </rPh>
    <rPh sb="238" eb="239">
      <t>タイ</t>
    </rPh>
    <rPh sb="240" eb="241">
      <t>ト</t>
    </rPh>
    <rPh sb="242" eb="243">
      <t>ク</t>
    </rPh>
    <rPh sb="246" eb="248">
      <t>ジコウ</t>
    </rPh>
    <rPh sb="248" eb="249">
      <t>ナド</t>
    </rPh>
    <rPh sb="250" eb="252">
      <t>キサイ</t>
    </rPh>
    <rPh sb="254" eb="256">
      <t>エイヨウ</t>
    </rPh>
    <rPh sb="258" eb="260">
      <t>ケイカク</t>
    </rPh>
    <rPh sb="261" eb="263">
      <t>サクセイ</t>
    </rPh>
    <rPh sb="268" eb="270">
      <t>サクセイ</t>
    </rPh>
    <rPh sb="272" eb="274">
      <t>エイヨウ</t>
    </rPh>
    <rPh sb="276" eb="278">
      <t>ケイカク</t>
    </rPh>
    <rPh sb="284" eb="286">
      <t>エイヨウ</t>
    </rPh>
    <rPh sb="286" eb="288">
      <t>カイゼン</t>
    </rPh>
    <rPh sb="293" eb="295">
      <t>タイショウ</t>
    </rPh>
    <rPh sb="298" eb="301">
      <t>リヨウシャ</t>
    </rPh>
    <rPh sb="301" eb="302">
      <t>マタ</t>
    </rPh>
    <rPh sb="305" eb="307">
      <t>カゾク</t>
    </rPh>
    <rPh sb="308" eb="310">
      <t>セツメイ</t>
    </rPh>
    <rPh sb="314" eb="316">
      <t>ドウイ</t>
    </rPh>
    <rPh sb="317" eb="318">
      <t>エ</t>
    </rPh>
    <rPh sb="340" eb="342">
      <t>エイヨウ</t>
    </rPh>
    <rPh sb="344" eb="346">
      <t>ケイカク</t>
    </rPh>
    <rPh sb="347" eb="349">
      <t>ソウトウ</t>
    </rPh>
    <rPh sb="351" eb="353">
      <t>ナイヨウ</t>
    </rPh>
    <rPh sb="365" eb="367">
      <t>カイゴ</t>
    </rPh>
    <rPh sb="367" eb="369">
      <t>ケイカク</t>
    </rPh>
    <rPh sb="370" eb="371">
      <t>ナカ</t>
    </rPh>
    <rPh sb="372" eb="374">
      <t>キサイ</t>
    </rPh>
    <rPh sb="376" eb="378">
      <t>バアイ</t>
    </rPh>
    <rPh sb="382" eb="384">
      <t>キサイ</t>
    </rPh>
    <rPh sb="388" eb="390">
      <t>エイヨウ</t>
    </rPh>
    <rPh sb="392" eb="394">
      <t>ケイカク</t>
    </rPh>
    <rPh sb="395" eb="397">
      <t>サクセイ</t>
    </rPh>
    <rPh sb="398" eb="399">
      <t>カ</t>
    </rPh>
    <rPh sb="418" eb="420">
      <t>エイヨウ</t>
    </rPh>
    <rPh sb="422" eb="424">
      <t>ケイカク</t>
    </rPh>
    <rPh sb="425" eb="426">
      <t>モト</t>
    </rPh>
    <rPh sb="429" eb="431">
      <t>カンリ</t>
    </rPh>
    <rPh sb="431" eb="434">
      <t>エイヨウシ</t>
    </rPh>
    <rPh sb="434" eb="435">
      <t>ナド</t>
    </rPh>
    <rPh sb="436" eb="439">
      <t>リヨウシャ</t>
    </rPh>
    <rPh sb="442" eb="444">
      <t>エイヨウ</t>
    </rPh>
    <rPh sb="444" eb="446">
      <t>カイゼン</t>
    </rPh>
    <rPh sb="451" eb="453">
      <t>テイキョウ</t>
    </rPh>
    <rPh sb="460" eb="461">
      <t>サイ</t>
    </rPh>
    <rPh sb="462" eb="464">
      <t>エイヨウ</t>
    </rPh>
    <rPh sb="466" eb="468">
      <t>ケイカク</t>
    </rPh>
    <rPh sb="469" eb="471">
      <t>ジッシ</t>
    </rPh>
    <rPh sb="471" eb="472">
      <t>ジョウ</t>
    </rPh>
    <rPh sb="473" eb="476">
      <t>モンダイテン</t>
    </rPh>
    <rPh sb="480" eb="481">
      <t>タダ</t>
    </rPh>
    <rPh sb="483" eb="485">
      <t>トウガイ</t>
    </rPh>
    <rPh sb="485" eb="487">
      <t>ケイカク</t>
    </rPh>
    <rPh sb="488" eb="490">
      <t>シュウセイ</t>
    </rPh>
    <rPh sb="562" eb="564">
      <t>カゾク</t>
    </rPh>
    <rPh sb="565" eb="567">
      <t>ドウイ</t>
    </rPh>
    <rPh sb="568" eb="569">
      <t>エ</t>
    </rPh>
    <rPh sb="571" eb="573">
      <t>トウガイ</t>
    </rPh>
    <rPh sb="573" eb="576">
      <t>リヨウシャ</t>
    </rPh>
    <rPh sb="577" eb="579">
      <t>キョタク</t>
    </rPh>
    <rPh sb="580" eb="582">
      <t>ホウモン</t>
    </rPh>
    <rPh sb="584" eb="586">
      <t>キョタク</t>
    </rPh>
    <rPh sb="588" eb="590">
      <t>ショクジ</t>
    </rPh>
    <rPh sb="590" eb="592">
      <t>ジョウキョウ</t>
    </rPh>
    <rPh sb="593" eb="595">
      <t>ショクジ</t>
    </rPh>
    <rPh sb="595" eb="597">
      <t>カンキョウ</t>
    </rPh>
    <rPh sb="597" eb="598">
      <t>ナド</t>
    </rPh>
    <rPh sb="599" eb="602">
      <t>グタイテキ</t>
    </rPh>
    <rPh sb="603" eb="605">
      <t>カダイ</t>
    </rPh>
    <rPh sb="606" eb="608">
      <t>ハアク</t>
    </rPh>
    <rPh sb="610" eb="611">
      <t>シュ</t>
    </rPh>
    <rPh sb="614" eb="616">
      <t>ショクジ</t>
    </rPh>
    <rPh sb="617" eb="619">
      <t>ジュンビ</t>
    </rPh>
    <rPh sb="622" eb="623">
      <t>モノ</t>
    </rPh>
    <rPh sb="624" eb="625">
      <t>タイ</t>
    </rPh>
    <rPh sb="627" eb="629">
      <t>エイヨウ</t>
    </rPh>
    <rPh sb="629" eb="631">
      <t>ショクジ</t>
    </rPh>
    <rPh sb="631" eb="633">
      <t>ソウダン</t>
    </rPh>
    <rPh sb="633" eb="634">
      <t>ナド</t>
    </rPh>
    <rPh sb="635" eb="637">
      <t>エイヨウ</t>
    </rPh>
    <rPh sb="637" eb="639">
      <t>カイゼン</t>
    </rPh>
    <rPh sb="644" eb="646">
      <t>テイキョウ</t>
    </rPh>
    <rPh sb="654" eb="657">
      <t>リヨウシャ</t>
    </rPh>
    <rPh sb="658" eb="660">
      <t>エイヨウ</t>
    </rPh>
    <rPh sb="660" eb="662">
      <t>ジョウタイ</t>
    </rPh>
    <rPh sb="663" eb="664">
      <t>オウ</t>
    </rPh>
    <rPh sb="667" eb="670">
      <t>テイキテキ</t>
    </rPh>
    <rPh sb="672" eb="675">
      <t>リヨウシャ</t>
    </rPh>
    <rPh sb="676" eb="678">
      <t>セイカツ</t>
    </rPh>
    <rPh sb="678" eb="680">
      <t>キノウ</t>
    </rPh>
    <rPh sb="681" eb="683">
      <t>ジョウキョウ</t>
    </rPh>
    <rPh sb="684" eb="686">
      <t>ケントウ</t>
    </rPh>
    <rPh sb="693" eb="694">
      <t>ガツ</t>
    </rPh>
    <rPh sb="697" eb="699">
      <t>タイジュウ</t>
    </rPh>
    <rPh sb="700" eb="702">
      <t>ソクテイ</t>
    </rPh>
    <rPh sb="704" eb="705">
      <t>ナド</t>
    </rPh>
    <rPh sb="708" eb="710">
      <t>エイヨウ</t>
    </rPh>
    <rPh sb="710" eb="712">
      <t>ジョウタイ</t>
    </rPh>
    <rPh sb="713" eb="715">
      <t>ヒョウカ</t>
    </rPh>
    <rPh sb="716" eb="717">
      <t>オコナ</t>
    </rPh>
    <rPh sb="721" eb="723">
      <t>ケッカ</t>
    </rPh>
    <rPh sb="724" eb="726">
      <t>トウガイ</t>
    </rPh>
    <rPh sb="726" eb="729">
      <t>リヨウシャ</t>
    </rPh>
    <rPh sb="730" eb="732">
      <t>タントウ</t>
    </rPh>
    <rPh sb="734" eb="736">
      <t>カイゴ</t>
    </rPh>
    <rPh sb="736" eb="738">
      <t>シエン</t>
    </rPh>
    <rPh sb="738" eb="741">
      <t>センモンイン</t>
    </rPh>
    <rPh sb="742" eb="744">
      <t>シュジ</t>
    </rPh>
    <rPh sb="745" eb="747">
      <t>イシ</t>
    </rPh>
    <rPh sb="748" eb="749">
      <t>タイ</t>
    </rPh>
    <rPh sb="751" eb="753">
      <t>ジョウホウ</t>
    </rPh>
    <rPh sb="753" eb="755">
      <t>テイキョウ</t>
    </rPh>
    <rPh sb="763" eb="765">
      <t>キジュン</t>
    </rPh>
    <rPh sb="765" eb="766">
      <t>ダイ</t>
    </rPh>
    <rPh sb="769" eb="770">
      <t>ジョウ</t>
    </rPh>
    <rPh sb="774" eb="776">
      <t>ジュンヨウ</t>
    </rPh>
    <rPh sb="778" eb="779">
      <t>ダイ</t>
    </rPh>
    <rPh sb="780" eb="781">
      <t>ジョウ</t>
    </rPh>
    <rPh sb="785" eb="787">
      <t>キテイ</t>
    </rPh>
    <rPh sb="794" eb="796">
      <t>テイキョウ</t>
    </rPh>
    <rPh sb="797" eb="799">
      <t>キロク</t>
    </rPh>
    <rPh sb="803" eb="806">
      <t>リヨウシャ</t>
    </rPh>
    <rPh sb="809" eb="811">
      <t>エイヨウ</t>
    </rPh>
    <rPh sb="813" eb="815">
      <t>ケイカク</t>
    </rPh>
    <rPh sb="816" eb="817">
      <t>シタガ</t>
    </rPh>
    <rPh sb="818" eb="820">
      <t>カンリ</t>
    </rPh>
    <rPh sb="820" eb="823">
      <t>エイヨウシ</t>
    </rPh>
    <rPh sb="824" eb="827">
      <t>リヨウシャ</t>
    </rPh>
    <rPh sb="828" eb="830">
      <t>エイヨウ</t>
    </rPh>
    <rPh sb="830" eb="832">
      <t>ジョウタイ</t>
    </rPh>
    <rPh sb="833" eb="836">
      <t>テイキテキ</t>
    </rPh>
    <rPh sb="837" eb="839">
      <t>キロク</t>
    </rPh>
    <rPh sb="841" eb="843">
      <t>バアイ</t>
    </rPh>
    <rPh sb="845" eb="847">
      <t>トウガイ</t>
    </rPh>
    <rPh sb="847" eb="849">
      <t>キロク</t>
    </rPh>
    <rPh sb="851" eb="852">
      <t>ベツ</t>
    </rPh>
    <rPh sb="853" eb="855">
      <t>エイヨウ</t>
    </rPh>
    <rPh sb="855" eb="857">
      <t>カイゼン</t>
    </rPh>
    <rPh sb="857" eb="859">
      <t>カサン</t>
    </rPh>
    <rPh sb="860" eb="862">
      <t>サンテイ</t>
    </rPh>
    <rPh sb="866" eb="869">
      <t>リヨウシャ</t>
    </rPh>
    <rPh sb="870" eb="872">
      <t>エイヨウ</t>
    </rPh>
    <rPh sb="872" eb="874">
      <t>ジョウタイ</t>
    </rPh>
    <rPh sb="875" eb="878">
      <t>テイキテキ</t>
    </rPh>
    <rPh sb="879" eb="881">
      <t>キロク</t>
    </rPh>
    <rPh sb="883" eb="885">
      <t>ヒツヨウ</t>
    </rPh>
    <phoneticPr fontId="3"/>
  </si>
  <si>
    <t>【解釈通知】
①口腔・栄養スクリーニング加算の算定に係る口腔の健康状態のスクリーニング（以下「口腔スクリーニング」という。）及び栄養状態のスクリーニング（以下「栄養スクリーニング」という。）は、利用者ごとに行われることに留意すること。なお、介護職員等は、利用者全員の口腔状態及び栄養状態を継続的に把握すること。
②口腔スクリーニング及び栄養スクリーニングは、利用者に対して、原則として一体的に実施すべきであること。ただし、大臣基準第５１号の６〔１９号の２〕ロに規定する場合にあっては、口腔スクリーニング又は栄養スクリーニングの一方のみを行い、口腔・栄養スクリーニング加算（Ⅱ）を算定することができる。
③口腔スクリーニング及び栄養スクリーニングを行うに当たっては、利用者について、それぞれ次に揚げる確認を行い、確認した情報を介護支援専門員に対し、提供すること。なお、口腔スクリーニング及び栄養スクリーニングの実施に当たっては、別途通知「リハビリテーション・個別機能訓練、栄養、口腔の実施及び一体的取組について」を参照されたい。
イ　口腔スクリーニング
　　a　硬いものを避け、柔らかいものを中心に食べる者
　　b　入れ歯を使っている者
　　ｃ　むせやすい者
ロ　栄養スクリーニング
　　a　BMIが１８．５未満である者
　　ｂ　１～６月間で３％以上の体重の減少が認められる者又は「地域支援事業の実施について」（平成１８年
　　　　６月９日老発第０６０９００１号厚生労働省老健局長通知）に規定する基本チェックリストの№１１の項目
　　　　が「１」に該当する者
　　ｃ 血清アルブミン値が３．５ｇ/ｄｌ以下である者
　　ｄ 食事摂取量が不良（７５％以下）である者
④口腔・栄養スクリーニング加算の算定を行う事業所については、サービス担当者会議で決定することとし、原則として、当該加算に基づく口腔スクリーニング又は栄養スクリーニングを継続的に実施すること。
⑤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ること。</t>
    <rPh sb="1" eb="3">
      <t>カイシャク</t>
    </rPh>
    <rPh sb="3" eb="5">
      <t>ツウチ</t>
    </rPh>
    <rPh sb="8" eb="10">
      <t>コウクウ</t>
    </rPh>
    <rPh sb="11" eb="13">
      <t>エイヨウ</t>
    </rPh>
    <rPh sb="20" eb="22">
      <t>カサン</t>
    </rPh>
    <rPh sb="23" eb="25">
      <t>サンテイ</t>
    </rPh>
    <rPh sb="26" eb="27">
      <t>カカ</t>
    </rPh>
    <rPh sb="28" eb="30">
      <t>コウクウ</t>
    </rPh>
    <rPh sb="31" eb="33">
      <t>ケンコウ</t>
    </rPh>
    <rPh sb="33" eb="35">
      <t>ジョウタイ</t>
    </rPh>
    <rPh sb="44" eb="46">
      <t>イカ</t>
    </rPh>
    <rPh sb="47" eb="49">
      <t>コウクウ</t>
    </rPh>
    <rPh sb="62" eb="63">
      <t>オヨ</t>
    </rPh>
    <rPh sb="64" eb="66">
      <t>エイヨウ</t>
    </rPh>
    <rPh sb="66" eb="68">
      <t>ジョウタイ</t>
    </rPh>
    <rPh sb="77" eb="79">
      <t>イカ</t>
    </rPh>
    <rPh sb="80" eb="82">
      <t>エイヨウ</t>
    </rPh>
    <rPh sb="97" eb="100">
      <t>リヨウシャ</t>
    </rPh>
    <rPh sb="103" eb="104">
      <t>オコナ</t>
    </rPh>
    <rPh sb="110" eb="112">
      <t>リュウイ</t>
    </rPh>
    <rPh sb="157" eb="159">
      <t>コウクウ</t>
    </rPh>
    <rPh sb="166" eb="167">
      <t>オヨ</t>
    </rPh>
    <rPh sb="168" eb="170">
      <t>エイヨウ</t>
    </rPh>
    <rPh sb="179" eb="182">
      <t>リヨウシャ</t>
    </rPh>
    <rPh sb="183" eb="184">
      <t>タイ</t>
    </rPh>
    <rPh sb="187" eb="189">
      <t>ゲンソク</t>
    </rPh>
    <rPh sb="192" eb="195">
      <t>イッタイテキ</t>
    </rPh>
    <rPh sb="196" eb="198">
      <t>ジッシ</t>
    </rPh>
    <rPh sb="211" eb="213">
      <t>ダイジン</t>
    </rPh>
    <rPh sb="213" eb="215">
      <t>キジュン</t>
    </rPh>
    <rPh sb="215" eb="216">
      <t>ダイ</t>
    </rPh>
    <rPh sb="218" eb="219">
      <t>ゴウ</t>
    </rPh>
    <rPh sb="224" eb="225">
      <t>ゴウ</t>
    </rPh>
    <rPh sb="230" eb="232">
      <t>キテイ</t>
    </rPh>
    <rPh sb="234" eb="236">
      <t>バアイ</t>
    </rPh>
    <rPh sb="242" eb="244">
      <t>コウクウ</t>
    </rPh>
    <rPh sb="251" eb="252">
      <t>マタ</t>
    </rPh>
    <rPh sb="253" eb="255">
      <t>エイヨウ</t>
    </rPh>
    <rPh sb="263" eb="265">
      <t>イッポウ</t>
    </rPh>
    <rPh sb="268" eb="269">
      <t>オコナ</t>
    </rPh>
    <rPh sb="271" eb="273">
      <t>コウクウ</t>
    </rPh>
    <rPh sb="274" eb="276">
      <t>エイヨウ</t>
    </rPh>
    <rPh sb="283" eb="285">
      <t>カサン</t>
    </rPh>
    <rPh sb="289" eb="291">
      <t>サンテイ</t>
    </rPh>
    <rPh sb="302" eb="304">
      <t>コウクウ</t>
    </rPh>
    <rPh sb="311" eb="312">
      <t>オヨ</t>
    </rPh>
    <rPh sb="313" eb="315">
      <t>エイヨウ</t>
    </rPh>
    <rPh sb="323" eb="324">
      <t>オコナ</t>
    </rPh>
    <rPh sb="326" eb="327">
      <t>ア</t>
    </rPh>
    <rPh sb="332" eb="335">
      <t>リヨウシャ</t>
    </rPh>
    <rPh sb="344" eb="345">
      <t>ツギ</t>
    </rPh>
    <rPh sb="346" eb="347">
      <t>ア</t>
    </rPh>
    <rPh sb="349" eb="351">
      <t>カクニン</t>
    </rPh>
    <rPh sb="352" eb="353">
      <t>オコナ</t>
    </rPh>
    <rPh sb="355" eb="357">
      <t>カクニン</t>
    </rPh>
    <rPh sb="359" eb="361">
      <t>ジョウホウ</t>
    </rPh>
    <rPh sb="362" eb="364">
      <t>カイゴ</t>
    </rPh>
    <rPh sb="364" eb="366">
      <t>シエン</t>
    </rPh>
    <rPh sb="366" eb="369">
      <t>センモンイン</t>
    </rPh>
    <rPh sb="370" eb="371">
      <t>タイ</t>
    </rPh>
    <rPh sb="373" eb="375">
      <t>テイキョウ</t>
    </rPh>
    <rPh sb="731" eb="733">
      <t>コウクウ</t>
    </rPh>
    <rPh sb="734" eb="736">
      <t>エイヨウ</t>
    </rPh>
    <rPh sb="743" eb="745">
      <t>カサン</t>
    </rPh>
    <rPh sb="746" eb="748">
      <t>サンテイ</t>
    </rPh>
    <rPh sb="749" eb="750">
      <t>オコナ</t>
    </rPh>
    <rPh sb="751" eb="754">
      <t>ジギョウショ</t>
    </rPh>
    <rPh sb="764" eb="767">
      <t>タントウシャ</t>
    </rPh>
    <rPh sb="767" eb="769">
      <t>カイギ</t>
    </rPh>
    <rPh sb="770" eb="772">
      <t>ケッテイ</t>
    </rPh>
    <rPh sb="779" eb="781">
      <t>ゲンソク</t>
    </rPh>
    <rPh sb="785" eb="787">
      <t>トウガイ</t>
    </rPh>
    <rPh sb="787" eb="789">
      <t>カサン</t>
    </rPh>
    <rPh sb="790" eb="791">
      <t>モト</t>
    </rPh>
    <rPh sb="793" eb="795">
      <t>コウクウ</t>
    </rPh>
    <rPh sb="802" eb="803">
      <t>マタ</t>
    </rPh>
    <rPh sb="804" eb="806">
      <t>エイヨウ</t>
    </rPh>
    <rPh sb="814" eb="817">
      <t>ケイゾクテキ</t>
    </rPh>
    <rPh sb="818" eb="820">
      <t>ジッシ</t>
    </rPh>
    <rPh sb="827" eb="829">
      <t>コウクウ</t>
    </rPh>
    <rPh sb="830" eb="832">
      <t>エイヨウ</t>
    </rPh>
    <rPh sb="839" eb="841">
      <t>カサン</t>
    </rPh>
    <rPh sb="842" eb="843">
      <t>モト</t>
    </rPh>
    <rPh sb="845" eb="847">
      <t>コウクウ</t>
    </rPh>
    <rPh sb="854" eb="855">
      <t>マタ</t>
    </rPh>
    <rPh sb="856" eb="858">
      <t>エイヨウ</t>
    </rPh>
    <rPh sb="866" eb="868">
      <t>ケッカ</t>
    </rPh>
    <rPh sb="869" eb="871">
      <t>エイヨウ</t>
    </rPh>
    <rPh sb="871" eb="873">
      <t>カイゼン</t>
    </rPh>
    <rPh sb="873" eb="875">
      <t>カサン</t>
    </rPh>
    <rPh sb="876" eb="878">
      <t>サンテイ</t>
    </rPh>
    <rPh sb="879" eb="880">
      <t>カカ</t>
    </rPh>
    <rPh sb="881" eb="883">
      <t>エイヨウ</t>
    </rPh>
    <rPh sb="883" eb="885">
      <t>カイゼン</t>
    </rPh>
    <rPh sb="889" eb="890">
      <t>マタ</t>
    </rPh>
    <rPh sb="891" eb="893">
      <t>コウクウ</t>
    </rPh>
    <rPh sb="893" eb="895">
      <t>キノウ</t>
    </rPh>
    <rPh sb="895" eb="897">
      <t>コウジョウ</t>
    </rPh>
    <rPh sb="897" eb="899">
      <t>カサン</t>
    </rPh>
    <rPh sb="900" eb="902">
      <t>サンテイ</t>
    </rPh>
    <rPh sb="903" eb="904">
      <t>カカ</t>
    </rPh>
    <rPh sb="905" eb="907">
      <t>コウクウ</t>
    </rPh>
    <rPh sb="907" eb="909">
      <t>キノウ</t>
    </rPh>
    <rPh sb="909" eb="911">
      <t>コウジョウ</t>
    </rPh>
    <rPh sb="916" eb="918">
      <t>テイキョウ</t>
    </rPh>
    <rPh sb="919" eb="921">
      <t>ヒツヨウ</t>
    </rPh>
    <rPh sb="923" eb="925">
      <t>ハンダン</t>
    </rPh>
    <rPh sb="928" eb="930">
      <t>バアイ</t>
    </rPh>
    <rPh sb="932" eb="934">
      <t>コウクウ</t>
    </rPh>
    <rPh sb="935" eb="937">
      <t>エイヨウ</t>
    </rPh>
    <rPh sb="944" eb="946">
      <t>カサン</t>
    </rPh>
    <rPh sb="947" eb="949">
      <t>サンテイ</t>
    </rPh>
    <rPh sb="949" eb="950">
      <t>ツキ</t>
    </rPh>
    <rPh sb="952" eb="954">
      <t>エイヨウ</t>
    </rPh>
    <rPh sb="954" eb="956">
      <t>カイゼン</t>
    </rPh>
    <rPh sb="956" eb="958">
      <t>カサン</t>
    </rPh>
    <rPh sb="958" eb="959">
      <t>マタ</t>
    </rPh>
    <rPh sb="960" eb="962">
      <t>コウクウ</t>
    </rPh>
    <rPh sb="962" eb="964">
      <t>キノウ</t>
    </rPh>
    <rPh sb="964" eb="966">
      <t>コウジョウ</t>
    </rPh>
    <rPh sb="966" eb="968">
      <t>カサン</t>
    </rPh>
    <rPh sb="969" eb="971">
      <t>サンテイ</t>
    </rPh>
    <phoneticPr fontId="3"/>
  </si>
  <si>
    <t>【解釈通知】
①　口腔機能向上加算の算定に係る口腔機能向上サービスの提供には、利用者ごとに行われるケアマネジメントの一環として行われることに留意すること。</t>
    <rPh sb="1" eb="3">
      <t>カイシャク</t>
    </rPh>
    <rPh sb="3" eb="5">
      <t>ツウチ</t>
    </rPh>
    <phoneticPr fontId="3"/>
  </si>
  <si>
    <t>②　言語聴覚士、歯科衛生士又は看護職員を１名以上配置して行うものであること。</t>
    <phoneticPr fontId="3"/>
  </si>
  <si>
    <t>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歯科医療を受診している場合であって、次のイ又はロのいずれかに該当する場合にあっては、加算は算定できない。
　イ　医療保険において歯科診療報酬点数表に掲げる摂食機能療法を算定している場合
　ロ　医療保険において歯科診療報酬点数表に掲げる摂食機能療法を算定していない場合であって、
　　　介護保険の口腔機能向上サービスとして「摂食・嚥下機能に関する訓練の指導若しくは実施」を
　　　行っていない場合</t>
    <rPh sb="299" eb="301">
      <t>バアイ</t>
    </rPh>
    <phoneticPr fontId="3"/>
  </si>
  <si>
    <t>③　口腔機能向上加算を算定できる利用者は、次のイからハまでのいずれかに該当する者であって、口腔機能向上サービスの提供が必要と認められる者とすること。
　イ　認定調査票における嚥下、食事摂取、口腔清潔の３項目のいずれかの項目において「１」以外に該当する者
　ロ　基本チェックリストの口腔機能に関連する(13)、(14)、(15)の３項目のうち、２項目以上が「１」に該当する者
　ハ　その他口腔機能の低下している者又はそのおそれのある者</t>
    <phoneticPr fontId="3"/>
  </si>
  <si>
    <t>⑤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利用開始時に、言語聴覚士、歯科衛生士又は看護職員が中心となって、利用者ごとの口腔衛生、
　　　摂食・嚥下機能に関する解決すべき課題の把握を行い、言語聴覚士、歯科衛生士、看護職員、介護
　　　職員、生活相談員その他の職種の者が共同して取り組むべき事項等を記載した口腔機能改善管理
　　　指導計画を作成すること。作成した口腔機能改善管理指導計画については、口腔機能向上サービス
　　　の対象となる利用者又はその家族に説明し、その同意を得ること。なお、看護小規模多機能型介護
　　　においては、口腔機能改善管理指導計画に相当する内容を看護小規模多機能型介護計画の中に
　　　記載する場合は、その記載をもって口腔機能改善管理指導計画の作成に代えることができるものと
　　　すること。
　ハ　口腔機能改善管理指導計画に基づき、言語聴覚士、歯科衛生士又は看護職員等が利用者ごとに
　　　口腔機能向上サービスを提供すること。その際、口腔機能改善管理指導計画に実施上の問題点が
　　　あれば直ちに当該計画を修正すること。
　ニ　利用者の口腔機能の状態に応じて、定期的に、利用者の生活機能の状況を検討し、おおむね３月
　　　ごとに口腔機能の状態の評価を行い、その結果について、当該利用者を担当する介護支援専門員
　　　や主治の医師、主治の歯科医師に対して情報提供すること。
　ホ　基準第１８２条において準用する第３条の18に規定するサービスの提供の記録において利用者ごと
　　　の口腔機能改善管理指導計画に従い言語聴覚士、歯科衛生士又は看護職員が利用者の口腔機能
　　　を定期的に記録する場合は、当該記録とは別に口腔機能向上加算の算定のために利用者の口腔
　　　機能を定期的に記録する必要はないものとすること。</t>
    <rPh sb="337" eb="339">
      <t>カンゴ</t>
    </rPh>
    <rPh sb="339" eb="342">
      <t>ショウキボ</t>
    </rPh>
    <rPh sb="342" eb="346">
      <t>タキノウガタ</t>
    </rPh>
    <phoneticPr fontId="3"/>
  </si>
  <si>
    <t>⑤ 口腔機能向上サービスの提供は、以下のイからホまでに掲げる手順を経てなされる。
　イ　利用者ごとの口腔機能を、利用開始時に把握すること。
　ロ　利用開始時に、言語聴覚士、歯科衛生士又は看護職員が中心となって、利用者ごとの口腔衛生、
　　　摂食・嚥下機能に関する解決すべき課題の把握を行い、言語聴覚士、歯科衛生士、看護職員、介
　　　護職員、生活相談員その他の職種の者が共同して取り組むべき事項等を記載した口腔機能改善
　　　管理指導計画を作成すること。作成した口腔機能改善管理指導計画については、口腔機能向上
　　　サービスの対象となる利用者又はその家族に説明し、その同意を得ること。なお、看護小規模多
　　　機能型居宅介護においては、口腔機能改善管理指導計画に相当する内容を看護小規模多機能
　　　型居宅介護計画の中に記載する場合は、その記載をもって口腔機能改善管理指導計画の作成に
　　　代えることができるものとすること。
　ハ　口腔機能改善管理指導計画に基づき、言語聴覚士、歯科衛生士又は看護職員等が利用者ごとに
　　　口腔機能向上サービスを提供すること。その際、口腔機能改善管理指導計画に実施上の問題点が
　　　あれば直ちに当該計画を修正すること。
　ニ　利用者の口腔機能の状態に応じて、定期的に、利用者の生活機能の状況を検討し、おおむね３月
　　　ごとに口腔機能の状態の評価を行い、その結果について、当該利用者を担当する介護支援専門員
　　　や主治の医師、主治の歯科医師に対して情報提供すること。
　ホ　基準第１８２条において準用する第３条の18に規定するサービスの提供の記録において利用者ごと
　　　の口腔機能改善管理指導計画に従い言語聴覚士、歯科衛生士又は看護職員が利用者の口腔機能
　　　を定期的に記録する場合は、当該記録とは別に口腔機能向上加算の算定のために利用者の口腔
　　　機能を定期的に記録する必要はないものとすること。</t>
    <rPh sb="339" eb="341">
      <t>カンゴ</t>
    </rPh>
    <rPh sb="341" eb="344">
      <t>ショウキボ</t>
    </rPh>
    <rPh sb="352" eb="354">
      <t>キョタク</t>
    </rPh>
    <phoneticPr fontId="3"/>
  </si>
  <si>
    <t>　特別な管理を必要とする利用者として厚生労働大臣が定める状態のロ、ハ、ニ又はホに規定する状態にある者に対して指定看護小規模多機能型居宅介護を行う場合</t>
    <rPh sb="1" eb="3">
      <t>トクベツ</t>
    </rPh>
    <rPh sb="4" eb="6">
      <t>カンリ</t>
    </rPh>
    <rPh sb="7" eb="9">
      <t>ヒツヨウ</t>
    </rPh>
    <rPh sb="12" eb="15">
      <t>リヨウシャ</t>
    </rPh>
    <rPh sb="18" eb="20">
      <t>コウセイ</t>
    </rPh>
    <rPh sb="20" eb="22">
      <t>ロウドウ</t>
    </rPh>
    <rPh sb="22" eb="24">
      <t>ダイジン</t>
    </rPh>
    <rPh sb="25" eb="26">
      <t>サダ</t>
    </rPh>
    <rPh sb="28" eb="30">
      <t>ジョウタイ</t>
    </rPh>
    <rPh sb="36" eb="37">
      <t>マタ</t>
    </rPh>
    <rPh sb="40" eb="42">
      <t>キテイ</t>
    </rPh>
    <rPh sb="44" eb="46">
      <t>ジョウタイ</t>
    </rPh>
    <rPh sb="49" eb="50">
      <t>モノ</t>
    </rPh>
    <rPh sb="51" eb="52">
      <t>タイ</t>
    </rPh>
    <rPh sb="54" eb="56">
      <t>シテイ</t>
    </rPh>
    <rPh sb="56" eb="58">
      <t>カンゴ</t>
    </rPh>
    <rPh sb="58" eb="61">
      <t>ショウキボ</t>
    </rPh>
    <rPh sb="61" eb="65">
      <t>タキノウガタ</t>
    </rPh>
    <rPh sb="65" eb="67">
      <t>キョタク</t>
    </rPh>
    <rPh sb="67" eb="69">
      <t>カイゴ</t>
    </rPh>
    <rPh sb="70" eb="71">
      <t>オコナ</t>
    </rPh>
    <rPh sb="72" eb="74">
      <t>バアイ</t>
    </rPh>
    <phoneticPr fontId="3"/>
  </si>
  <si>
    <t>　特別な管理を必要とする利用者として厚生労働大臣が定める状態のイに規定する状態にある者に対して指定看護小規模多機能型居宅介護を行う場合</t>
    <rPh sb="1" eb="3">
      <t>トクベツ</t>
    </rPh>
    <rPh sb="4" eb="6">
      <t>カンリ</t>
    </rPh>
    <rPh sb="7" eb="9">
      <t>ヒツヨウ</t>
    </rPh>
    <rPh sb="12" eb="15">
      <t>リヨウシャ</t>
    </rPh>
    <rPh sb="18" eb="20">
      <t>コウセイ</t>
    </rPh>
    <rPh sb="20" eb="22">
      <t>ロウドウ</t>
    </rPh>
    <rPh sb="22" eb="24">
      <t>ダイジン</t>
    </rPh>
    <rPh sb="25" eb="26">
      <t>サダ</t>
    </rPh>
    <rPh sb="28" eb="30">
      <t>ジョウタイ</t>
    </rPh>
    <rPh sb="33" eb="35">
      <t>キテイ</t>
    </rPh>
    <rPh sb="37" eb="39">
      <t>ジョウタイ</t>
    </rPh>
    <rPh sb="42" eb="43">
      <t>モノ</t>
    </rPh>
    <rPh sb="44" eb="45">
      <t>タイ</t>
    </rPh>
    <rPh sb="47" eb="49">
      <t>シテイ</t>
    </rPh>
    <rPh sb="49" eb="51">
      <t>カンゴ</t>
    </rPh>
    <rPh sb="51" eb="54">
      <t>ショウキボ</t>
    </rPh>
    <rPh sb="54" eb="57">
      <t>タキノウ</t>
    </rPh>
    <rPh sb="57" eb="58">
      <t>ガタ</t>
    </rPh>
    <rPh sb="58" eb="60">
      <t>キョタク</t>
    </rPh>
    <rPh sb="60" eb="62">
      <t>カイゴ</t>
    </rPh>
    <rPh sb="63" eb="64">
      <t>オコナ</t>
    </rPh>
    <rPh sb="65" eb="67">
      <t>バアイ</t>
    </rPh>
    <phoneticPr fontId="3"/>
  </si>
  <si>
    <t>１．末期の悪性腫瘍　　
２．多発性硬化症、重症筋無力症、スモン、筋萎縮性側索硬化症、脊髄小脳変性症、ハンチントン病、進行性筋ジストロフィー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頸髄損傷及び人工呼吸器を使用している状態
３．急性憎悪その他当該利用者の主治医が一時的に頻回の訪問看護が必要であると認める状態</t>
    <rPh sb="2" eb="4">
      <t>マッキ</t>
    </rPh>
    <rPh sb="5" eb="7">
      <t>アクセイ</t>
    </rPh>
    <rPh sb="7" eb="9">
      <t>シュヨウ</t>
    </rPh>
    <phoneticPr fontId="3"/>
  </si>
  <si>
    <t>①　ターミナルケア加算については、在宅又は看護小規模多機能型居宅介護事業所で死亡した利用者の死亡月に算定することとされているが、ターミナルケアを最後に行った日の属する月と、利用者の死亡月が異なる場合には、死亡月に算定することとする。</t>
    <phoneticPr fontId="3"/>
  </si>
  <si>
    <t>②　ターミナルケア加算は、１人の利用者に対し、１か所の事業所に限り算定できる。なお、当該加算を介護保険で請求した場合には、同月に訪問看護、看護小規模多機能型居宅介護及び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ターミナルケア加算等」という。）は算定できないこと。</t>
    <rPh sb="69" eb="71">
      <t>カンゴ</t>
    </rPh>
    <rPh sb="71" eb="74">
      <t>ショウキボ</t>
    </rPh>
    <rPh sb="74" eb="78">
      <t>タキノウガタ</t>
    </rPh>
    <rPh sb="78" eb="80">
      <t>キョタク</t>
    </rPh>
    <rPh sb="80" eb="82">
      <t>カイゴ</t>
    </rPh>
    <rPh sb="82" eb="83">
      <t>オヨ</t>
    </rPh>
    <phoneticPr fontId="3"/>
  </si>
  <si>
    <t>③　一の事業所において、死亡日及び死亡日前14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phoneticPr fontId="3"/>
  </si>
  <si>
    <t>④　ターミナルケアの提供においては、次に掲げる事項を看護小規模多機能居宅介護記録書に記録しなければならない。
ア 終末期の身体症状の変化及びこれに対する看護についての記録
イ 療養や死別に関する利用者及び家族の精神的な状態の変化及びこれに対するケアの経過についての記録
ウ 看取りを含めたターミナルケアの各プロセスにおいて利用者及び家族の意向を把握し、それに基づくアセスメント及び対応の経過の記録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3"/>
  </si>
  <si>
    <t>⑤　ターミナルケアを実施中に、死亡診断を目的として医療機関へ搬送し、24時間以内に死亡が確認される場合等については、ターミナルケア加算を算定することができるものとする。</t>
    <phoneticPr fontId="3"/>
  </si>
  <si>
    <t>⑥　ターミナルケアの実施にあたっては、他の医療及び介護関係者と十分な連携を図るよう努めること。</t>
    <phoneticPr fontId="3"/>
  </si>
  <si>
    <t>①　看護体制強化加算については、医療ニーズの高い中重度の要介護者が療養生活を送るために必要な居宅での支援に取り組む指定看護小規模多機能型居宅介護事業所の実績を評価するものである。</t>
    <phoneticPr fontId="3"/>
  </si>
  <si>
    <t>②　看護体制強化加算を算定するに当たっては、「訪問看護体制減算に係る算出方法等の留意事項」を準用すること。</t>
    <rPh sb="23" eb="25">
      <t>ホウモン</t>
    </rPh>
    <rPh sb="25" eb="27">
      <t>カンゴ</t>
    </rPh>
    <rPh sb="27" eb="29">
      <t>タイセイ</t>
    </rPh>
    <rPh sb="29" eb="31">
      <t>ゲンザン</t>
    </rPh>
    <rPh sb="32" eb="33">
      <t>カカ</t>
    </rPh>
    <rPh sb="34" eb="36">
      <t>サンシュツ</t>
    </rPh>
    <rPh sb="36" eb="38">
      <t>ホウホウ</t>
    </rPh>
    <rPh sb="38" eb="39">
      <t>トウ</t>
    </rPh>
    <rPh sb="40" eb="42">
      <t>リュウイ</t>
    </rPh>
    <rPh sb="42" eb="44">
      <t>ジコウ</t>
    </rPh>
    <phoneticPr fontId="3"/>
  </si>
  <si>
    <t>③　看護体制強化加算を算定するに当たっては、当該指定看護小規模多機能型居宅介護事業所の看護師等が、当該加算の内容について利用者又はその家族への説明を行い、同意を得ること。</t>
    <phoneticPr fontId="3"/>
  </si>
  <si>
    <t>④　看護体制強化加算を算定するに当たっては、大臣基準告示78号イの（１）、（２）及び（３）の割合並びに（４）の人数（（４）については、看護体制強化加算（Ⅰ）に限る。）について、断続的に所定の基準を維持しなければならない。
なお、その割合又は人数（看護体制強化加算（Ⅰ）に限る。）については、台帳等により毎月記録するものとし、所定の基準を下回った場合については、直ちに加算の取り下げの届出を提出しなければならないこと。</t>
    <rPh sb="40" eb="41">
      <t>オヨ</t>
    </rPh>
    <rPh sb="46" eb="48">
      <t>ワリアイ</t>
    </rPh>
    <rPh sb="48" eb="49">
      <t>ナラ</t>
    </rPh>
    <rPh sb="55" eb="57">
      <t>ニンズウ</t>
    </rPh>
    <phoneticPr fontId="3"/>
  </si>
  <si>
    <t>⑤　看護体制強化加算（Ⅰ）を算定するに当たっては、登録特定行為事業者又は登録喀痰吸引等事業者として届出がなされていること。</t>
    <phoneticPr fontId="3"/>
  </si>
  <si>
    <t>⑥　看護体制強化加算は、指定看護小規模多機能型居宅介護事業所の利用者によって（Ⅰ）又は（Ⅱ）を選択的に算定することができないものであり、当該指定看護小規模多機能型居宅介護事業所においていずれか一方のみを届出すること。</t>
    <phoneticPr fontId="3"/>
  </si>
  <si>
    <t>②　看護体制強化加算を算定するに当たっては、「訪問看護体制減算に係る算出方法等の留意事項」を準用すること。</t>
    <phoneticPr fontId="3"/>
  </si>
  <si>
    <t>④　看護体制強化加算を算定するに当たっては、大臣基準告示78号イの（１）、（２）及び（３）の割合並びに（４）の人数（（４）については、看護体制強化加算（Ⅰ）に限る。）について、断続的に所定の基準を維持しなければならない。
なお、その割合又は人数（看護体制強化加算（Ⅰ）に限る。）については、台帳等により毎月記録するものとし、所定の基準を下回った場合については、直ちに加算の取り下げの届出を提出しなければならないこと。</t>
    <phoneticPr fontId="3"/>
  </si>
  <si>
    <t>⑥　看護体制強化加算は、指定看護小規模多機能型居宅介護事業所の利用者によって（Ⅰ）又は（Ⅱ）を選択的に算定することができないものであり、当該指定看護小規模多機能型居宅介護事業
所においていずれか一方のみを届出すること。</t>
    <phoneticPr fontId="3"/>
  </si>
  <si>
    <t>訪問サービスの内容を記録していますか。</t>
    <rPh sb="0" eb="2">
      <t>ホウモン</t>
    </rPh>
    <rPh sb="7" eb="9">
      <t>ナイヨウ</t>
    </rPh>
    <rPh sb="10" eb="12">
      <t>キロク</t>
    </rPh>
    <phoneticPr fontId="3"/>
  </si>
  <si>
    <t>当該加算を算定しようとする月において、全ての登録者に対する訪問サービス（看護サービスを除く。）の提供回数が１月（暦月）当たり延べ２００回以上ですか。</t>
    <rPh sb="62" eb="63">
      <t>ノ</t>
    </rPh>
    <phoneticPr fontId="3"/>
  </si>
  <si>
    <t>看護サービス以外の訪問サービスの提供にあたる常勤の従業者（※）を２名以上配置していますか。
※保健師、看護師、准看護師、理学療法士、作業療法士及び言語聴覚士を除く。</t>
    <phoneticPr fontId="3"/>
  </si>
  <si>
    <t>①　訪問体制強化加算は、訪問サービス（指定地域密着型サービス基準第171条第１項に規定するビスのうち訪問看護サービスを除くものをいう。以下同じ。）を担当する常勤の従業者を２名以上配置する指定看護小規模多機能型居宅介護事業所において、当該事業所における全ての登録者に対する訪問サービスの提供回数が１月当たり延べ200回以上である場合に当該加算を算定する。
当該加算を算定する場合にあっては、当該訪問サービスの内容を記録しておくこと。</t>
    <phoneticPr fontId="3"/>
  </si>
  <si>
    <t>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t>
    <phoneticPr fontId="3"/>
  </si>
  <si>
    <t>③ 　「訪問サービスの提供回数」は、歴月ごとに、「サービス提供が過少である場合の減算について（※）」と同様の方法に従って算定するものとする。
（※）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当該減算規定では訪問サービスに訪問看護サービスも含まれるが、訪問体制強化加算の算定にあたっては、訪問看護サービスは含まないので注意すること。</t>
    <rPh sb="186" eb="188">
      <t>トウガイ</t>
    </rPh>
    <rPh sb="188" eb="190">
      <t>ゲンザン</t>
    </rPh>
    <rPh sb="190" eb="192">
      <t>キテイ</t>
    </rPh>
    <rPh sb="194" eb="196">
      <t>ホウモン</t>
    </rPh>
    <rPh sb="201" eb="203">
      <t>ホウモン</t>
    </rPh>
    <rPh sb="203" eb="205">
      <t>カンゴ</t>
    </rPh>
    <rPh sb="210" eb="211">
      <t>フク</t>
    </rPh>
    <rPh sb="249" eb="251">
      <t>チュウイ</t>
    </rPh>
    <phoneticPr fontId="3"/>
  </si>
  <si>
    <t>④　指定看護小規模多機能型居宅介護事業所と同一建物に集合住宅（養護老人ホーム、軽費老人ホーム、有料老人ホーム、サービス付き高齢者向け住宅に限る。）を併設する場合は、各月の前月の末日時点（新たに事業を開始し、又は再開した事業所については事業開始（再開）日）における登録者のうち同一建物居住者以外の者（「看護小規模多機能型居宅介護費のイ（Ⅰ）を算定する者」をいう。以下同じ。）の占める割合が100分の50以上であって、かつ、①から③の要件を満たす場合に算定するものとする。ただし、③については、同一建物居住者以外の者に対する訪問サービスの提供回数について計算を行うこと。</t>
    <phoneticPr fontId="3"/>
  </si>
  <si>
    <t>次に掲げる基準のいずれかに該当していますか。
①　地域住民等との連携により、地域資源を効果的に活用し、利用者の状態に応じた支援を行っていること。
②　障害福祉サービス事業所、児童福祉施設等と協働し、地域において世代間の交流の場の拠点となっていること。
③　地域住民等、他の指定居宅サービス事業者が当該事業を行う事業所、他の指定地域密着型サービス事業者が当該事業を行う事業所等と共同で事例検討会、研修会等を実施していること。
④　市町村が実施する法第百十五条の四十五第一項第二号に掲げる事業や同条第二項第四号に掲げる事業等に参加していること。</t>
    <rPh sb="13" eb="15">
      <t>ガイトウ</t>
    </rPh>
    <phoneticPr fontId="3"/>
  </si>
  <si>
    <t>①　総合マネジメント体制強化加算は、指定看護小規模多機能型居宅介護事業所において、登録者が住み慣れた地域での生活を継続できるよう、地域住民との交流や地域活動への参加を図りつつ、登録者の心身の状況、希望及びその置かれている環境を踏まえて、「通い・訪問・宿泊」を柔軟に組み合わせて提供するために、介護支援専門員、看護師、准看護師、介護職員その他の関係者が日常的に行う調整や情報共有師、介護職員その他の関係者が日常的に行う調整や情報共有等の取組、また、看護小規模多機能型居宅介護が、地域包括ケアの担い手として、地域に開かれたサービスとなるよう、サービスの質の向上を図りつつ、認知症対応を含む様々な機能を発揮し、地域の多様な主体とともに利用者を支える仕組みづくりを促進するため、地域包括ケアの推進と地域共生社会の実現に資する取組、多様な関係機関や地域住民等との調整や地域住民等との交流等の取組を評価するものである。</t>
    <phoneticPr fontId="3"/>
  </si>
  <si>
    <t>②　総合マネジメント体制強化加算は、次に掲げるいずれにも該当する場合に算定する。
ア 看護小規模多機能型居宅介護計画について、登録者の心身の状況や家族を取り巻く環境の変化を踏まえ、介護職員や看護職員等の多職種協働により、随時適切に見直しを行っていること。
イ 日常的に地域住民等との交流を図り、地域の行事や活動等に積極的に参加すること。
（地域の行事や活動の例）
・ 登録者の家族や登録者と関わる地域住民等からの利用者に関する相談への対応
・ 登録者が住み慣れた地域で生活を継続するために、当該地域における課題を掘り起こし、地域住民や市町村等とともに解決する取組（行政や地域包括支援センターが開催する地域での会議への参加、町内会や自治会の活動への参加、認知症や介護に関する研修の実施等）
・ 登録者が住み慣れた地域との絆を継続するための取組（登録者となじみの関係がある地域住民や商店等との関わり、地域の行事への参加等）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　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
なお、上記厚生労働大臣が定める基準７９号イに規定する「その他の関係者」とは、保健師、理学療法士、作業療法士又は言語聴覚士をいう。</t>
    <rPh sb="1271" eb="1272">
      <t>ゴウ</t>
    </rPh>
    <phoneticPr fontId="3"/>
  </si>
  <si>
    <t>③　看護小規模多機能型居宅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
なお、「その他の関係施設」とは、介護老人福祉施設、小規模多機能型居宅介護事業所等の地域密着型サービス事業所又は居宅介護支援事業所をいう。また、「具体的な内容に関する情報提供」とは、当該指定看護小規模多機能型居宅介護事業所が受け入れ可能な利用者の状態及び提供可能な看護サービス（例えば人工呼吸器を装着した利用者の管理）等に関する情報提供をいう。</t>
    <phoneticPr fontId="3"/>
  </si>
  <si>
    <t>②　褥瘡マネジメント加算(Ⅰ)は、原則として要介護度３以上の利用者全員を対象として利用者ごとに大臣基準第71 号の２イに掲げる要件を満たした場合に、当該事業所の要介護度３以上の利用者全員（褥瘡マネジメント加算(Ⅱ)を算定する者を除く。）に対して算定できるものであること。</t>
    <rPh sb="22" eb="23">
      <t>ヨウ</t>
    </rPh>
    <rPh sb="23" eb="25">
      <t>カイゴ</t>
    </rPh>
    <rPh sb="25" eb="26">
      <t>ド</t>
    </rPh>
    <rPh sb="27" eb="29">
      <t>イジョウ</t>
    </rPh>
    <rPh sb="30" eb="32">
      <t>リヨウ</t>
    </rPh>
    <rPh sb="41" eb="43">
      <t>リヨウ</t>
    </rPh>
    <rPh sb="76" eb="79">
      <t>ジギョウショ</t>
    </rPh>
    <rPh sb="80" eb="81">
      <t>ヨウ</t>
    </rPh>
    <rPh sb="81" eb="83">
      <t>カイゴ</t>
    </rPh>
    <rPh sb="83" eb="84">
      <t>ド</t>
    </rPh>
    <rPh sb="85" eb="87">
      <t>イジョウ</t>
    </rPh>
    <rPh sb="88" eb="91">
      <t>リヨウシャ</t>
    </rPh>
    <phoneticPr fontId="3"/>
  </si>
  <si>
    <t>⑨　褥瘡管理に当たっては、施設ごとに当該マネジメントの実施に必要な褥瘡管理に係るマニュアルを整備し、当該マニュアルに基づき実施することが望ましいものであること。</t>
    <rPh sb="46" eb="48">
      <t>セイビ</t>
    </rPh>
    <rPh sb="50" eb="52">
      <t>トウガイ</t>
    </rPh>
    <rPh sb="58" eb="59">
      <t>モト</t>
    </rPh>
    <rPh sb="61" eb="63">
      <t>ジッシ</t>
    </rPh>
    <rPh sb="68" eb="69">
      <t>ノゾ</t>
    </rPh>
    <phoneticPr fontId="3"/>
  </si>
  <si>
    <t>(1)　科学的介護推進体制加算は、原則として利用者全員を対象として、注に掲げる要件を満たした場合に、当該施設の利用者全員に対して算定できるものであること。</t>
    <rPh sb="22" eb="24">
      <t>リヨウ</t>
    </rPh>
    <rPh sb="34" eb="35">
      <t>チュウ</t>
    </rPh>
    <rPh sb="55" eb="57">
      <t>リヨウ</t>
    </rPh>
    <rPh sb="57" eb="58">
      <t>シャ</t>
    </rPh>
    <phoneticPr fontId="3"/>
  </si>
  <si>
    <t>(2)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3"/>
  </si>
  <si>
    <t>(3)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利用者の心身の状況等に係る基本的な情報に基づき、適切なサービスを提供するための施設サービス計画を作成する（Plan）。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
　　検証を行う（Check）。
ニ　検証結果に基づき、利用者のサービス計画を適切に見直し、事業所全体として、サービスの質の更なる向上に努める（Action）。</t>
    <rPh sb="4" eb="7">
      <t>ジギョウショ</t>
    </rPh>
    <rPh sb="9" eb="11">
      <t>リヨウ</t>
    </rPh>
    <rPh sb="201" eb="204">
      <t>リヨウシャ</t>
    </rPh>
    <rPh sb="289" eb="292">
      <t>リヨウシャ</t>
    </rPh>
    <rPh sb="358" eb="361">
      <t>ジギョウショ</t>
    </rPh>
    <rPh sb="407" eb="410">
      <t>リヨウシャ</t>
    </rPh>
    <rPh sb="425" eb="428">
      <t>ジギョウショ</t>
    </rPh>
    <phoneticPr fontId="3"/>
  </si>
  <si>
    <t>（１）利用者の安全並びに介護サービスの質の確保及び職員の負担軽減に資する方策を検討するための委員会において、次に掲げる事項について必要な検討を行い、及び当該事項の実施を定期的に確認していますか。
　①　業務の効率化及び質の向上又は職員の負担の軽減に資する機器（以下「介護機器」という。）を活用する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3"/>
  </si>
  <si>
    <t>(2) 会議の開催について
　「利用者に関する情報若しくはサービス提供に当たっての留意事項の伝達又は看護小規模多機能型居宅介護従業者の技術指導を目的とした会議」とは、当該事業所の看護小規模多機能型居宅介護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　利用者のＡＤＬや意欲
　・　利用者の主な訴えやサービス提供時の特段の要望
　・　家庭環境
　・　前回のサービス提供時の状況
　・　その他サービス提供に当たって必要な事項</t>
    <rPh sb="50" eb="52">
      <t>カンゴ</t>
    </rPh>
    <rPh sb="52" eb="55">
      <t>ショウキボ</t>
    </rPh>
    <rPh sb="55" eb="59">
      <t>タキノウガタ</t>
    </rPh>
    <rPh sb="59" eb="61">
      <t>キョタク</t>
    </rPh>
    <rPh sb="61" eb="63">
      <t>カイゴ</t>
    </rPh>
    <rPh sb="89" eb="91">
      <t>カンゴ</t>
    </rPh>
    <rPh sb="91" eb="94">
      <t>ショウキボ</t>
    </rPh>
    <rPh sb="94" eb="98">
      <t>タキノウガタ</t>
    </rPh>
    <rPh sb="98" eb="100">
      <t>キョタク</t>
    </rPh>
    <rPh sb="100" eb="102">
      <t>カイゴ</t>
    </rPh>
    <phoneticPr fontId="34"/>
  </si>
  <si>
    <t>(2) 会議の開催について
　「利用者に関する情報若しくはサービス提供に当たっての留意事項の伝達又は看護小規模多機能型居宅介護従業者の技術指導を目的とした会議」とは、当該事業所の看護小規模多機能型居宅介護従業者の全てが参加するものでなければならない。なお、実施に当たっては、全員が一堂に会して開催する必要はなく、いくつかのグループ別に分かれて開催することができる。また、会議の開催状況については、その概要を記録しなければならない。なお、「定期的」とは、おおむね１月に１回以上開催されている必要がある。また、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利用者に関する情報若しくはサービス提供に当たっての留意事項」とは、少なくとも、次に掲げる事項について、その変化の動向を含め、記載しなければならない。
　・　利用者のＡＤＬや意欲
　・　利用者の主な訴えやサービス提供時の特段の要望
　・　家庭環境
　・　前回のサービス提供時の状況
　・　その他サービス提供に当たって必要な事項</t>
    <rPh sb="50" eb="52">
      <t>カンゴ</t>
    </rPh>
    <rPh sb="52" eb="55">
      <t>ショウキボ</t>
    </rPh>
    <rPh sb="55" eb="59">
      <t>タキノウガタ</t>
    </rPh>
    <rPh sb="59" eb="61">
      <t>キョタク</t>
    </rPh>
    <rPh sb="61" eb="63">
      <t>カイゴ</t>
    </rPh>
    <rPh sb="89" eb="91">
      <t>カンゴ</t>
    </rPh>
    <rPh sb="91" eb="94">
      <t>ショウキボ</t>
    </rPh>
    <rPh sb="94" eb="98">
      <t>タキノウガタ</t>
    </rPh>
    <rPh sb="98" eb="100">
      <t>キョタク</t>
    </rPh>
    <rPh sb="100" eb="102">
      <t>カイゴ</t>
    </rPh>
    <phoneticPr fontId="34"/>
  </si>
  <si>
    <t>次のいずれかに該当していますか。
　（１）指定看護小規模多機能型居宅介護事業所の看護小規模多機能型居宅介護従業者（保健師、
　　　看護師又は准看護師を除く。）の総数のうち、介護福祉士の占める割合が１００分の４０以上ですか。　　
　（２）当該事業所の看護小規模多機能型居宅介護従業者の総数のうち、常勤職員の占める割合が
　　　１００分の６０以上ですか。　
　（３）当該事業所の看護小規模多機能型居宅介護従業者の総数のうち、勤続年数７年以上の者の
　　　占める割合が１００分の３０以上ですか。　　　　　　　　　　　　　　　　　　　　　　　　　　　　　　　　　　　　　　　　　　　　　　</t>
    <rPh sb="0" eb="1">
      <t>ツギ</t>
    </rPh>
    <rPh sb="7" eb="9">
      <t>ガイトウ</t>
    </rPh>
    <rPh sb="21" eb="23">
      <t>シテイ</t>
    </rPh>
    <rPh sb="23" eb="25">
      <t>カンゴ</t>
    </rPh>
    <rPh sb="25" eb="28">
      <t>ショウキボ</t>
    </rPh>
    <rPh sb="28" eb="31">
      <t>タキノウ</t>
    </rPh>
    <rPh sb="31" eb="32">
      <t>ガタ</t>
    </rPh>
    <rPh sb="32" eb="34">
      <t>キョタク</t>
    </rPh>
    <rPh sb="34" eb="36">
      <t>カイゴ</t>
    </rPh>
    <rPh sb="36" eb="39">
      <t>ジギョウショ</t>
    </rPh>
    <rPh sb="57" eb="60">
      <t>ホケンシ</t>
    </rPh>
    <rPh sb="68" eb="69">
      <t>マタ</t>
    </rPh>
    <rPh sb="70" eb="74">
      <t>ジュンカンゴシ</t>
    </rPh>
    <rPh sb="75" eb="76">
      <t>ノゾ</t>
    </rPh>
    <rPh sb="80" eb="82">
      <t>ソウスウ</t>
    </rPh>
    <rPh sb="86" eb="88">
      <t>カイゴ</t>
    </rPh>
    <rPh sb="88" eb="91">
      <t>フクシシ</t>
    </rPh>
    <rPh sb="92" eb="93">
      <t>シ</t>
    </rPh>
    <rPh sb="95" eb="97">
      <t>ワリアイ</t>
    </rPh>
    <rPh sb="101" eb="102">
      <t>ブン</t>
    </rPh>
    <rPh sb="105" eb="107">
      <t>イジョウ</t>
    </rPh>
    <phoneticPr fontId="3"/>
  </si>
  <si>
    <t xml:space="preserve">指定看護小規模多機能型居宅介護事業所の全ての看護小規模多機能型居宅介護従業者（指定基準第１７１条第１項に規定する看護小規模多機能型居宅介護従業者をいう。）に対し、看護小規模多機能型居宅介護従業者ごとに研修計画を作成し、研修（外部における研修を含む。）を実施又は実施を予定していますか。    </t>
    <phoneticPr fontId="3"/>
  </si>
  <si>
    <t>利用者に関する情報や留意事項の伝達又は看護小規模多機能型居宅介護従業者の技術指導を目的とした会議をおおむね１月に１回以上開催していますか。</t>
    <phoneticPr fontId="3"/>
  </si>
  <si>
    <t>事業所の看護小規模多機能型居宅介護従業者（保健師、看護師又は准看護師を除く。）の総数のうち、介護福祉士の占める割合が１００分の５０以上ですか。         　　　　　　　　　　　　　　　　　　　　　　　　　　　　　　　　　　　　　　　　　　　　　　　　　　　　　　　　　　　　　　　　　　</t>
    <rPh sb="0" eb="3">
      <t>ジギョウショ</t>
    </rPh>
    <rPh sb="21" eb="24">
      <t>ホケンシ</t>
    </rPh>
    <rPh sb="25" eb="28">
      <t>カンゴシ</t>
    </rPh>
    <rPh sb="28" eb="29">
      <t>マタ</t>
    </rPh>
    <rPh sb="30" eb="34">
      <t>ジュンカンゴシ</t>
    </rPh>
    <rPh sb="35" eb="36">
      <t>ノゾ</t>
    </rPh>
    <rPh sb="40" eb="42">
      <t>ソウスウ</t>
    </rPh>
    <rPh sb="46" eb="48">
      <t>カイゴ</t>
    </rPh>
    <rPh sb="48" eb="51">
      <t>フクシシ</t>
    </rPh>
    <rPh sb="52" eb="53">
      <t>シ</t>
    </rPh>
    <rPh sb="55" eb="57">
      <t>ワリアイ</t>
    </rPh>
    <rPh sb="61" eb="62">
      <t>ブン</t>
    </rPh>
    <rPh sb="65" eb="67">
      <t>イジョウ</t>
    </rPh>
    <phoneticPr fontId="3"/>
  </si>
  <si>
    <t>指定看護小規模多機能型居宅介護事業所の全ての看護小規模多機能型居宅介護従業者（指定基準第１７１条第１項に規定する看護小規模多機能型居宅介護従業者をいう。）に対し、看護小規模多機能型居宅介護従業者ごとに研修計画を作成し、研修（外部における研修を含む。）を実施又は実施を予定していますか。         　　　　　　　　　　　　　　　　　　　　　　　　　　　　　　　　　　　　　　　　　　　　　　　　　　　　　　　　　　　　　　　　　　</t>
    <phoneticPr fontId="34"/>
  </si>
  <si>
    <t>利用者に関する情報や留意事項の伝達又は看護小規模多機能型居宅介護従業者の技術指導を目的とした会議をおおむね１月に１回以上開催していますか</t>
    <phoneticPr fontId="34"/>
  </si>
  <si>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34"/>
  </si>
  <si>
    <t>指定看護小規模多機能型居宅介護事業所の全ての看護小規模多機能型居宅介護従業者（指定基準第１７１条第１項に規定する看護小規模多機能型居宅介護従業者をいう。）に対し、看護小規模多機能型居宅介護従業者ごとに研修計画を作成し、研修（外部における研修を含む。）を実施又は実施を予定していますか。         　　　　　　　　　　　　　　　　　　　　　　　　　　　　　　　　　　　　　　　　　　　　　　　　　　　　　　　　　　　　　　　　　　</t>
    <rPh sb="2" eb="4">
      <t>カンゴ</t>
    </rPh>
    <rPh sb="4" eb="7">
      <t>ショウキボ</t>
    </rPh>
    <rPh sb="7" eb="10">
      <t>タキノウ</t>
    </rPh>
    <rPh sb="10" eb="11">
      <t>ガタ</t>
    </rPh>
    <rPh sb="11" eb="13">
      <t>キョタク</t>
    </rPh>
    <rPh sb="13" eb="15">
      <t>カイゴ</t>
    </rPh>
    <rPh sb="22" eb="24">
      <t>カンゴ</t>
    </rPh>
    <rPh sb="24" eb="27">
      <t>ショウキボ</t>
    </rPh>
    <rPh sb="27" eb="31">
      <t>タキノウガタ</t>
    </rPh>
    <rPh sb="31" eb="33">
      <t>キョタク</t>
    </rPh>
    <rPh sb="33" eb="35">
      <t>カイゴ</t>
    </rPh>
    <rPh sb="35" eb="37">
      <t>ジュウギョウ</t>
    </rPh>
    <rPh sb="41" eb="43">
      <t>キジュン</t>
    </rPh>
    <rPh sb="43" eb="44">
      <t>ダイ</t>
    </rPh>
    <rPh sb="47" eb="48">
      <t>ジョウ</t>
    </rPh>
    <rPh sb="48" eb="49">
      <t>ダイ</t>
    </rPh>
    <rPh sb="50" eb="51">
      <t>コウ</t>
    </rPh>
    <rPh sb="52" eb="54">
      <t>キテイ</t>
    </rPh>
    <rPh sb="56" eb="58">
      <t>カンゴ</t>
    </rPh>
    <rPh sb="58" eb="61">
      <t>ショウキボ</t>
    </rPh>
    <rPh sb="61" eb="65">
      <t>タキノウガタ</t>
    </rPh>
    <rPh sb="65" eb="67">
      <t>キョタク</t>
    </rPh>
    <rPh sb="67" eb="69">
      <t>カイゴ</t>
    </rPh>
    <rPh sb="69" eb="72">
      <t>ジュウギョウシャ</t>
    </rPh>
    <rPh sb="128" eb="129">
      <t>マタ</t>
    </rPh>
    <rPh sb="130" eb="132">
      <t>ジッシ</t>
    </rPh>
    <rPh sb="133" eb="135">
      <t>ヨテイ</t>
    </rPh>
    <phoneticPr fontId="3"/>
  </si>
  <si>
    <t>利用者に関する情報や留意事項の伝達又は看護小規模多機能型居宅介護従業者の技術指導を目的とした会議をおおむね１月に１回以上開催していますか。</t>
    <phoneticPr fontId="34"/>
  </si>
  <si>
    <t>　（１）当該指定看護小規模多機能型居宅介護事業所の看護小規模多機能型居宅介護従業者（保健師、
　　　看護師又は准看護師であるものを除く。）の総数のうち、介護福祉士の占める割合が100分の70
　　　以上ですか。</t>
    <phoneticPr fontId="3"/>
  </si>
  <si>
    <t>　（２）当該指定看護小規模多機能型居宅介護事業所の看護小規模多機能型居宅介護従業者（保健師、
　　　看護師又は准看護師であるものを除く。）の総数のうち、勤続年数１０年以上介護福祉士の占める
　　　割合が100分の25以上であること。</t>
    <phoneticPr fontId="3"/>
  </si>
  <si>
    <t>認知症加算を同時算定していませんか。（していなければ「はい」）</t>
    <rPh sb="0" eb="3">
      <t>ニンチショウ</t>
    </rPh>
    <rPh sb="3" eb="5">
      <t>カサン</t>
    </rPh>
    <rPh sb="6" eb="8">
      <t>ドウジ</t>
    </rPh>
    <rPh sb="8" eb="10">
      <t>サンテイ</t>
    </rPh>
    <phoneticPr fontId="3"/>
  </si>
  <si>
    <t>５　他の介護サービスの事業所において、当該利用者について、口腔連携強化加算を算定していませんか。</t>
    <phoneticPr fontId="3"/>
  </si>
  <si>
    <t>医療保険における訪問看護を利用している場合、医療保険の訪問看護ターミナルケア療養費及び訪問看護・指導料における在宅ターミナルケア加算を算定していませんか。（算定していなければ「はい」）</t>
    <phoneticPr fontId="3"/>
  </si>
  <si>
    <r>
      <t>②　代表者について、次のア、イのうちいずれか該当するものに○</t>
    </r>
    <r>
      <rPr>
        <sz val="11"/>
        <rFont val="ＭＳ Ｐゴシック"/>
        <family val="3"/>
        <charset val="128"/>
      </rPr>
      <t>×を記入してください。ただし、イについては、修了年月日を記入してください。</t>
    </r>
    <rPh sb="2" eb="5">
      <t>ダイヒョウシャ</t>
    </rPh>
    <rPh sb="10" eb="11">
      <t>ツギ</t>
    </rPh>
    <rPh sb="22" eb="24">
      <t>ガイトウ</t>
    </rPh>
    <rPh sb="32" eb="34">
      <t>キニュウ</t>
    </rPh>
    <rPh sb="52" eb="54">
      <t>シュウリョウ</t>
    </rPh>
    <rPh sb="54" eb="57">
      <t>ネンガッピ</t>
    </rPh>
    <rPh sb="58" eb="60">
      <t>キニュウ</t>
    </rPh>
    <phoneticPr fontId="3"/>
  </si>
  <si>
    <r>
      <t>　利用者が住み慣れた地域での生活を継続することができるよう、利用者の病状、心身の状況、希望及びその置かれている環境を踏まえて、通いサービス、訪問サービス及び宿泊サービスを柔軟に組み合わせることにより、</t>
    </r>
    <r>
      <rPr>
        <sz val="11"/>
        <rFont val="ＭＳ Ｐゴシック"/>
        <family val="3"/>
        <charset val="128"/>
      </rPr>
      <t>当該利用者の居宅において、又はサービスの拠点に通わせ、若しくは短期間宿泊させ、日常生活上の世話及び機能訓練並びに療養上の世話又は必要な診療の補助を妥当適切にサービス提供していますか。</t>
    </r>
    <rPh sb="1" eb="4">
      <t>リヨウシャ</t>
    </rPh>
    <rPh sb="5" eb="6">
      <t>ス</t>
    </rPh>
    <rPh sb="7" eb="8">
      <t>ナ</t>
    </rPh>
    <rPh sb="10" eb="12">
      <t>チイキ</t>
    </rPh>
    <rPh sb="14" eb="16">
      <t>セイカツ</t>
    </rPh>
    <rPh sb="17" eb="19">
      <t>ケイゾク</t>
    </rPh>
    <rPh sb="30" eb="33">
      <t>リヨウシャ</t>
    </rPh>
    <rPh sb="34" eb="36">
      <t>ビョウジョウ</t>
    </rPh>
    <rPh sb="37" eb="39">
      <t>シンシン</t>
    </rPh>
    <rPh sb="40" eb="42">
      <t>ジョウキョウ</t>
    </rPh>
    <rPh sb="43" eb="45">
      <t>キボウ</t>
    </rPh>
    <rPh sb="45" eb="46">
      <t>オヨ</t>
    </rPh>
    <rPh sb="49" eb="50">
      <t>オ</t>
    </rPh>
    <rPh sb="55" eb="57">
      <t>カンキョウ</t>
    </rPh>
    <rPh sb="58" eb="59">
      <t>フ</t>
    </rPh>
    <rPh sb="63" eb="64">
      <t>カヨ</t>
    </rPh>
    <rPh sb="70" eb="72">
      <t>ホウモン</t>
    </rPh>
    <rPh sb="76" eb="77">
      <t>オヨ</t>
    </rPh>
    <rPh sb="78" eb="80">
      <t>シュクハク</t>
    </rPh>
    <rPh sb="85" eb="87">
      <t>ジュウナン</t>
    </rPh>
    <rPh sb="88" eb="89">
      <t>ク</t>
    </rPh>
    <rPh sb="90" eb="91">
      <t>ア</t>
    </rPh>
    <rPh sb="182" eb="184">
      <t>テイキョウ</t>
    </rPh>
    <phoneticPr fontId="3"/>
  </si>
  <si>
    <t>令和６年度～　適正な事業運営のためのチェックシート</t>
    <rPh sb="0" eb="2">
      <t>レイワ</t>
    </rPh>
    <rPh sb="3" eb="4">
      <t>ネン</t>
    </rPh>
    <rPh sb="4" eb="5">
      <t>ド</t>
    </rPh>
    <rPh sb="7" eb="9">
      <t>テキセイ</t>
    </rPh>
    <rPh sb="10" eb="12">
      <t>ジギョウ</t>
    </rPh>
    <rPh sb="12" eb="14">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</si>
</sst>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h:mm;@"/>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20"/>
      <name val="HG丸ｺﾞｼｯｸM-PRO"/>
      <family val="3"/>
      <charset val="128"/>
    </font>
    <font>
      <sz val="10"/>
      <name val="HG丸ｺﾞｼｯｸM-PRO"/>
      <family val="3"/>
      <charset val="128"/>
    </font>
    <font>
      <sz val="14"/>
      <name val="ＭＳ Ｐゴシック"/>
      <family val="3"/>
      <charset val="128"/>
    </font>
    <font>
      <sz val="10"/>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sz val="12"/>
      <name val="ＤＦ平成明朝体W7"/>
      <family val="3"/>
      <charset val="128"/>
    </font>
    <font>
      <b/>
      <sz val="11"/>
      <name val="HG丸ｺﾞｼｯｸM-PRO"/>
      <family val="3"/>
      <charset val="128"/>
    </font>
    <font>
      <u/>
      <sz val="11"/>
      <name val="ＭＳ Ｐゴシック"/>
      <family val="3"/>
      <charset val="128"/>
    </font>
    <font>
      <sz val="11"/>
      <name val="ＭＳ Ｐゴシック"/>
      <family val="3"/>
      <charset val="128"/>
    </font>
    <font>
      <sz val="11"/>
      <color rgb="FF00B0F0"/>
      <name val="ＭＳ Ｐゴシック"/>
      <family val="3"/>
      <charset val="128"/>
    </font>
    <font>
      <sz val="11"/>
      <color rgb="FF00B0F0"/>
      <name val="HG丸ｺﾞｼｯｸM-PRO"/>
      <family val="3"/>
      <charset val="128"/>
    </font>
    <font>
      <sz val="11"/>
      <color theme="1"/>
      <name val="ＭＳ Ｐゴシック"/>
      <family val="3"/>
      <charset val="128"/>
    </font>
    <font>
      <sz val="12"/>
      <name val="ＭＳ Ｐゴシック"/>
      <family val="3"/>
      <charset val="128"/>
    </font>
    <font>
      <sz val="11"/>
      <color rgb="FFFF0000"/>
      <name val="ＭＳ Ｐゴシック"/>
      <family val="3"/>
      <charset val="128"/>
    </font>
    <font>
      <b/>
      <u/>
      <sz val="16"/>
      <name val="ＭＳ Ｐゴシック"/>
      <family val="3"/>
      <charset val="128"/>
    </font>
    <font>
      <b/>
      <i/>
      <u/>
      <sz val="16"/>
      <name val="ＭＳ Ｐゴシック"/>
      <family val="3"/>
      <charset val="128"/>
    </font>
    <font>
      <b/>
      <sz val="16"/>
      <name val="ＭＳ Ｐゴシック"/>
      <family val="3"/>
      <charset val="128"/>
      <scheme val="major"/>
    </font>
    <font>
      <sz val="11"/>
      <name val="ＭＳ Ｐゴシック"/>
      <family val="3"/>
      <charset val="128"/>
      <scheme val="major"/>
    </font>
    <font>
      <b/>
      <sz val="24"/>
      <name val="HG丸ｺﾞｼｯｸM-PRO"/>
      <family val="3"/>
      <charset val="128"/>
    </font>
    <font>
      <sz val="18"/>
      <name val="HG丸ｺﾞｼｯｸM-PRO"/>
      <family val="3"/>
      <charset val="128"/>
    </font>
    <font>
      <u/>
      <sz val="18"/>
      <name val="HG丸ｺﾞｼｯｸM-PRO"/>
      <family val="3"/>
      <charset val="128"/>
    </font>
    <font>
      <b/>
      <sz val="12"/>
      <color theme="0"/>
      <name val="HG丸ｺﾞｼｯｸM-PRO"/>
      <family val="3"/>
      <charset val="128"/>
    </font>
    <font>
      <sz val="11"/>
      <name val="ＭＳ 明朝"/>
      <family val="1"/>
      <charset val="128"/>
    </font>
    <font>
      <sz val="6"/>
      <name val="ＭＳ 明朝"/>
      <family val="1"/>
      <charset val="128"/>
    </font>
    <font>
      <b/>
      <u val="double"/>
      <sz val="11"/>
      <name val="ＭＳ Ｐゴシック"/>
      <family val="3"/>
      <charset val="128"/>
    </font>
    <font>
      <b/>
      <u/>
      <sz val="11"/>
      <name val="ＭＳ Ｐゴシック"/>
      <family val="3"/>
      <charset val="128"/>
    </font>
    <font>
      <b/>
      <u/>
      <sz val="16"/>
      <name val="ＭＳ Ｐゴシック"/>
      <family val="3"/>
      <charset val="128"/>
      <scheme val="major"/>
    </font>
    <font>
      <b/>
      <u/>
      <sz val="16"/>
      <color theme="1"/>
      <name val="ＭＳ Ｐゴシック"/>
      <family val="3"/>
      <charset val="128"/>
    </font>
    <font>
      <sz val="10"/>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5"/>
      <color theme="1"/>
      <name val="ＭＳ Ｐゴシック"/>
      <family val="3"/>
      <charset val="128"/>
      <scheme val="minor"/>
    </font>
    <font>
      <sz val="16"/>
      <color theme="1"/>
      <name val="ＭＳ Ｐゴシック"/>
      <family val="2"/>
      <charset val="128"/>
      <scheme val="minor"/>
    </font>
    <font>
      <b/>
      <sz val="14"/>
      <name val="HGSｺﾞｼｯｸM"/>
      <family val="3"/>
      <charset val="128"/>
    </font>
    <font>
      <sz val="10.5"/>
      <name val="ＭＳ Ｐゴシック"/>
      <family val="3"/>
      <charset val="128"/>
    </font>
    <font>
      <b/>
      <sz val="11"/>
      <color rgb="FFFF0000"/>
      <name val="ＭＳ Ｐゴシック"/>
      <family val="3"/>
      <charset val="128"/>
    </font>
    <font>
      <b/>
      <sz val="11"/>
      <color theme="1"/>
      <name val="ＭＳ Ｐ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indexed="4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59999389629810485"/>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tted">
        <color indexed="64"/>
      </top>
      <bottom style="medium">
        <color indexed="64"/>
      </bottom>
      <diagonal/>
    </border>
    <border>
      <left style="thin">
        <color indexed="64"/>
      </left>
      <right/>
      <top style="dashed">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bottom style="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ck">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dotted">
        <color indexed="64"/>
      </right>
      <top style="dashed">
        <color indexed="64"/>
      </top>
      <bottom/>
      <diagonal/>
    </border>
    <border>
      <left/>
      <right style="dotted">
        <color indexed="64"/>
      </right>
      <top/>
      <bottom/>
      <diagonal/>
    </border>
    <border>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thin">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2" fillId="0" borderId="0"/>
    <xf numFmtId="0" fontId="2" fillId="0" borderId="0"/>
    <xf numFmtId="0" fontId="2" fillId="0" borderId="0">
      <alignment vertical="center"/>
    </xf>
    <xf numFmtId="0" fontId="33" fillId="0" borderId="0"/>
    <xf numFmtId="0" fontId="1" fillId="0" borderId="0">
      <alignment vertical="center"/>
    </xf>
    <xf numFmtId="38" fontId="1" fillId="0" borderId="0" applyFont="0" applyFill="0" applyBorder="0" applyAlignment="0" applyProtection="0">
      <alignment vertical="center"/>
    </xf>
  </cellStyleXfs>
  <cellXfs count="131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xf>
    <xf numFmtId="0" fontId="8" fillId="0" borderId="0"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9" fillId="0" borderId="0" xfId="0" applyFont="1" applyBorder="1" applyAlignment="1">
      <alignment horizontal="center" vertical="center"/>
    </xf>
    <xf numFmtId="0" fontId="9" fillId="0" borderId="0" xfId="0" applyFont="1" applyFill="1" applyBorder="1" applyAlignment="1">
      <alignment vertical="center"/>
    </xf>
    <xf numFmtId="0" fontId="0" fillId="0" borderId="0" xfId="0" applyBorder="1" applyAlignment="1">
      <alignment horizontal="center" vertical="center" textRotation="255"/>
    </xf>
    <xf numFmtId="0" fontId="8" fillId="0" borderId="0" xfId="0" applyFont="1" applyFill="1" applyBorder="1" applyAlignment="1">
      <alignment vertical="center"/>
    </xf>
    <xf numFmtId="0" fontId="2" fillId="0" borderId="0" xfId="0" applyFont="1" applyFill="1" applyBorder="1" applyAlignment="1">
      <alignment vertical="center"/>
    </xf>
    <xf numFmtId="0" fontId="0" fillId="0" borderId="0" xfId="0" applyBorder="1">
      <alignment vertical="center"/>
    </xf>
    <xf numFmtId="0" fontId="4" fillId="0" borderId="34" xfId="0" applyFont="1" applyBorder="1">
      <alignment vertical="center"/>
    </xf>
    <xf numFmtId="0" fontId="4" fillId="0" borderId="35" xfId="0" applyFont="1" applyBorder="1">
      <alignment vertical="center"/>
    </xf>
    <xf numFmtId="0" fontId="12" fillId="0" borderId="0" xfId="0" applyFo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0" fillId="0" borderId="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xf>
    <xf numFmtId="0" fontId="0" fillId="0" borderId="0" xfId="0" applyAlignment="1">
      <alignment vertical="center"/>
    </xf>
    <xf numFmtId="0" fontId="4" fillId="0" borderId="0" xfId="0" applyFont="1" applyBorder="1" applyAlignment="1">
      <alignment horizontal="righ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16" fillId="0" borderId="0" xfId="0" applyFont="1" applyBorder="1" applyAlignment="1">
      <alignment horizontal="left" vertical="top"/>
    </xf>
    <xf numFmtId="0" fontId="4" fillId="0" borderId="43" xfId="0" applyFont="1" applyBorder="1">
      <alignment vertical="center"/>
    </xf>
    <xf numFmtId="0" fontId="4" fillId="0" borderId="44" xfId="0" applyFont="1" applyBorder="1">
      <alignment vertical="center"/>
    </xf>
    <xf numFmtId="0" fontId="17" fillId="0" borderId="0" xfId="0" applyFont="1" applyBorder="1" applyAlignment="1">
      <alignment horizontal="left" vertical="top" wrapText="1"/>
    </xf>
    <xf numFmtId="0" fontId="18" fillId="0" borderId="0" xfId="0" applyFont="1" applyBorder="1" applyAlignment="1">
      <alignment vertical="center"/>
    </xf>
    <xf numFmtId="0" fontId="19" fillId="0" borderId="0" xfId="0" applyFont="1" applyBorder="1" applyAlignment="1">
      <alignment vertical="center"/>
    </xf>
    <xf numFmtId="0" fontId="19" fillId="0" borderId="0" xfId="0" applyFont="1" applyBorder="1">
      <alignment vertical="center"/>
    </xf>
    <xf numFmtId="0" fontId="19" fillId="0" borderId="5" xfId="0" applyFont="1" applyBorder="1" applyAlignment="1">
      <alignment horizontal="left"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Font="1" applyBorder="1">
      <alignment vertical="center"/>
    </xf>
    <xf numFmtId="0" fontId="17" fillId="0" borderId="0" xfId="0" applyFont="1" applyBorder="1" applyAlignment="1">
      <alignment horizontal="center" vertical="top" wrapText="1"/>
    </xf>
    <xf numFmtId="0" fontId="0" fillId="0" borderId="0" xfId="0" applyFont="1" applyBorder="1" applyAlignment="1">
      <alignment vertical="center" wrapText="1"/>
    </xf>
    <xf numFmtId="0" fontId="0" fillId="0" borderId="0" xfId="0" applyFont="1" applyBorder="1" applyAlignment="1">
      <alignment vertical="center"/>
    </xf>
    <xf numFmtId="0" fontId="17" fillId="0" borderId="0" xfId="0" applyFont="1" applyFill="1" applyBorder="1" applyAlignment="1">
      <alignment horizontal="left" vertical="top" wrapText="1"/>
    </xf>
    <xf numFmtId="0" fontId="0" fillId="0" borderId="11" xfId="0" applyFont="1" applyFill="1" applyBorder="1">
      <alignment vertical="center"/>
    </xf>
    <xf numFmtId="0" fontId="0" fillId="0" borderId="0" xfId="0" applyFont="1" applyFill="1" applyBorder="1" applyAlignment="1">
      <alignment vertical="center"/>
    </xf>
    <xf numFmtId="0" fontId="0" fillId="0" borderId="6" xfId="0" applyFont="1" applyFill="1" applyBorder="1">
      <alignment vertical="center"/>
    </xf>
    <xf numFmtId="0" fontId="19" fillId="0" borderId="0" xfId="0" applyFont="1" applyBorder="1" applyAlignment="1">
      <alignment horizontal="center" vertical="center" wrapText="1"/>
    </xf>
    <xf numFmtId="0" fontId="0" fillId="0" borderId="0" xfId="0" applyBorder="1" applyAlignment="1">
      <alignment horizontal="center" vertical="center"/>
    </xf>
    <xf numFmtId="0" fontId="19" fillId="0" borderId="0" xfId="0" applyFont="1" applyBorder="1" applyAlignment="1">
      <alignment horizontal="left" vertical="center" wrapText="1"/>
    </xf>
    <xf numFmtId="0" fontId="0" fillId="0" borderId="0" xfId="0" applyBorder="1" applyAlignment="1">
      <alignment vertical="center"/>
    </xf>
    <xf numFmtId="0" fontId="20" fillId="0" borderId="0" xfId="0" applyFont="1" applyBorder="1">
      <alignment vertical="center"/>
    </xf>
    <xf numFmtId="0" fontId="20" fillId="0" borderId="0" xfId="0" applyFont="1">
      <alignmen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20" fillId="0" borderId="11" xfId="0" applyFont="1" applyBorder="1" applyAlignment="1">
      <alignment vertical="center"/>
    </xf>
    <xf numFmtId="0" fontId="20" fillId="0" borderId="12" xfId="0" applyFont="1" applyBorder="1" applyAlignment="1">
      <alignment horizontal="left" vertical="center"/>
    </xf>
    <xf numFmtId="0" fontId="20" fillId="0" borderId="5" xfId="0" applyFont="1" applyBorder="1" applyAlignment="1">
      <alignment vertical="center"/>
    </xf>
    <xf numFmtId="0" fontId="20" fillId="0" borderId="6" xfId="0" applyFont="1" applyBorder="1" applyAlignment="1">
      <alignment vertical="center"/>
    </xf>
    <xf numFmtId="0" fontId="4" fillId="0" borderId="0" xfId="0" applyFont="1" applyFill="1" applyBorder="1" applyAlignment="1">
      <alignment vertical="top" wrapText="1"/>
    </xf>
    <xf numFmtId="0" fontId="4" fillId="0" borderId="2" xfId="0"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lignment vertical="center"/>
    </xf>
    <xf numFmtId="0" fontId="0" fillId="0" borderId="12" xfId="0" applyFont="1" applyFill="1" applyBorder="1" applyAlignment="1">
      <alignment vertical="center" wrapText="1"/>
    </xf>
    <xf numFmtId="0" fontId="0" fillId="0" borderId="0" xfId="0" applyFont="1" applyBorder="1" applyAlignment="1">
      <alignment horizontal="left" vertical="center"/>
    </xf>
    <xf numFmtId="0" fontId="0" fillId="0" borderId="0" xfId="0" applyFont="1">
      <alignment vertical="center"/>
    </xf>
    <xf numFmtId="0" fontId="0" fillId="0" borderId="0" xfId="0" applyFont="1" applyBorder="1" applyAlignment="1">
      <alignment vertical="center" shrinkToFit="1"/>
    </xf>
    <xf numFmtId="0" fontId="0" fillId="0" borderId="11" xfId="0" applyFont="1" applyBorder="1" applyAlignment="1">
      <alignment vertical="center"/>
    </xf>
    <xf numFmtId="0" fontId="0" fillId="0" borderId="0" xfId="0" applyFont="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Border="1" applyAlignment="1">
      <alignment horizontal="left" vertical="center"/>
    </xf>
    <xf numFmtId="0" fontId="0" fillId="0" borderId="46"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5" xfId="0" applyFont="1" applyBorder="1" applyAlignment="1">
      <alignment vertical="center"/>
    </xf>
    <xf numFmtId="0" fontId="0" fillId="0" borderId="0" xfId="0" applyFont="1" applyAlignment="1">
      <alignment vertical="top"/>
    </xf>
    <xf numFmtId="0" fontId="12" fillId="0" borderId="0" xfId="0" applyFont="1" applyBorder="1" applyAlignment="1">
      <alignment horizontal="left" vertical="center"/>
    </xf>
    <xf numFmtId="0" fontId="0" fillId="0" borderId="47" xfId="0" applyFont="1" applyBorder="1" applyAlignment="1">
      <alignment horizontal="center" vertical="center"/>
    </xf>
    <xf numFmtId="0" fontId="0" fillId="0" borderId="39" xfId="0" applyFont="1" applyBorder="1" applyAlignment="1">
      <alignment horizontal="center" vertical="center"/>
    </xf>
    <xf numFmtId="0" fontId="0" fillId="0" borderId="59" xfId="0" applyFont="1" applyBorder="1" applyAlignment="1">
      <alignment horizontal="center" vertical="center"/>
    </xf>
    <xf numFmtId="0" fontId="0" fillId="0" borderId="12" xfId="0" applyFont="1" applyBorder="1" applyAlignment="1">
      <alignment vertical="center"/>
    </xf>
    <xf numFmtId="0" fontId="0" fillId="0" borderId="12" xfId="0" applyFont="1" applyFill="1" applyBorder="1" applyAlignment="1">
      <alignment vertical="center"/>
    </xf>
    <xf numFmtId="0" fontId="0" fillId="0" borderId="6" xfId="0" applyFont="1" applyBorder="1" applyAlignment="1">
      <alignment vertical="center"/>
    </xf>
    <xf numFmtId="0" fontId="0" fillId="0" borderId="0" xfId="0" applyFont="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center"/>
    </xf>
    <xf numFmtId="0" fontId="0" fillId="0" borderId="0" xfId="0" applyFont="1">
      <alignment vertical="center"/>
    </xf>
    <xf numFmtId="0" fontId="0" fillId="0" borderId="0" xfId="0" applyFont="1" applyFill="1" applyAlignment="1">
      <alignment vertical="center" wrapText="1"/>
    </xf>
    <xf numFmtId="0" fontId="0" fillId="0" borderId="11" xfId="0" applyFont="1" applyFill="1" applyBorder="1" applyAlignment="1">
      <alignment vertical="center"/>
    </xf>
    <xf numFmtId="0" fontId="0" fillId="0" borderId="1" xfId="0" applyFont="1" applyFill="1" applyBorder="1">
      <alignment vertical="center"/>
    </xf>
    <xf numFmtId="0" fontId="0" fillId="0" borderId="3" xfId="0" applyFont="1" applyFill="1" applyBorder="1">
      <alignment vertical="center"/>
    </xf>
    <xf numFmtId="0" fontId="0" fillId="0" borderId="12" xfId="0" applyFont="1" applyFill="1" applyBorder="1">
      <alignment vertical="center"/>
    </xf>
    <xf numFmtId="0" fontId="0" fillId="0" borderId="4" xfId="0" applyFont="1" applyFill="1" applyBorder="1">
      <alignment vertical="center"/>
    </xf>
    <xf numFmtId="0" fontId="0" fillId="0" borderId="5" xfId="0" applyFont="1" applyFill="1" applyBorder="1" applyAlignment="1">
      <alignment vertical="center"/>
    </xf>
    <xf numFmtId="0" fontId="0" fillId="0" borderId="0" xfId="0" applyFont="1" applyFill="1" applyBorder="1">
      <alignment vertical="center"/>
    </xf>
    <xf numFmtId="0" fontId="13" fillId="0" borderId="0" xfId="0" applyFont="1" applyFill="1" applyBorder="1" applyAlignment="1">
      <alignment vertical="center" wrapText="1"/>
    </xf>
    <xf numFmtId="0" fontId="2" fillId="0" borderId="0" xfId="1" applyBorder="1"/>
    <xf numFmtId="0" fontId="2" fillId="0" borderId="0" xfId="1"/>
    <xf numFmtId="0" fontId="25" fillId="0" borderId="0" xfId="1" applyFont="1" applyBorder="1" applyAlignment="1">
      <alignment horizontal="center"/>
    </xf>
    <xf numFmtId="0" fontId="9" fillId="0" borderId="0" xfId="1" applyFont="1" applyBorder="1" applyAlignment="1">
      <alignment vertical="center"/>
    </xf>
    <xf numFmtId="0" fontId="2" fillId="0" borderId="0" xfId="1" applyAlignment="1">
      <alignment horizontal="center" vertical="center"/>
    </xf>
    <xf numFmtId="0" fontId="2" fillId="0" borderId="0" xfId="1" applyAlignment="1">
      <alignment vertical="center"/>
    </xf>
    <xf numFmtId="0" fontId="2" fillId="0" borderId="33" xfId="1" applyBorder="1" applyAlignment="1">
      <alignment horizontal="center" vertical="center"/>
    </xf>
    <xf numFmtId="0" fontId="2" fillId="0" borderId="0" xfId="1" applyAlignment="1">
      <alignment vertical="top"/>
    </xf>
    <xf numFmtId="0" fontId="2" fillId="0" borderId="0" xfId="1" applyAlignment="1">
      <alignment horizontal="center"/>
    </xf>
    <xf numFmtId="0" fontId="26" fillId="0" borderId="0" xfId="1" applyFont="1" applyAlignment="1">
      <alignment horizontal="center"/>
    </xf>
    <xf numFmtId="0" fontId="25" fillId="0" borderId="0" xfId="1" applyFont="1" applyAlignment="1">
      <alignment horizontal="center"/>
    </xf>
    <xf numFmtId="0" fontId="25" fillId="0" borderId="0" xfId="1" applyFont="1" applyAlignment="1">
      <alignment horizontal="center" vertical="center"/>
    </xf>
    <xf numFmtId="0" fontId="26" fillId="0" borderId="0" xfId="1" applyFont="1" applyAlignment="1">
      <alignment horizontal="center" vertical="center"/>
    </xf>
    <xf numFmtId="0" fontId="2" fillId="3" borderId="33" xfId="1" applyFill="1" applyBorder="1" applyAlignment="1">
      <alignment horizontal="center" vertical="center"/>
    </xf>
    <xf numFmtId="0" fontId="25" fillId="0" borderId="0" xfId="1" applyFont="1" applyAlignment="1">
      <alignment horizontal="center"/>
    </xf>
    <xf numFmtId="0" fontId="0" fillId="0" borderId="0" xfId="1" applyFont="1"/>
    <xf numFmtId="0" fontId="28" fillId="0" borderId="12" xfId="1" applyFont="1" applyBorder="1" applyAlignment="1">
      <alignment horizontal="left" vertical="center"/>
    </xf>
    <xf numFmtId="0" fontId="28" fillId="0" borderId="0" xfId="1" applyFont="1" applyBorder="1" applyAlignment="1">
      <alignment horizontal="left" vertical="center"/>
    </xf>
    <xf numFmtId="0" fontId="28" fillId="0" borderId="11" xfId="1" applyFont="1" applyBorder="1" applyAlignment="1">
      <alignment horizontal="left" vertical="center"/>
    </xf>
    <xf numFmtId="0" fontId="28" fillId="0" borderId="0" xfId="1" applyFont="1" applyBorder="1" applyAlignment="1">
      <alignment horizontal="left"/>
    </xf>
    <xf numFmtId="0" fontId="28" fillId="0" borderId="9" xfId="1" applyFont="1" applyBorder="1" applyAlignment="1">
      <alignment horizontal="center" vertical="center"/>
    </xf>
    <xf numFmtId="0" fontId="28" fillId="0" borderId="7" xfId="1" applyFont="1" applyBorder="1" applyAlignment="1">
      <alignment horizontal="left" vertical="center"/>
    </xf>
    <xf numFmtId="0" fontId="28" fillId="0" borderId="8" xfId="1" applyFont="1" applyBorder="1" applyAlignment="1">
      <alignment vertical="center"/>
    </xf>
    <xf numFmtId="0" fontId="28" fillId="0" borderId="8" xfId="1" applyFont="1" applyBorder="1" applyAlignment="1">
      <alignment horizontal="left" vertical="center"/>
    </xf>
    <xf numFmtId="0" fontId="28" fillId="0" borderId="0" xfId="1" applyFont="1" applyBorder="1" applyAlignment="1">
      <alignment horizontal="right" vertical="center"/>
    </xf>
    <xf numFmtId="0" fontId="28" fillId="0" borderId="0" xfId="1" applyFont="1" applyBorder="1" applyAlignment="1">
      <alignment horizontal="center" vertical="center"/>
    </xf>
    <xf numFmtId="0" fontId="28" fillId="0" borderId="0" xfId="1" applyFont="1" applyBorder="1" applyAlignment="1">
      <alignment vertical="center"/>
    </xf>
    <xf numFmtId="0" fontId="28" fillId="0" borderId="22" xfId="1" applyFont="1" applyBorder="1" applyAlignment="1">
      <alignment horizontal="left" vertical="center"/>
    </xf>
    <xf numFmtId="0" fontId="28" fillId="0" borderId="33" xfId="1" applyFont="1" applyBorder="1" applyAlignment="1">
      <alignment horizontal="center" vertical="center"/>
    </xf>
    <xf numFmtId="0" fontId="28" fillId="0" borderId="5" xfId="1" applyFont="1" applyBorder="1" applyAlignment="1">
      <alignment horizontal="left" vertical="center"/>
    </xf>
    <xf numFmtId="0" fontId="28" fillId="0" borderId="6" xfId="1" applyFont="1" applyBorder="1" applyAlignment="1">
      <alignment horizontal="left" vertical="center"/>
    </xf>
    <xf numFmtId="0" fontId="2" fillId="0" borderId="33" xfId="1" applyBorder="1" applyAlignment="1">
      <alignment horizontal="center" vertical="center"/>
    </xf>
    <xf numFmtId="0" fontId="28" fillId="0" borderId="0" xfId="1" applyFont="1" applyAlignment="1">
      <alignment horizontal="left" vertical="center"/>
    </xf>
    <xf numFmtId="0" fontId="28" fillId="0" borderId="0" xfId="1" applyFont="1" applyAlignment="1">
      <alignment horizontal="left" vertical="center"/>
    </xf>
    <xf numFmtId="0" fontId="9" fillId="0" borderId="0" xfId="1" applyFont="1" applyAlignment="1">
      <alignment vertical="center"/>
    </xf>
    <xf numFmtId="0" fontId="0" fillId="0" borderId="0" xfId="1" applyFont="1" applyAlignment="1">
      <alignment horizontal="center"/>
    </xf>
    <xf numFmtId="0" fontId="2" fillId="0" borderId="0" xfId="1" applyAlignment="1">
      <alignment horizontal="left"/>
    </xf>
    <xf numFmtId="0" fontId="4" fillId="0" borderId="0" xfId="3" applyFont="1">
      <alignment vertical="center"/>
    </xf>
    <xf numFmtId="0" fontId="4" fillId="0" borderId="0" xfId="3" applyFont="1" applyAlignment="1">
      <alignment horizontal="center" vertical="center"/>
    </xf>
    <xf numFmtId="0" fontId="6" fillId="0" borderId="0" xfId="3" applyFont="1" applyAlignment="1">
      <alignment vertical="center"/>
    </xf>
    <xf numFmtId="0" fontId="5" fillId="0" borderId="0" xfId="3" applyFont="1" applyAlignment="1">
      <alignment vertical="center" wrapText="1"/>
    </xf>
    <xf numFmtId="0" fontId="5" fillId="0" borderId="0" xfId="3" applyFont="1" applyAlignment="1">
      <alignment horizontal="left" vertical="center"/>
    </xf>
    <xf numFmtId="0" fontId="5" fillId="0" borderId="0" xfId="3" applyFont="1" applyAlignment="1">
      <alignment vertical="center"/>
    </xf>
    <xf numFmtId="0" fontId="32" fillId="6" borderId="21" xfId="3" applyFont="1" applyFill="1" applyBorder="1" applyAlignment="1">
      <alignment horizontal="center" vertical="center"/>
    </xf>
    <xf numFmtId="0" fontId="32" fillId="6" borderId="16" xfId="3" applyFont="1" applyFill="1" applyBorder="1" applyAlignment="1">
      <alignment horizontal="center" vertical="center"/>
    </xf>
    <xf numFmtId="0" fontId="32" fillId="6" borderId="102" xfId="3" applyFont="1" applyFill="1" applyBorder="1" applyAlignment="1">
      <alignment horizontal="center" vertical="center" wrapText="1"/>
    </xf>
    <xf numFmtId="0" fontId="32" fillId="6" borderId="17" xfId="3" applyFont="1" applyFill="1" applyBorder="1" applyAlignment="1">
      <alignment horizontal="center" vertical="center" wrapText="1"/>
    </xf>
    <xf numFmtId="0" fontId="4" fillId="7" borderId="103" xfId="3" applyFont="1" applyFill="1" applyBorder="1">
      <alignment vertical="center"/>
    </xf>
    <xf numFmtId="0" fontId="4" fillId="7" borderId="104" xfId="3" applyFont="1" applyFill="1" applyBorder="1">
      <alignment vertical="center"/>
    </xf>
    <xf numFmtId="0" fontId="4" fillId="7" borderId="105" xfId="3" applyFont="1" applyFill="1" applyBorder="1" applyAlignment="1">
      <alignment horizontal="center" vertical="center"/>
    </xf>
    <xf numFmtId="0" fontId="4" fillId="7" borderId="106" xfId="3" applyFont="1" applyFill="1" applyBorder="1" applyAlignment="1">
      <alignment horizontal="center" vertical="center"/>
    </xf>
    <xf numFmtId="0" fontId="4" fillId="0" borderId="103" xfId="3" applyFont="1" applyBorder="1">
      <alignment vertical="center"/>
    </xf>
    <xf numFmtId="0" fontId="4" fillId="0" borderId="104" xfId="3" applyFont="1" applyFill="1" applyBorder="1">
      <alignment vertical="center"/>
    </xf>
    <xf numFmtId="0" fontId="4" fillId="0" borderId="105" xfId="3" applyFont="1" applyBorder="1" applyAlignment="1">
      <alignment horizontal="center" vertical="center"/>
    </xf>
    <xf numFmtId="0" fontId="4" fillId="0" borderId="106" xfId="3" applyFont="1" applyBorder="1" applyAlignment="1">
      <alignment horizontal="center" vertical="center"/>
    </xf>
    <xf numFmtId="0" fontId="4" fillId="0" borderId="107" xfId="3" applyFont="1" applyBorder="1">
      <alignment vertical="center"/>
    </xf>
    <xf numFmtId="0" fontId="4" fillId="0" borderId="108" xfId="3" applyFont="1" applyFill="1" applyBorder="1">
      <alignment vertical="center"/>
    </xf>
    <xf numFmtId="0" fontId="4" fillId="0" borderId="109" xfId="3" applyFont="1" applyBorder="1" applyAlignment="1">
      <alignment horizontal="center" vertical="center"/>
    </xf>
    <xf numFmtId="0" fontId="4" fillId="0" borderId="110" xfId="3" applyFont="1" applyBorder="1" applyAlignment="1">
      <alignment horizontal="center" vertical="center"/>
    </xf>
    <xf numFmtId="0" fontId="4" fillId="0" borderId="108" xfId="3" applyFont="1" applyBorder="1">
      <alignment vertical="center"/>
    </xf>
    <xf numFmtId="49" fontId="2" fillId="0" borderId="0" xfId="1" applyNumberFormat="1" applyFont="1" applyAlignment="1">
      <alignment horizontal="left"/>
    </xf>
    <xf numFmtId="0" fontId="2" fillId="8" borderId="0" xfId="1" applyFill="1" applyAlignment="1">
      <alignment horizontal="center"/>
    </xf>
    <xf numFmtId="0" fontId="2" fillId="2" borderId="0" xfId="1" applyFill="1" applyAlignment="1">
      <alignment vertical="center"/>
    </xf>
    <xf numFmtId="0" fontId="9" fillId="0" borderId="0" xfId="1" applyFont="1" applyBorder="1" applyAlignment="1">
      <alignment horizontal="left" vertical="center"/>
    </xf>
    <xf numFmtId="0" fontId="9" fillId="0" borderId="0" xfId="1" applyFont="1" applyBorder="1" applyAlignment="1">
      <alignment horizontal="left" vertical="center" wrapText="1"/>
    </xf>
    <xf numFmtId="0" fontId="9" fillId="0" borderId="0" xfId="1" applyFont="1" applyBorder="1" applyAlignment="1">
      <alignment horizontal="center" vertical="center" wrapText="1"/>
    </xf>
    <xf numFmtId="0" fontId="2" fillId="0" borderId="0" xfId="1" applyFont="1" applyAlignment="1"/>
    <xf numFmtId="0" fontId="28" fillId="0" borderId="0" xfId="1" applyFont="1" applyAlignment="1">
      <alignment horizontal="left" vertical="center"/>
    </xf>
    <xf numFmtId="0" fontId="2" fillId="2" borderId="0" xfId="1" applyFill="1"/>
    <xf numFmtId="0" fontId="25" fillId="0" borderId="0" xfId="1" applyFont="1" applyAlignment="1">
      <alignment horizontal="center"/>
    </xf>
    <xf numFmtId="0" fontId="2" fillId="0" borderId="33" xfId="1" applyBorder="1" applyAlignment="1">
      <alignment horizontal="center" vertical="center"/>
    </xf>
    <xf numFmtId="0" fontId="25" fillId="0" borderId="0" xfId="1" applyFont="1" applyAlignment="1">
      <alignment horizontal="center"/>
    </xf>
    <xf numFmtId="0" fontId="2" fillId="0" borderId="33" xfId="1" applyBorder="1" applyAlignment="1">
      <alignment horizontal="center" vertical="center"/>
    </xf>
    <xf numFmtId="0" fontId="2" fillId="0" borderId="7" xfId="1" applyBorder="1" applyAlignment="1">
      <alignment horizontal="left" vertical="center" wrapText="1"/>
    </xf>
    <xf numFmtId="0" fontId="2" fillId="0" borderId="33" xfId="1" applyBorder="1" applyAlignment="1">
      <alignment horizontal="left" vertical="center" wrapText="1"/>
    </xf>
    <xf numFmtId="0" fontId="25" fillId="0" borderId="0" xfId="1" applyFont="1" applyAlignment="1">
      <alignment horizontal="center"/>
    </xf>
    <xf numFmtId="0" fontId="12" fillId="0" borderId="116" xfId="1" applyFont="1" applyBorder="1" applyAlignment="1">
      <alignment horizontal="left" vertical="center"/>
    </xf>
    <xf numFmtId="0" fontId="2" fillId="0" borderId="118" xfId="1" applyBorder="1" applyAlignment="1">
      <alignment vertical="center" wrapText="1"/>
    </xf>
    <xf numFmtId="0" fontId="2" fillId="0" borderId="119" xfId="1" applyBorder="1" applyAlignment="1">
      <alignment vertical="center" wrapText="1"/>
    </xf>
    <xf numFmtId="0" fontId="2" fillId="0" borderId="0" xfId="1" applyBorder="1" applyAlignment="1">
      <alignment horizontal="left" vertical="center" wrapText="1"/>
    </xf>
    <xf numFmtId="0" fontId="2" fillId="0" borderId="0" xfId="1" applyBorder="1" applyAlignment="1">
      <alignment horizontal="center" vertical="center"/>
    </xf>
    <xf numFmtId="0" fontId="12" fillId="0" borderId="57" xfId="1" applyFont="1" applyBorder="1" applyAlignment="1">
      <alignment horizontal="left" vertical="center"/>
    </xf>
    <xf numFmtId="0" fontId="2" fillId="0" borderId="33" xfId="1" applyBorder="1" applyAlignment="1">
      <alignment horizontal="center" vertical="center" wrapText="1"/>
    </xf>
    <xf numFmtId="0" fontId="2" fillId="0" borderId="7" xfId="1" applyBorder="1" applyAlignment="1">
      <alignment horizontal="center" vertical="center" wrapText="1"/>
    </xf>
    <xf numFmtId="0" fontId="2" fillId="0" borderId="120" xfId="1" applyBorder="1" applyAlignment="1">
      <alignment horizontal="center" vertical="center" wrapText="1"/>
    </xf>
    <xf numFmtId="0" fontId="14" fillId="0" borderId="88" xfId="1" applyFont="1" applyBorder="1" applyAlignment="1">
      <alignment horizontal="center" vertical="center" wrapText="1"/>
    </xf>
    <xf numFmtId="0" fontId="14" fillId="0" borderId="51" xfId="1" applyFont="1" applyBorder="1" applyAlignment="1">
      <alignment horizontal="center" vertical="center" wrapText="1"/>
    </xf>
    <xf numFmtId="0" fontId="2" fillId="0" borderId="0" xfId="1" applyBorder="1" applyAlignment="1">
      <alignment vertical="center" wrapText="1"/>
    </xf>
    <xf numFmtId="0" fontId="2" fillId="0" borderId="57" xfId="1" applyBorder="1" applyAlignment="1">
      <alignment vertical="center"/>
    </xf>
    <xf numFmtId="0" fontId="2" fillId="0" borderId="121" xfId="1" applyBorder="1" applyAlignment="1">
      <alignment horizontal="left" vertical="center" wrapText="1"/>
    </xf>
    <xf numFmtId="0" fontId="10" fillId="0" borderId="35" xfId="1" applyFont="1" applyBorder="1" applyAlignment="1">
      <alignment horizontal="left" vertical="top" wrapText="1"/>
    </xf>
    <xf numFmtId="0" fontId="10" fillId="0" borderId="51" xfId="1" applyFont="1" applyBorder="1" applyAlignment="1">
      <alignment horizontal="left" vertical="top" wrapText="1"/>
    </xf>
    <xf numFmtId="0" fontId="2" fillId="0" borderId="57" xfId="1" applyFont="1" applyBorder="1" applyAlignment="1">
      <alignment vertical="center"/>
    </xf>
    <xf numFmtId="0" fontId="2" fillId="0" borderId="122" xfId="1" applyBorder="1" applyAlignment="1">
      <alignment horizontal="left" vertical="center" wrapText="1"/>
    </xf>
    <xf numFmtId="0" fontId="10" fillId="0" borderId="37" xfId="1" applyFont="1" applyBorder="1" applyAlignment="1">
      <alignment horizontal="left" vertical="top" wrapText="1"/>
    </xf>
    <xf numFmtId="0" fontId="2" fillId="0" borderId="0" xfId="1" applyFont="1" applyAlignment="1">
      <alignment vertical="center"/>
    </xf>
    <xf numFmtId="0" fontId="2" fillId="0" borderId="57" xfId="1" applyFont="1" applyBorder="1" applyAlignment="1">
      <alignment horizontal="left" vertical="center" wrapText="1"/>
    </xf>
    <xf numFmtId="0" fontId="2" fillId="0" borderId="47" xfId="1" applyBorder="1" applyAlignment="1">
      <alignment vertical="center" wrapText="1"/>
    </xf>
    <xf numFmtId="0" fontId="2" fillId="0" borderId="51" xfId="1" applyBorder="1" applyAlignment="1">
      <alignment vertical="center" wrapText="1"/>
    </xf>
    <xf numFmtId="0" fontId="2" fillId="0" borderId="113" xfId="1" applyFont="1" applyBorder="1" applyAlignment="1">
      <alignment horizontal="left" vertical="center" wrapText="1"/>
    </xf>
    <xf numFmtId="0" fontId="12" fillId="0" borderId="114" xfId="1" applyFont="1" applyBorder="1" applyAlignment="1">
      <alignment horizontal="left" vertical="center" wrapText="1"/>
    </xf>
    <xf numFmtId="0" fontId="2" fillId="0" borderId="114" xfId="1" applyBorder="1" applyAlignment="1">
      <alignment vertical="center" wrapText="1"/>
    </xf>
    <xf numFmtId="0" fontId="2" fillId="0" borderId="115" xfId="1" applyBorder="1" applyAlignment="1">
      <alignment vertical="center" wrapText="1"/>
    </xf>
    <xf numFmtId="0" fontId="2" fillId="0" borderId="57" xfId="1" applyBorder="1" applyAlignment="1">
      <alignment horizontal="left" vertical="center" wrapText="1"/>
    </xf>
    <xf numFmtId="0" fontId="2" fillId="0" borderId="0" xfId="1" applyFont="1" applyAlignment="1">
      <alignment horizontal="left"/>
    </xf>
    <xf numFmtId="0" fontId="2" fillId="0" borderId="0" xfId="1" applyFont="1" applyBorder="1" applyAlignment="1">
      <alignment vertical="center"/>
    </xf>
    <xf numFmtId="0" fontId="2" fillId="0" borderId="0" xfId="1" applyFont="1" applyBorder="1" applyAlignment="1"/>
    <xf numFmtId="0" fontId="2" fillId="0" borderId="0" xfId="1" applyFont="1" applyBorder="1" applyAlignment="1">
      <alignment horizontal="left" vertical="top"/>
    </xf>
    <xf numFmtId="0" fontId="2" fillId="0" borderId="0" xfId="1" applyFont="1" applyBorder="1" applyAlignment="1">
      <alignment vertical="top" wrapText="1"/>
    </xf>
    <xf numFmtId="0" fontId="2" fillId="0" borderId="0" xfId="1" applyFont="1" applyBorder="1" applyAlignment="1">
      <alignment horizontal="left" vertical="top" wrapText="1" indent="2"/>
    </xf>
    <xf numFmtId="0" fontId="2" fillId="0" borderId="0" xfId="1" applyFont="1"/>
    <xf numFmtId="0" fontId="2" fillId="0" borderId="0" xfId="1" applyFont="1" applyBorder="1" applyAlignment="1">
      <alignment horizontal="left" vertical="top" wrapText="1"/>
    </xf>
    <xf numFmtId="0" fontId="25" fillId="0" borderId="0" xfId="1" applyFont="1" applyAlignment="1">
      <alignment horizontal="center"/>
    </xf>
    <xf numFmtId="0" fontId="0" fillId="0" borderId="0" xfId="0" applyAlignment="1">
      <alignment vertical="center"/>
    </xf>
    <xf numFmtId="0" fontId="25" fillId="0" borderId="0" xfId="1" applyFont="1" applyAlignment="1">
      <alignment horizontal="center"/>
    </xf>
    <xf numFmtId="0" fontId="2" fillId="0" borderId="33" xfId="1" applyBorder="1" applyAlignment="1">
      <alignment horizontal="center" vertical="center"/>
    </xf>
    <xf numFmtId="0" fontId="0" fillId="0" borderId="0" xfId="0" applyAlignment="1"/>
    <xf numFmtId="0" fontId="0" fillId="0" borderId="6" xfId="0" applyFont="1" applyFill="1" applyBorder="1" applyAlignment="1">
      <alignment vertical="center"/>
    </xf>
    <xf numFmtId="0" fontId="2" fillId="0" borderId="0" xfId="1" applyAlignment="1"/>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0" xfId="0" applyFont="1" applyBorder="1" applyAlignment="1">
      <alignment horizontal="left" vertical="center" wrapText="1"/>
    </xf>
    <xf numFmtId="0" fontId="0" fillId="0" borderId="11" xfId="0" applyFont="1" applyBorder="1" applyAlignment="1">
      <alignment horizontal="left" vertical="center" wrapText="1"/>
    </xf>
    <xf numFmtId="0" fontId="25" fillId="0" borderId="0" xfId="1" applyFont="1" applyAlignment="1">
      <alignment horizontal="center"/>
    </xf>
    <xf numFmtId="0" fontId="0" fillId="0" borderId="0" xfId="0" applyAlignment="1">
      <alignment wrapText="1"/>
    </xf>
    <xf numFmtId="0" fontId="0" fillId="0" borderId="0" xfId="0" applyAlignment="1">
      <alignment wrapText="1"/>
    </xf>
    <xf numFmtId="0" fontId="25" fillId="0" borderId="0" xfId="1" applyFont="1" applyAlignment="1">
      <alignment horizontal="center"/>
    </xf>
    <xf numFmtId="0" fontId="2" fillId="0" borderId="33" xfId="1" applyBorder="1" applyAlignment="1">
      <alignment horizontal="center" vertical="center"/>
    </xf>
    <xf numFmtId="0" fontId="2" fillId="0" borderId="0" xfId="1" applyAlignment="1">
      <alignment horizontal="left"/>
    </xf>
    <xf numFmtId="0" fontId="0" fillId="0" borderId="0" xfId="0" applyAlignment="1"/>
    <xf numFmtId="0" fontId="4" fillId="0" borderId="125" xfId="3" applyFont="1" applyBorder="1">
      <alignment vertical="center"/>
    </xf>
    <xf numFmtId="0" fontId="4" fillId="0" borderId="126" xfId="3" applyFont="1" applyBorder="1">
      <alignment vertical="center"/>
    </xf>
    <xf numFmtId="0" fontId="4" fillId="0" borderId="127" xfId="3" applyFont="1" applyBorder="1" applyAlignment="1">
      <alignment horizontal="center" vertical="center"/>
    </xf>
    <xf numFmtId="0" fontId="4" fillId="0" borderId="128" xfId="3" applyFont="1" applyBorder="1" applyAlignment="1">
      <alignment horizontal="center" vertical="center"/>
    </xf>
    <xf numFmtId="0" fontId="4" fillId="0" borderId="57" xfId="3" applyFont="1" applyBorder="1">
      <alignment vertical="center"/>
    </xf>
    <xf numFmtId="0" fontId="2" fillId="3" borderId="33" xfId="1" applyFill="1" applyBorder="1" applyAlignment="1">
      <alignment horizontal="center" vertical="center"/>
    </xf>
    <xf numFmtId="0" fontId="2" fillId="3" borderId="33" xfId="1" applyFill="1" applyBorder="1" applyAlignment="1">
      <alignment horizontal="center"/>
    </xf>
    <xf numFmtId="0" fontId="2" fillId="0" borderId="33" xfId="1" applyFill="1" applyBorder="1" applyAlignment="1">
      <alignment horizontal="center" vertical="center"/>
    </xf>
    <xf numFmtId="0" fontId="2" fillId="10" borderId="33" xfId="1" applyFill="1" applyBorder="1" applyAlignment="1">
      <alignment horizontal="center" vertical="center"/>
    </xf>
    <xf numFmtId="0" fontId="9" fillId="10" borderId="33" xfId="1" applyFont="1" applyFill="1" applyBorder="1" applyAlignment="1">
      <alignment horizontal="center" vertical="center"/>
    </xf>
    <xf numFmtId="0" fontId="2" fillId="0" borderId="0" xfId="1" applyFill="1"/>
    <xf numFmtId="0" fontId="2" fillId="0" borderId="0" xfId="1" applyFill="1" applyAlignment="1">
      <alignment horizontal="center"/>
    </xf>
    <xf numFmtId="0" fontId="9" fillId="0" borderId="0" xfId="1" applyFont="1" applyFill="1" applyBorder="1" applyAlignment="1">
      <alignment horizontal="left" vertical="center"/>
    </xf>
    <xf numFmtId="0" fontId="9" fillId="0" borderId="0" xfId="1" applyFont="1" applyFill="1" applyBorder="1" applyAlignment="1">
      <alignment horizontal="left" vertical="center" wrapText="1"/>
    </xf>
    <xf numFmtId="0" fontId="9" fillId="0" borderId="0" xfId="1" applyFont="1" applyFill="1" applyBorder="1" applyAlignment="1">
      <alignment horizontal="center" vertical="center" wrapText="1"/>
    </xf>
    <xf numFmtId="0" fontId="2" fillId="0" borderId="73" xfId="1" applyFill="1" applyBorder="1" applyAlignment="1">
      <alignment horizontal="center" vertical="center"/>
    </xf>
    <xf numFmtId="0" fontId="0" fillId="0" borderId="33" xfId="1" applyFont="1" applyFill="1" applyBorder="1" applyAlignment="1">
      <alignment horizontal="center" vertical="center"/>
    </xf>
    <xf numFmtId="0" fontId="2" fillId="10" borderId="33" xfId="1" applyFill="1" applyBorder="1" applyAlignment="1">
      <alignment horizontal="center"/>
    </xf>
    <xf numFmtId="0" fontId="0" fillId="0" borderId="0" xfId="1" applyFont="1" applyFill="1"/>
    <xf numFmtId="0" fontId="22" fillId="0" borderId="0" xfId="1" applyFont="1" applyFill="1"/>
    <xf numFmtId="0" fontId="38" fillId="0" borderId="0" xfId="1" applyFont="1" applyFill="1" applyAlignment="1">
      <alignment horizontal="center"/>
    </xf>
    <xf numFmtId="0" fontId="39" fillId="0" borderId="0" xfId="1" applyFont="1" applyFill="1" applyAlignment="1">
      <alignment vertical="center"/>
    </xf>
    <xf numFmtId="0" fontId="22" fillId="0" borderId="0" xfId="1" applyFont="1" applyFill="1" applyAlignment="1">
      <alignment horizontal="center"/>
    </xf>
    <xf numFmtId="0" fontId="22" fillId="0" borderId="33" xfId="1" applyFont="1" applyFill="1" applyBorder="1" applyAlignment="1">
      <alignment horizontal="center" vertical="center"/>
    </xf>
    <xf numFmtId="0" fontId="22" fillId="0" borderId="0" xfId="1" applyFont="1" applyFill="1" applyAlignment="1">
      <alignment horizontal="center" vertical="center"/>
    </xf>
    <xf numFmtId="0" fontId="22" fillId="0" borderId="0" xfId="1" applyFont="1" applyFill="1" applyAlignment="1">
      <alignment vertical="center"/>
    </xf>
    <xf numFmtId="0" fontId="22" fillId="3" borderId="33" xfId="1" applyFont="1" applyFill="1" applyBorder="1" applyAlignment="1">
      <alignment horizontal="center" vertical="center"/>
    </xf>
    <xf numFmtId="0" fontId="22" fillId="0" borderId="0" xfId="1" applyFont="1" applyFill="1" applyAlignment="1">
      <alignment horizontal="left"/>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3" fillId="0" borderId="0"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4" fillId="0" borderId="0" xfId="0" applyFont="1" applyFill="1" applyBorder="1" applyAlignment="1">
      <alignment horizontal="left" vertical="top"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0"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0" fillId="0" borderId="0" xfId="5" applyFont="1">
      <alignment vertical="center"/>
    </xf>
    <xf numFmtId="0" fontId="40" fillId="0" borderId="0" xfId="5" applyFont="1" applyAlignment="1">
      <alignment horizontal="left" vertical="center"/>
    </xf>
    <xf numFmtId="0" fontId="41" fillId="0" borderId="0" xfId="5" applyFont="1" applyAlignment="1">
      <alignment horizontal="left" vertical="center"/>
    </xf>
    <xf numFmtId="0" fontId="41" fillId="0" borderId="0" xfId="5" applyFont="1" applyAlignment="1">
      <alignment horizontal="right" vertical="center"/>
    </xf>
    <xf numFmtId="0" fontId="41" fillId="0" borderId="0" xfId="5" applyFont="1">
      <alignment vertical="center"/>
    </xf>
    <xf numFmtId="0" fontId="41" fillId="0" borderId="0" xfId="5" applyFont="1" applyFill="1" applyAlignment="1">
      <alignment horizontal="right" vertical="center"/>
    </xf>
    <xf numFmtId="0" fontId="41" fillId="0" borderId="0" xfId="5" applyFont="1" applyFill="1" applyAlignment="1">
      <alignment vertical="center"/>
    </xf>
    <xf numFmtId="0" fontId="41" fillId="12" borderId="0" xfId="5" applyFont="1" applyFill="1" applyAlignment="1">
      <alignment vertical="center"/>
    </xf>
    <xf numFmtId="0" fontId="41" fillId="12" borderId="0" xfId="5" applyFont="1" applyFill="1">
      <alignment vertical="center"/>
    </xf>
    <xf numFmtId="0" fontId="41" fillId="12" borderId="0" xfId="5" applyFont="1" applyFill="1" applyAlignment="1">
      <alignment horizontal="center" vertical="center"/>
    </xf>
    <xf numFmtId="0" fontId="40" fillId="12" borderId="0" xfId="5" quotePrefix="1" applyFont="1" applyFill="1" applyBorder="1" applyAlignment="1">
      <alignment vertical="center"/>
    </xf>
    <xf numFmtId="0" fontId="41" fillId="0" borderId="0" xfId="5" applyFont="1" applyAlignment="1">
      <alignment horizontal="center" vertical="center"/>
    </xf>
    <xf numFmtId="0" fontId="40" fillId="0" borderId="0" xfId="5" applyFont="1" applyAlignment="1">
      <alignment horizontal="right" vertical="center"/>
    </xf>
    <xf numFmtId="0" fontId="40" fillId="0" borderId="0" xfId="5" applyFont="1" applyBorder="1" applyAlignment="1" applyProtection="1">
      <alignment horizontal="left" vertical="center"/>
    </xf>
    <xf numFmtId="0" fontId="40" fillId="0" borderId="0" xfId="5" applyFont="1" applyBorder="1" applyAlignment="1" applyProtection="1">
      <alignment vertical="center"/>
    </xf>
    <xf numFmtId="20" fontId="40" fillId="12" borderId="0" xfId="5" applyNumberFormat="1" applyFont="1" applyFill="1" applyBorder="1" applyAlignment="1" applyProtection="1">
      <alignment vertical="center"/>
    </xf>
    <xf numFmtId="0" fontId="40" fillId="12" borderId="0" xfId="5" applyFont="1" applyFill="1" applyBorder="1" applyAlignment="1" applyProtection="1">
      <alignment horizontal="center" vertical="center"/>
    </xf>
    <xf numFmtId="0" fontId="41" fillId="0" borderId="0" xfId="5" applyFont="1" applyProtection="1">
      <alignment vertical="center"/>
    </xf>
    <xf numFmtId="0" fontId="40" fillId="0" borderId="0" xfId="5" applyFont="1" applyProtection="1">
      <alignment vertical="center"/>
    </xf>
    <xf numFmtId="0" fontId="40" fillId="12" borderId="0" xfId="5" applyFont="1" applyFill="1" applyBorder="1" applyAlignment="1" applyProtection="1">
      <alignment vertical="center"/>
      <protection locked="0"/>
    </xf>
    <xf numFmtId="0" fontId="43" fillId="0" borderId="0" xfId="5" applyFont="1">
      <alignment vertical="center"/>
    </xf>
    <xf numFmtId="0" fontId="40" fillId="0" borderId="0" xfId="5" applyFont="1" applyBorder="1" applyAlignment="1" applyProtection="1">
      <alignment horizontal="center" vertical="center"/>
    </xf>
    <xf numFmtId="0" fontId="40" fillId="0" borderId="0" xfId="5" applyFont="1" applyAlignment="1" applyProtection="1">
      <alignment horizontal="right" vertical="center"/>
    </xf>
    <xf numFmtId="0" fontId="40" fillId="12" borderId="0" xfId="5" applyFont="1" applyFill="1" applyBorder="1" applyAlignment="1" applyProtection="1">
      <alignment horizontal="left" vertical="center"/>
    </xf>
    <xf numFmtId="20" fontId="40" fillId="0" borderId="0" xfId="5" applyNumberFormat="1" applyFont="1" applyBorder="1" applyAlignment="1" applyProtection="1">
      <alignment vertical="center"/>
    </xf>
    <xf numFmtId="0" fontId="40" fillId="0" borderId="0" xfId="5" applyFont="1" applyBorder="1" applyAlignment="1" applyProtection="1">
      <alignment horizontal="right" vertical="center"/>
    </xf>
    <xf numFmtId="176" fontId="40" fillId="0" borderId="0" xfId="5" applyNumberFormat="1" applyFont="1" applyBorder="1" applyAlignment="1" applyProtection="1">
      <alignment vertical="center"/>
    </xf>
    <xf numFmtId="0" fontId="40" fillId="12" borderId="0" xfId="5" applyFont="1" applyFill="1" applyBorder="1" applyAlignment="1" applyProtection="1">
      <alignment vertical="center"/>
    </xf>
    <xf numFmtId="0" fontId="43" fillId="0" borderId="0" xfId="5" applyFont="1" applyBorder="1" applyAlignment="1" applyProtection="1">
      <alignment horizontal="left" vertical="center"/>
    </xf>
    <xf numFmtId="0" fontId="40" fillId="12" borderId="0" xfId="5" applyFont="1" applyFill="1" applyBorder="1" applyProtection="1">
      <alignment vertical="center"/>
    </xf>
    <xf numFmtId="0" fontId="40" fillId="0" borderId="0" xfId="5" applyFont="1" applyBorder="1" applyProtection="1">
      <alignment vertical="center"/>
    </xf>
    <xf numFmtId="0" fontId="40" fillId="0" borderId="0" xfId="5" applyFont="1" applyAlignment="1" applyProtection="1">
      <alignment horizontal="center" vertical="center"/>
    </xf>
    <xf numFmtId="0" fontId="41" fillId="0" borderId="0" xfId="5" applyFont="1" applyBorder="1" applyProtection="1">
      <alignment vertical="center"/>
    </xf>
    <xf numFmtId="0" fontId="41" fillId="0" borderId="0" xfId="5" applyFont="1" applyBorder="1" applyAlignment="1" applyProtection="1">
      <alignment vertical="center"/>
    </xf>
    <xf numFmtId="0" fontId="44" fillId="0" borderId="0" xfId="5" applyFont="1" applyBorder="1" applyAlignment="1" applyProtection="1">
      <alignment vertical="center"/>
    </xf>
    <xf numFmtId="0" fontId="41" fillId="0" borderId="0" xfId="5" applyFont="1" applyBorder="1" applyAlignment="1" applyProtection="1">
      <alignment horizontal="center" vertical="center"/>
    </xf>
    <xf numFmtId="0" fontId="44" fillId="0" borderId="0" xfId="5" applyFont="1" applyProtection="1">
      <alignment vertical="center"/>
    </xf>
    <xf numFmtId="0" fontId="44" fillId="0" borderId="0" xfId="5" applyFont="1" applyAlignment="1" applyProtection="1">
      <alignment horizontal="left" vertical="center"/>
    </xf>
    <xf numFmtId="0" fontId="44" fillId="0" borderId="0" xfId="5" applyFont="1">
      <alignment vertical="center"/>
    </xf>
    <xf numFmtId="0" fontId="44" fillId="0" borderId="0" xfId="5" applyFont="1" applyAlignment="1">
      <alignment horizontal="left" vertical="center"/>
    </xf>
    <xf numFmtId="0" fontId="44" fillId="0" borderId="0" xfId="5" applyFont="1" applyAlignment="1">
      <alignment horizontal="right" vertical="center"/>
    </xf>
    <xf numFmtId="0" fontId="40" fillId="0" borderId="131" xfId="5" applyFont="1" applyBorder="1" applyAlignment="1">
      <alignment horizontal="center" vertical="center" wrapText="1"/>
    </xf>
    <xf numFmtId="0" fontId="44" fillId="0" borderId="131" xfId="5" applyFont="1" applyBorder="1" applyAlignment="1">
      <alignment horizontal="center" vertical="center" wrapText="1"/>
    </xf>
    <xf numFmtId="0" fontId="40" fillId="0" borderId="86" xfId="5" applyFont="1" applyBorder="1" applyAlignment="1">
      <alignment vertical="center"/>
    </xf>
    <xf numFmtId="0" fontId="40" fillId="0" borderId="87" xfId="5" applyFont="1" applyBorder="1" applyAlignment="1">
      <alignment vertical="center"/>
    </xf>
    <xf numFmtId="0" fontId="40" fillId="0" borderId="87" xfId="5" quotePrefix="1" applyFont="1" applyBorder="1" applyAlignment="1">
      <alignment vertical="center"/>
    </xf>
    <xf numFmtId="0" fontId="40" fillId="12" borderId="87" xfId="5" applyFont="1" applyFill="1" applyBorder="1" applyAlignment="1">
      <alignment vertical="center"/>
    </xf>
    <xf numFmtId="0" fontId="40" fillId="13" borderId="87" xfId="5" applyFont="1" applyFill="1" applyBorder="1" applyAlignment="1">
      <alignment vertical="center"/>
    </xf>
    <xf numFmtId="0" fontId="40" fillId="0" borderId="132" xfId="5" applyFont="1" applyBorder="1" applyAlignment="1">
      <alignment vertical="center"/>
    </xf>
    <xf numFmtId="0" fontId="40" fillId="0" borderId="11" xfId="5" applyFont="1" applyBorder="1" applyAlignment="1">
      <alignment horizontal="center" vertical="center" wrapText="1"/>
    </xf>
    <xf numFmtId="0" fontId="44" fillId="0" borderId="11" xfId="5" applyFont="1" applyBorder="1" applyAlignment="1">
      <alignment horizontal="center" vertical="center" wrapText="1"/>
    </xf>
    <xf numFmtId="0" fontId="43" fillId="0" borderId="9" xfId="5" applyFont="1" applyBorder="1" applyAlignment="1">
      <alignment horizontal="center" vertical="center"/>
    </xf>
    <xf numFmtId="0" fontId="43" fillId="0" borderId="33" xfId="5" applyFont="1" applyBorder="1" applyAlignment="1">
      <alignment horizontal="center" vertical="center"/>
    </xf>
    <xf numFmtId="0" fontId="43" fillId="0" borderId="49" xfId="5" applyFont="1" applyBorder="1" applyAlignment="1">
      <alignment horizontal="center" vertical="center"/>
    </xf>
    <xf numFmtId="0" fontId="43" fillId="0" borderId="135" xfId="5" applyFont="1" applyBorder="1" applyAlignment="1">
      <alignment horizontal="center" vertical="center"/>
    </xf>
    <xf numFmtId="0" fontId="43" fillId="0" borderId="135" xfId="5" applyFont="1" applyFill="1" applyBorder="1" applyAlignment="1">
      <alignment horizontal="center" vertical="center"/>
    </xf>
    <xf numFmtId="0" fontId="43" fillId="0" borderId="33" xfId="5" applyFont="1" applyFill="1" applyBorder="1" applyAlignment="1">
      <alignment horizontal="center" vertical="center"/>
    </xf>
    <xf numFmtId="0" fontId="43" fillId="0" borderId="49" xfId="5" applyFont="1" applyFill="1" applyBorder="1" applyAlignment="1">
      <alignment horizontal="center" vertical="center"/>
    </xf>
    <xf numFmtId="0" fontId="40" fillId="0" borderId="137" xfId="5" applyFont="1" applyBorder="1" applyAlignment="1">
      <alignment horizontal="center" vertical="center" wrapText="1"/>
    </xf>
    <xf numFmtId="0" fontId="44" fillId="0" borderId="137" xfId="5" applyFont="1" applyBorder="1" applyAlignment="1">
      <alignment horizontal="center" vertical="center" wrapText="1"/>
    </xf>
    <xf numFmtId="0" fontId="43" fillId="0" borderId="20" xfId="5" applyNumberFormat="1" applyFont="1" applyFill="1" applyBorder="1" applyAlignment="1">
      <alignment horizontal="center" vertical="center" wrapText="1"/>
    </xf>
    <xf numFmtId="0" fontId="43" fillId="0" borderId="13" xfId="5" applyNumberFormat="1" applyFont="1" applyFill="1" applyBorder="1" applyAlignment="1">
      <alignment horizontal="center" vertical="center" wrapText="1"/>
    </xf>
    <xf numFmtId="0" fontId="43" fillId="0" borderId="14" xfId="5" applyNumberFormat="1" applyFont="1" applyFill="1" applyBorder="1" applyAlignment="1">
      <alignment horizontal="center" vertical="center" wrapText="1"/>
    </xf>
    <xf numFmtId="0" fontId="43" fillId="0" borderId="18" xfId="5" applyNumberFormat="1" applyFont="1" applyFill="1" applyBorder="1" applyAlignment="1">
      <alignment horizontal="center" vertical="center" wrapText="1"/>
    </xf>
    <xf numFmtId="0" fontId="40" fillId="0" borderId="140" xfId="5" applyFont="1" applyBorder="1" applyAlignment="1">
      <alignment vertical="center"/>
    </xf>
    <xf numFmtId="0" fontId="40" fillId="3" borderId="131" xfId="5" applyFont="1" applyFill="1" applyBorder="1" applyAlignment="1" applyProtection="1">
      <alignment horizontal="center" vertical="center" shrinkToFit="1"/>
      <protection locked="0"/>
    </xf>
    <xf numFmtId="0" fontId="40" fillId="3" borderId="131" xfId="5" applyFont="1" applyFill="1" applyBorder="1" applyAlignment="1" applyProtection="1">
      <alignment horizontal="center" vertical="center" wrapText="1"/>
      <protection locked="0"/>
    </xf>
    <xf numFmtId="0" fontId="45" fillId="0" borderId="90" xfId="5" applyFont="1" applyBorder="1" applyAlignment="1">
      <alignment vertical="center"/>
    </xf>
    <xf numFmtId="0" fontId="45" fillId="0" borderId="47" xfId="5" applyFont="1" applyBorder="1" applyAlignment="1">
      <alignment vertical="center"/>
    </xf>
    <xf numFmtId="0" fontId="46" fillId="0" borderId="47" xfId="5" applyFont="1" applyBorder="1" applyAlignment="1">
      <alignment vertical="center"/>
    </xf>
    <xf numFmtId="0" fontId="46" fillId="0" borderId="80" xfId="5" applyFont="1" applyBorder="1" applyAlignment="1">
      <alignment vertical="center"/>
    </xf>
    <xf numFmtId="177" fontId="40" fillId="3" borderId="11" xfId="5" applyNumberFormat="1" applyFont="1" applyFill="1" applyBorder="1" applyAlignment="1" applyProtection="1">
      <alignment horizontal="center" vertical="center" shrinkToFit="1"/>
      <protection locked="0"/>
    </xf>
    <xf numFmtId="177" fontId="40" fillId="3" borderId="30" xfId="5" applyNumberFormat="1" applyFont="1" applyFill="1" applyBorder="1" applyAlignment="1" applyProtection="1">
      <alignment horizontal="center" vertical="center" shrinkToFit="1"/>
      <protection locked="0"/>
    </xf>
    <xf numFmtId="177" fontId="40" fillId="3" borderId="29" xfId="5" applyNumberFormat="1" applyFont="1" applyFill="1" applyBorder="1" applyAlignment="1" applyProtection="1">
      <alignment horizontal="center" vertical="center" shrinkToFit="1"/>
      <protection locked="0"/>
    </xf>
    <xf numFmtId="0" fontId="40" fillId="0" borderId="144" xfId="5" applyFont="1" applyBorder="1" applyAlignment="1">
      <alignment horizontal="center" vertical="center"/>
    </xf>
    <xf numFmtId="0" fontId="40" fillId="3" borderId="11" xfId="5" applyFont="1" applyFill="1" applyBorder="1" applyAlignment="1" applyProtection="1">
      <alignment horizontal="center" vertical="center" shrinkToFit="1"/>
      <protection locked="0"/>
    </xf>
    <xf numFmtId="0" fontId="40" fillId="3" borderId="11" xfId="5" applyFont="1" applyFill="1" applyBorder="1" applyAlignment="1" applyProtection="1">
      <alignment horizontal="center" vertical="center" wrapText="1"/>
      <protection locked="0"/>
    </xf>
    <xf numFmtId="0" fontId="45" fillId="0" borderId="145" xfId="5" applyFont="1" applyBorder="1" applyAlignment="1">
      <alignment vertical="center"/>
    </xf>
    <xf numFmtId="0" fontId="45" fillId="0" borderId="146" xfId="5" applyFont="1" applyBorder="1" applyAlignment="1">
      <alignment vertical="center"/>
    </xf>
    <xf numFmtId="0" fontId="46" fillId="0" borderId="146" xfId="5" applyFont="1" applyBorder="1" applyAlignment="1">
      <alignment vertical="center"/>
    </xf>
    <xf numFmtId="0" fontId="46" fillId="0" borderId="147" xfId="5" applyFont="1" applyBorder="1" applyAlignment="1">
      <alignment vertical="center"/>
    </xf>
    <xf numFmtId="177" fontId="40" fillId="0" borderId="148" xfId="5" applyNumberFormat="1" applyFont="1" applyBorder="1" applyAlignment="1">
      <alignment horizontal="center" vertical="center" shrinkToFit="1"/>
    </xf>
    <xf numFmtId="177" fontId="40" fillId="0" borderId="53" xfId="5" applyNumberFormat="1" applyFont="1" applyBorder="1" applyAlignment="1">
      <alignment horizontal="center" vertical="center" shrinkToFit="1"/>
    </xf>
    <xf numFmtId="177" fontId="40" fillId="0" borderId="54" xfId="5" applyNumberFormat="1" applyFont="1" applyBorder="1" applyAlignment="1">
      <alignment horizontal="center" vertical="center" shrinkToFit="1"/>
    </xf>
    <xf numFmtId="0" fontId="40" fillId="0" borderId="151" xfId="5" applyFont="1" applyBorder="1" applyAlignment="1">
      <alignment horizontal="center" vertical="center"/>
    </xf>
    <xf numFmtId="0" fontId="40" fillId="3" borderId="6" xfId="5" applyFont="1" applyFill="1" applyBorder="1" applyAlignment="1" applyProtection="1">
      <alignment horizontal="center" vertical="center" shrinkToFit="1"/>
      <protection locked="0"/>
    </xf>
    <xf numFmtId="0" fontId="40" fillId="3" borderId="6" xfId="5" applyFont="1" applyFill="1" applyBorder="1" applyAlignment="1" applyProtection="1">
      <alignment horizontal="center" vertical="center" wrapText="1"/>
      <protection locked="0"/>
    </xf>
    <xf numFmtId="0" fontId="45" fillId="0" borderId="153" xfId="5" applyFont="1" applyBorder="1" applyAlignment="1">
      <alignment vertical="center"/>
    </xf>
    <xf numFmtId="0" fontId="45" fillId="0" borderId="5" xfId="5" applyFont="1" applyBorder="1" applyAlignment="1">
      <alignment vertical="center"/>
    </xf>
    <xf numFmtId="0" fontId="46" fillId="0" borderId="154" xfId="5" applyFont="1" applyBorder="1" applyAlignment="1">
      <alignment vertical="center"/>
    </xf>
    <xf numFmtId="0" fontId="46" fillId="0" borderId="155" xfId="5" applyFont="1" applyBorder="1" applyAlignment="1">
      <alignment horizontal="center" vertical="center"/>
    </xf>
    <xf numFmtId="177" fontId="40" fillId="0" borderId="25" xfId="5" applyNumberFormat="1" applyFont="1" applyBorder="1" applyAlignment="1">
      <alignment horizontal="center" vertical="center" shrinkToFit="1"/>
    </xf>
    <xf numFmtId="177" fontId="40" fillId="0" borderId="23" xfId="5" applyNumberFormat="1" applyFont="1" applyBorder="1" applyAlignment="1">
      <alignment horizontal="center" vertical="center" shrinkToFit="1"/>
    </xf>
    <xf numFmtId="177" fontId="40" fillId="0" borderId="24" xfId="5" applyNumberFormat="1" applyFont="1" applyBorder="1" applyAlignment="1">
      <alignment horizontal="center" vertical="center" shrinkToFit="1"/>
    </xf>
    <xf numFmtId="0" fontId="40" fillId="0" borderId="159" xfId="5" applyFont="1" applyBorder="1" applyAlignment="1">
      <alignment vertical="center"/>
    </xf>
    <xf numFmtId="0" fontId="40" fillId="3" borderId="3" xfId="5" applyFont="1" applyFill="1" applyBorder="1" applyAlignment="1" applyProtection="1">
      <alignment horizontal="center" vertical="center" shrinkToFit="1"/>
      <protection locked="0"/>
    </xf>
    <xf numFmtId="0" fontId="40" fillId="3" borderId="3" xfId="5" applyFont="1" applyFill="1" applyBorder="1" applyAlignment="1" applyProtection="1">
      <alignment horizontal="center" vertical="center" wrapText="1"/>
      <protection locked="0"/>
    </xf>
    <xf numFmtId="0" fontId="45" fillId="0" borderId="1" xfId="5" applyFont="1" applyBorder="1" applyAlignment="1">
      <alignment vertical="center"/>
    </xf>
    <xf numFmtId="0" fontId="45" fillId="0" borderId="2" xfId="5" applyFont="1" applyBorder="1" applyAlignment="1">
      <alignment vertical="center"/>
    </xf>
    <xf numFmtId="0" fontId="46" fillId="0" borderId="2" xfId="5" applyFont="1" applyBorder="1" applyAlignment="1">
      <alignment vertical="center"/>
    </xf>
    <xf numFmtId="0" fontId="46" fillId="0" borderId="34" xfId="5" applyFont="1" applyBorder="1" applyAlignment="1">
      <alignment vertical="center"/>
    </xf>
    <xf numFmtId="177" fontId="40" fillId="3" borderId="31" xfId="5" applyNumberFormat="1" applyFont="1" applyFill="1" applyBorder="1" applyAlignment="1" applyProtection="1">
      <alignment horizontal="center" vertical="center" shrinkToFit="1"/>
      <protection locked="0"/>
    </xf>
    <xf numFmtId="177" fontId="40" fillId="3" borderId="27" xfId="5" applyNumberFormat="1" applyFont="1" applyFill="1" applyBorder="1" applyAlignment="1" applyProtection="1">
      <alignment horizontal="center" vertical="center" shrinkToFit="1"/>
      <protection locked="0"/>
    </xf>
    <xf numFmtId="177" fontId="40" fillId="3" borderId="50" xfId="5" applyNumberFormat="1" applyFont="1" applyFill="1" applyBorder="1" applyAlignment="1" applyProtection="1">
      <alignment horizontal="center" vertical="center" shrinkToFit="1"/>
      <protection locked="0"/>
    </xf>
    <xf numFmtId="0" fontId="45" fillId="0" borderId="0" xfId="5" applyFont="1" applyBorder="1" applyAlignment="1">
      <alignment vertical="center"/>
    </xf>
    <xf numFmtId="0" fontId="46" fillId="0" borderId="0" xfId="5" applyFont="1" applyBorder="1" applyAlignment="1">
      <alignment vertical="center"/>
    </xf>
    <xf numFmtId="0" fontId="46" fillId="0" borderId="51" xfId="5" applyFont="1" applyBorder="1" applyAlignment="1">
      <alignment horizontal="center" vertical="center"/>
    </xf>
    <xf numFmtId="0" fontId="45" fillId="0" borderId="154" xfId="5" applyFont="1" applyBorder="1" applyAlignment="1">
      <alignment vertical="center"/>
    </xf>
    <xf numFmtId="0" fontId="46" fillId="0" borderId="5" xfId="5" applyFont="1" applyBorder="1" applyAlignment="1">
      <alignment vertical="center"/>
    </xf>
    <xf numFmtId="0" fontId="46" fillId="0" borderId="52" xfId="5" applyFont="1" applyBorder="1" applyAlignment="1">
      <alignment horizontal="center" vertical="center"/>
    </xf>
    <xf numFmtId="0" fontId="46" fillId="0" borderId="51" xfId="5" applyFont="1" applyBorder="1" applyAlignment="1">
      <alignment vertical="center"/>
    </xf>
    <xf numFmtId="0" fontId="45" fillId="0" borderId="163" xfId="5" applyFont="1" applyBorder="1" applyAlignment="1">
      <alignment vertical="center"/>
    </xf>
    <xf numFmtId="0" fontId="45" fillId="0" borderId="164" xfId="5" applyFont="1" applyBorder="1" applyAlignment="1">
      <alignment vertical="center"/>
    </xf>
    <xf numFmtId="0" fontId="46" fillId="0" borderId="164" xfId="5" applyFont="1" applyBorder="1" applyAlignment="1">
      <alignment vertical="center"/>
    </xf>
    <xf numFmtId="0" fontId="46" fillId="0" borderId="157" xfId="5" applyFont="1" applyBorder="1" applyAlignment="1">
      <alignment horizontal="center" vertical="center"/>
    </xf>
    <xf numFmtId="0" fontId="45" fillId="0" borderId="165" xfId="5" applyFont="1" applyBorder="1" applyAlignment="1">
      <alignment vertical="center"/>
    </xf>
    <xf numFmtId="0" fontId="45" fillId="0" borderId="166" xfId="5" applyFont="1" applyBorder="1" applyAlignment="1">
      <alignment vertical="center"/>
    </xf>
    <xf numFmtId="0" fontId="46" fillId="0" borderId="166" xfId="5" applyFont="1" applyBorder="1" applyAlignment="1">
      <alignment vertical="center"/>
    </xf>
    <xf numFmtId="0" fontId="46" fillId="0" borderId="167" xfId="5" applyFont="1" applyBorder="1" applyAlignment="1">
      <alignment vertical="center"/>
    </xf>
    <xf numFmtId="0" fontId="40" fillId="3" borderId="137" xfId="5" applyFont="1" applyFill="1" applyBorder="1" applyAlignment="1" applyProtection="1">
      <alignment horizontal="center" vertical="center" shrinkToFit="1"/>
      <protection locked="0"/>
    </xf>
    <xf numFmtId="0" fontId="40" fillId="3" borderId="137" xfId="5" applyFont="1" applyFill="1" applyBorder="1" applyAlignment="1" applyProtection="1">
      <alignment horizontal="center" vertical="center" wrapText="1"/>
      <protection locked="0"/>
    </xf>
    <xf numFmtId="0" fontId="45" fillId="0" borderId="138" xfId="5" applyFont="1" applyBorder="1" applyAlignment="1">
      <alignment vertical="center"/>
    </xf>
    <xf numFmtId="0" fontId="45" fillId="0" borderId="48" xfId="5" applyFont="1" applyBorder="1" applyAlignment="1">
      <alignment vertical="center"/>
    </xf>
    <xf numFmtId="0" fontId="46" fillId="0" borderId="48" xfId="5" applyFont="1" applyBorder="1" applyAlignment="1">
      <alignment vertical="center"/>
    </xf>
    <xf numFmtId="0" fontId="46" fillId="0" borderId="81" xfId="5" applyFont="1" applyBorder="1" applyAlignment="1">
      <alignment horizontal="center" vertical="center"/>
    </xf>
    <xf numFmtId="177" fontId="43" fillId="11" borderId="171" xfId="5" applyNumberFormat="1" applyFont="1" applyFill="1" applyBorder="1" applyAlignment="1" applyProtection="1">
      <alignment horizontal="center" vertical="center" shrinkToFit="1"/>
      <protection locked="0"/>
    </xf>
    <xf numFmtId="177" fontId="43" fillId="11" borderId="169" xfId="5" applyNumberFormat="1" applyFont="1" applyFill="1" applyBorder="1" applyAlignment="1" applyProtection="1">
      <alignment horizontal="center" vertical="center" shrinkToFit="1"/>
      <protection locked="0"/>
    </xf>
    <xf numFmtId="177" fontId="43" fillId="11" borderId="170" xfId="5" applyNumberFormat="1" applyFont="1" applyFill="1" applyBorder="1" applyAlignment="1" applyProtection="1">
      <alignment horizontal="center" vertical="center" shrinkToFit="1"/>
      <protection locked="0"/>
    </xf>
    <xf numFmtId="177" fontId="43" fillId="11" borderId="168" xfId="5" applyNumberFormat="1" applyFont="1" applyFill="1" applyBorder="1" applyAlignment="1" applyProtection="1">
      <alignment horizontal="center" vertical="center" shrinkToFit="1"/>
      <protection locked="0"/>
    </xf>
    <xf numFmtId="177" fontId="43" fillId="11" borderId="172" xfId="5" applyNumberFormat="1" applyFont="1" applyFill="1" applyBorder="1" applyAlignment="1" applyProtection="1">
      <alignment horizontal="center" vertical="center" shrinkToFit="1"/>
      <protection locked="0"/>
    </xf>
    <xf numFmtId="177" fontId="43" fillId="11" borderId="26" xfId="5" applyNumberFormat="1" applyFont="1" applyFill="1" applyBorder="1" applyAlignment="1" applyProtection="1">
      <alignment horizontal="center" vertical="center" shrinkToFit="1"/>
      <protection locked="0"/>
    </xf>
    <xf numFmtId="177" fontId="43" fillId="11" borderId="23" xfId="5" applyNumberFormat="1" applyFont="1" applyFill="1" applyBorder="1" applyAlignment="1" applyProtection="1">
      <alignment horizontal="center" vertical="center" shrinkToFit="1"/>
      <protection locked="0"/>
    </xf>
    <xf numFmtId="177" fontId="43" fillId="11" borderId="24" xfId="5" applyNumberFormat="1" applyFont="1" applyFill="1" applyBorder="1" applyAlignment="1" applyProtection="1">
      <alignment horizontal="center" vertical="center" shrinkToFit="1"/>
      <protection locked="0"/>
    </xf>
    <xf numFmtId="177" fontId="43" fillId="11" borderId="25" xfId="5" applyNumberFormat="1" applyFont="1" applyFill="1" applyBorder="1" applyAlignment="1" applyProtection="1">
      <alignment horizontal="center" vertical="center" shrinkToFit="1"/>
      <protection locked="0"/>
    </xf>
    <xf numFmtId="177" fontId="43" fillId="11" borderId="177" xfId="5" applyNumberFormat="1" applyFont="1" applyFill="1" applyBorder="1" applyAlignment="1" applyProtection="1">
      <alignment horizontal="center" vertical="center" shrinkToFit="1"/>
      <protection locked="0"/>
    </xf>
    <xf numFmtId="177" fontId="43" fillId="11" borderId="49" xfId="5" applyNumberFormat="1" applyFont="1" applyFill="1" applyBorder="1" applyAlignment="1" applyProtection="1">
      <alignment horizontal="center" vertical="center" shrinkToFit="1"/>
      <protection locked="0"/>
    </xf>
    <xf numFmtId="177" fontId="43" fillId="11" borderId="135" xfId="5" applyNumberFormat="1" applyFont="1" applyFill="1" applyBorder="1" applyAlignment="1" applyProtection="1">
      <alignment horizontal="center" vertical="center" shrinkToFit="1"/>
      <protection locked="0"/>
    </xf>
    <xf numFmtId="177" fontId="43" fillId="0" borderId="26" xfId="5" applyNumberFormat="1" applyFont="1" applyBorder="1" applyAlignment="1">
      <alignment horizontal="center" vertical="center" shrinkToFit="1"/>
    </xf>
    <xf numFmtId="177" fontId="43" fillId="0" borderId="49" xfId="5" applyNumberFormat="1" applyFont="1" applyBorder="1" applyAlignment="1">
      <alignment horizontal="center" vertical="center" shrinkToFit="1"/>
    </xf>
    <xf numFmtId="177" fontId="43" fillId="0" borderId="135" xfId="5" applyNumberFormat="1" applyFont="1" applyBorder="1" applyAlignment="1">
      <alignment horizontal="center" vertical="center" shrinkToFit="1"/>
    </xf>
    <xf numFmtId="177" fontId="43" fillId="0" borderId="33" xfId="5" applyNumberFormat="1" applyFont="1" applyBorder="1" applyAlignment="1">
      <alignment horizontal="center" vertical="center" shrinkToFit="1"/>
    </xf>
    <xf numFmtId="177" fontId="43" fillId="0" borderId="18" xfId="5" applyNumberFormat="1" applyFont="1" applyBorder="1" applyAlignment="1">
      <alignment horizontal="center" vertical="center" shrinkToFit="1"/>
    </xf>
    <xf numFmtId="177" fontId="43" fillId="0" borderId="13" xfId="5" applyNumberFormat="1" applyFont="1" applyBorder="1" applyAlignment="1">
      <alignment horizontal="center" vertical="center" shrinkToFit="1"/>
    </xf>
    <xf numFmtId="177" fontId="43" fillId="0" borderId="14" xfId="5" applyNumberFormat="1" applyFont="1" applyBorder="1" applyAlignment="1">
      <alignment horizontal="center" vertical="center" shrinkToFit="1"/>
    </xf>
    <xf numFmtId="177" fontId="43" fillId="0" borderId="187" xfId="5" applyNumberFormat="1" applyFont="1" applyBorder="1" applyAlignment="1">
      <alignment horizontal="center" vertical="center" shrinkToFit="1"/>
    </xf>
    <xf numFmtId="0" fontId="45" fillId="0" borderId="0" xfId="5" applyFont="1">
      <alignment vertical="center"/>
    </xf>
    <xf numFmtId="0" fontId="46" fillId="0" borderId="0" xfId="5" applyFont="1">
      <alignment vertical="center"/>
    </xf>
    <xf numFmtId="0" fontId="45" fillId="0" borderId="0" xfId="5" applyFont="1" applyBorder="1">
      <alignment vertical="center"/>
    </xf>
    <xf numFmtId="0" fontId="45" fillId="0" borderId="0" xfId="5" applyFont="1" applyAlignment="1">
      <alignment horizontal="right" vertical="center"/>
    </xf>
    <xf numFmtId="0" fontId="44" fillId="0" borderId="0" xfId="5" applyFont="1" applyFill="1">
      <alignment vertical="center"/>
    </xf>
    <xf numFmtId="0" fontId="44" fillId="0" borderId="0" xfId="5" applyFont="1" applyFill="1" applyAlignment="1">
      <alignment horizontal="left" vertical="center"/>
    </xf>
    <xf numFmtId="0" fontId="44" fillId="0" borderId="0" xfId="5" applyFont="1" applyFill="1" applyAlignment="1">
      <alignment horizontal="left" vertical="center" wrapText="1"/>
    </xf>
    <xf numFmtId="0" fontId="44" fillId="0" borderId="0" xfId="5" applyFont="1" applyAlignment="1">
      <alignment horizontal="left" vertical="center" wrapText="1"/>
    </xf>
    <xf numFmtId="0" fontId="44" fillId="0" borderId="0" xfId="5" applyFont="1" applyFill="1" applyAlignment="1">
      <alignment vertical="center" textRotation="90"/>
    </xf>
    <xf numFmtId="0" fontId="48" fillId="12" borderId="0" xfId="5" applyFont="1" applyFill="1" applyAlignment="1" applyProtection="1">
      <alignment horizontal="left" vertical="center"/>
    </xf>
    <xf numFmtId="0" fontId="49" fillId="12" borderId="0" xfId="5" applyFont="1" applyFill="1" applyAlignment="1" applyProtection="1">
      <alignment horizontal="center" vertical="center"/>
    </xf>
    <xf numFmtId="0" fontId="49" fillId="12" borderId="0" xfId="5" applyFont="1" applyFill="1" applyProtection="1">
      <alignment vertical="center"/>
    </xf>
    <xf numFmtId="0" fontId="49" fillId="12" borderId="0" xfId="5" applyFont="1" applyFill="1" applyAlignment="1" applyProtection="1">
      <alignment horizontal="left" vertical="center"/>
    </xf>
    <xf numFmtId="0" fontId="50" fillId="12" borderId="0" xfId="5" applyFont="1" applyFill="1">
      <alignment vertical="center"/>
    </xf>
    <xf numFmtId="0" fontId="49" fillId="12" borderId="0" xfId="5" applyFont="1" applyFill="1">
      <alignment vertical="center"/>
    </xf>
    <xf numFmtId="0" fontId="50" fillId="12" borderId="0" xfId="5" applyFont="1" applyFill="1" applyAlignment="1">
      <alignment horizontal="left" vertical="center"/>
    </xf>
    <xf numFmtId="0" fontId="51" fillId="12" borderId="73" xfId="5" applyFont="1" applyFill="1" applyBorder="1" applyAlignment="1" applyProtection="1">
      <alignment horizontal="center" vertical="center" shrinkToFit="1"/>
    </xf>
    <xf numFmtId="0" fontId="51" fillId="12" borderId="10" xfId="5" applyFont="1" applyFill="1" applyBorder="1" applyAlignment="1" applyProtection="1">
      <alignment horizontal="center" vertical="center"/>
    </xf>
    <xf numFmtId="0" fontId="49" fillId="12" borderId="0" xfId="5" applyFont="1" applyFill="1" applyAlignment="1" applyProtection="1">
      <alignment horizontal="center" vertical="center"/>
      <protection locked="0"/>
    </xf>
    <xf numFmtId="0" fontId="49" fillId="11" borderId="33" xfId="5" applyFont="1" applyFill="1" applyBorder="1" applyAlignment="1" applyProtection="1">
      <alignment horizontal="center" vertical="center"/>
      <protection locked="0"/>
    </xf>
    <xf numFmtId="0" fontId="49" fillId="11" borderId="0" xfId="5" applyFont="1" applyFill="1" applyBorder="1" applyAlignment="1" applyProtection="1">
      <alignment horizontal="center" vertical="center"/>
      <protection locked="0"/>
    </xf>
    <xf numFmtId="20" fontId="49" fillId="11" borderId="33" xfId="5" applyNumberFormat="1" applyFont="1" applyFill="1" applyBorder="1" applyAlignment="1" applyProtection="1">
      <alignment horizontal="center" vertical="center"/>
      <protection locked="0"/>
    </xf>
    <xf numFmtId="0" fontId="49" fillId="12" borderId="0" xfId="5" applyFont="1" applyFill="1" applyAlignment="1" applyProtection="1">
      <alignment horizontal="center" vertical="center" shrinkToFit="1"/>
      <protection locked="0"/>
    </xf>
    <xf numFmtId="0" fontId="49" fillId="12" borderId="0" xfId="5" applyFont="1" applyFill="1" applyAlignment="1" applyProtection="1">
      <alignment horizontal="right" vertical="center"/>
      <protection locked="0"/>
    </xf>
    <xf numFmtId="0" fontId="49" fillId="12" borderId="0" xfId="5" applyFont="1" applyFill="1" applyProtection="1">
      <alignment vertical="center"/>
      <protection locked="0"/>
    </xf>
    <xf numFmtId="0" fontId="49" fillId="12" borderId="33" xfId="5" applyNumberFormat="1" applyFont="1" applyFill="1" applyBorder="1" applyAlignment="1" applyProtection="1">
      <alignment horizontal="center" vertical="center"/>
    </xf>
    <xf numFmtId="0" fontId="49" fillId="12" borderId="0" xfId="5" applyFont="1" applyFill="1" applyAlignment="1" applyProtection="1">
      <alignment horizontal="center" vertical="center" shrinkToFit="1"/>
    </xf>
    <xf numFmtId="178" fontId="49" fillId="12" borderId="33" xfId="5" applyNumberFormat="1" applyFont="1" applyFill="1" applyBorder="1" applyAlignment="1" applyProtection="1">
      <alignment horizontal="center" vertical="center"/>
    </xf>
    <xf numFmtId="0" fontId="49" fillId="12" borderId="0" xfId="5" applyFont="1" applyFill="1" applyAlignment="1" applyProtection="1">
      <alignment horizontal="right" vertical="center"/>
    </xf>
    <xf numFmtId="0" fontId="49" fillId="11" borderId="33" xfId="5" applyFont="1" applyFill="1" applyBorder="1" applyAlignment="1" applyProtection="1">
      <alignment horizontal="left" vertical="center"/>
      <protection locked="0"/>
    </xf>
    <xf numFmtId="20" fontId="49" fillId="12" borderId="33" xfId="5" applyNumberFormat="1" applyFont="1" applyFill="1" applyBorder="1" applyAlignment="1" applyProtection="1">
      <alignment horizontal="center" vertical="center"/>
    </xf>
    <xf numFmtId="20" fontId="49" fillId="12" borderId="33" xfId="5" applyNumberFormat="1" applyFont="1" applyFill="1" applyBorder="1" applyAlignment="1" applyProtection="1">
      <alignment horizontal="center" vertical="center"/>
      <protection locked="0"/>
    </xf>
    <xf numFmtId="0" fontId="49" fillId="12" borderId="33" xfId="5" applyFont="1" applyFill="1" applyBorder="1" applyAlignment="1" applyProtection="1">
      <alignment horizontal="center" vertical="center"/>
      <protection locked="0"/>
    </xf>
    <xf numFmtId="0" fontId="49" fillId="11" borderId="33" xfId="5" applyNumberFormat="1" applyFont="1" applyFill="1" applyBorder="1" applyAlignment="1" applyProtection="1">
      <alignment horizontal="center" vertical="center"/>
      <protection locked="0"/>
    </xf>
    <xf numFmtId="0" fontId="52" fillId="11" borderId="73" xfId="5" applyFont="1" applyFill="1" applyBorder="1" applyAlignment="1" applyProtection="1">
      <alignment horizontal="center" vertical="center"/>
      <protection locked="0"/>
    </xf>
    <xf numFmtId="0" fontId="52" fillId="11" borderId="22" xfId="5" applyFont="1" applyFill="1" applyBorder="1" applyAlignment="1" applyProtection="1">
      <alignment horizontal="center" vertical="center"/>
      <protection locked="0"/>
    </xf>
    <xf numFmtId="0" fontId="52" fillId="11" borderId="10" xfId="5" applyFont="1" applyFill="1" applyBorder="1" applyAlignment="1" applyProtection="1">
      <alignment horizontal="center" vertical="center"/>
      <protection locked="0"/>
    </xf>
    <xf numFmtId="0" fontId="53" fillId="12" borderId="0" xfId="5" applyFont="1" applyFill="1" applyAlignment="1" applyProtection="1">
      <alignment horizontal="center" vertical="center"/>
    </xf>
    <xf numFmtId="0" fontId="53" fillId="12" borderId="0" xfId="5" applyFont="1" applyFill="1" applyAlignment="1" applyProtection="1">
      <alignment horizontal="left" vertical="center"/>
    </xf>
    <xf numFmtId="0" fontId="53" fillId="12" borderId="0" xfId="5" applyFont="1" applyFill="1" applyProtection="1">
      <alignment vertical="center"/>
    </xf>
    <xf numFmtId="0" fontId="40" fillId="12" borderId="0" xfId="5" applyFont="1" applyFill="1" applyBorder="1">
      <alignment vertical="center"/>
    </xf>
    <xf numFmtId="0" fontId="54" fillId="12" borderId="0" xfId="5" applyFont="1" applyFill="1">
      <alignment vertical="center"/>
    </xf>
    <xf numFmtId="0" fontId="40" fillId="12" borderId="33" xfId="5" applyFont="1" applyFill="1" applyBorder="1" applyAlignment="1">
      <alignment horizontal="center" vertical="center"/>
    </xf>
    <xf numFmtId="0" fontId="40" fillId="12" borderId="33" xfId="5" applyFont="1" applyFill="1" applyBorder="1">
      <alignment vertical="center"/>
    </xf>
    <xf numFmtId="0" fontId="40" fillId="12" borderId="33" xfId="5" applyFont="1" applyFill="1" applyBorder="1" applyAlignment="1">
      <alignment vertical="center" shrinkToFit="1"/>
    </xf>
    <xf numFmtId="0" fontId="54" fillId="12" borderId="191" xfId="5" applyFont="1" applyFill="1" applyBorder="1" applyAlignment="1">
      <alignment horizontal="center" vertical="center"/>
    </xf>
    <xf numFmtId="0" fontId="52" fillId="12" borderId="192" xfId="5" applyFont="1" applyFill="1" applyBorder="1" applyAlignment="1">
      <alignment horizontal="center" vertical="center"/>
    </xf>
    <xf numFmtId="0" fontId="52" fillId="12" borderId="193" xfId="5" applyFont="1" applyFill="1" applyBorder="1" applyAlignment="1">
      <alignment horizontal="center" vertical="center"/>
    </xf>
    <xf numFmtId="0" fontId="52" fillId="12" borderId="194" xfId="5" applyFont="1" applyFill="1" applyBorder="1" applyAlignment="1">
      <alignment horizontal="center" vertical="center"/>
    </xf>
    <xf numFmtId="0" fontId="49" fillId="12" borderId="19" xfId="5" applyFont="1" applyFill="1" applyBorder="1" applyAlignment="1">
      <alignment vertical="center" shrinkToFit="1"/>
    </xf>
    <xf numFmtId="0" fontId="49" fillId="12" borderId="16" xfId="5" applyFont="1" applyFill="1" applyBorder="1" applyAlignment="1">
      <alignment vertical="center" shrinkToFit="1"/>
    </xf>
    <xf numFmtId="0" fontId="49" fillId="12" borderId="33" xfId="5" applyFont="1" applyFill="1" applyBorder="1" applyAlignment="1">
      <alignment vertical="center" shrinkToFit="1"/>
    </xf>
    <xf numFmtId="0" fontId="49" fillId="12" borderId="49" xfId="5" applyFont="1" applyFill="1" applyBorder="1" applyAlignment="1">
      <alignment vertical="center" shrinkToFit="1"/>
    </xf>
    <xf numFmtId="0" fontId="49" fillId="12" borderId="9" xfId="5" applyFont="1" applyFill="1" applyBorder="1" applyAlignment="1">
      <alignment vertical="center" shrinkToFit="1"/>
    </xf>
    <xf numFmtId="0" fontId="54" fillId="12" borderId="20" xfId="5" applyFont="1" applyFill="1" applyBorder="1">
      <alignment vertical="center"/>
    </xf>
    <xf numFmtId="0" fontId="54" fillId="12" borderId="13" xfId="5" applyFont="1" applyFill="1" applyBorder="1">
      <alignment vertical="center"/>
    </xf>
    <xf numFmtId="0" fontId="54" fillId="12" borderId="14" xfId="5" applyFont="1" applyFill="1" applyBorder="1">
      <alignment vertical="center"/>
    </xf>
    <xf numFmtId="0" fontId="15" fillId="0" borderId="0" xfId="0" applyFont="1" applyFill="1" applyBorder="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7" fillId="0" borderId="0" xfId="0" applyFont="1" applyFill="1" applyBorder="1" applyAlignment="1">
      <alignment horizontal="left" vertical="center"/>
    </xf>
    <xf numFmtId="0" fontId="9" fillId="0" borderId="0" xfId="0" applyFont="1" applyFill="1" applyBorder="1" applyAlignment="1">
      <alignment horizontal="left" vertical="center"/>
    </xf>
    <xf numFmtId="0" fontId="12" fillId="0" borderId="0" xfId="0" applyFont="1" applyFill="1">
      <alignment vertical="center"/>
    </xf>
    <xf numFmtId="0" fontId="23" fillId="0" borderId="0" xfId="0" applyFont="1" applyFill="1" applyBorder="1">
      <alignment vertical="center"/>
    </xf>
    <xf numFmtId="0" fontId="0" fillId="0" borderId="0" xfId="0" applyFont="1" applyFill="1" applyBorder="1" applyAlignment="1">
      <alignment horizontal="center" vertical="center" textRotation="255"/>
    </xf>
    <xf numFmtId="0" fontId="0" fillId="0" borderId="5" xfId="0" applyFont="1" applyFill="1" applyBorder="1">
      <alignment vertical="center"/>
    </xf>
    <xf numFmtId="0" fontId="0" fillId="0" borderId="12" xfId="0" applyFont="1" applyFill="1" applyBorder="1" applyAlignment="1">
      <alignment horizontal="left" vertical="center"/>
    </xf>
    <xf numFmtId="0" fontId="9" fillId="0" borderId="0"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0" fillId="0" borderId="0" xfId="0" applyFont="1" applyFill="1" applyBorder="1" applyAlignment="1">
      <alignment vertical="center" shrinkToFit="1"/>
    </xf>
    <xf numFmtId="0" fontId="9" fillId="0" borderId="0" xfId="0" applyFont="1" applyFill="1" applyBorder="1" applyAlignment="1">
      <alignment vertical="center" shrinkToFit="1"/>
    </xf>
    <xf numFmtId="0" fontId="0" fillId="0" borderId="5" xfId="0" applyFont="1" applyFill="1" applyBorder="1" applyAlignment="1">
      <alignment vertical="center" shrinkToFit="1"/>
    </xf>
    <xf numFmtId="0" fontId="9" fillId="0" borderId="5" xfId="0" applyFont="1" applyFill="1" applyBorder="1" applyAlignment="1">
      <alignment vertical="center" shrinkToFit="1"/>
    </xf>
    <xf numFmtId="0" fontId="9" fillId="0" borderId="0" xfId="0" applyFont="1" applyFill="1" applyBorder="1" applyAlignment="1">
      <alignment horizontal="center" vertical="center" shrinkToFit="1"/>
    </xf>
    <xf numFmtId="0" fontId="9" fillId="0" borderId="0" xfId="0" applyFont="1" applyFill="1" applyBorder="1" applyAlignment="1">
      <alignment horizontal="right" vertical="center" shrinkToFit="1"/>
    </xf>
    <xf numFmtId="0" fontId="9" fillId="0" borderId="0" xfId="0" applyFont="1" applyFill="1" applyBorder="1" applyAlignment="1">
      <alignment horizontal="center" vertical="center" textRotation="255"/>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0" xfId="0" applyFont="1" applyFill="1" applyBorder="1" applyAlignment="1">
      <alignment vertical="center"/>
    </xf>
    <xf numFmtId="0" fontId="56" fillId="0" borderId="0"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5" fillId="0" borderId="0" xfId="1" applyFont="1" applyAlignment="1">
      <alignment horizontal="center"/>
    </xf>
    <xf numFmtId="0" fontId="2" fillId="3" borderId="33" xfId="1" applyFill="1" applyBorder="1" applyAlignment="1">
      <alignment horizontal="center" vertical="center"/>
    </xf>
    <xf numFmtId="0" fontId="2" fillId="0" borderId="33" xfId="1" applyBorder="1" applyAlignment="1">
      <alignment horizontal="center" vertical="center"/>
    </xf>
    <xf numFmtId="0" fontId="22" fillId="0" borderId="0" xfId="1" applyFont="1" applyFill="1" applyAlignment="1">
      <alignment horizontal="left"/>
    </xf>
    <xf numFmtId="0" fontId="38" fillId="0" borderId="0" xfId="1" applyFont="1" applyFill="1" applyAlignment="1">
      <alignment horizontal="center"/>
    </xf>
    <xf numFmtId="0" fontId="22" fillId="3" borderId="33" xfId="1" applyFont="1" applyFill="1" applyBorder="1" applyAlignment="1">
      <alignment horizontal="center" vertical="center"/>
    </xf>
    <xf numFmtId="0" fontId="0" fillId="0" borderId="0" xfId="1" applyFont="1" applyAlignment="1">
      <alignment horizontal="justify" vertical="center" wrapText="1"/>
    </xf>
    <xf numFmtId="0" fontId="22" fillId="0" borderId="0" xfId="1" applyFont="1" applyFill="1" applyAlignment="1">
      <alignment horizontal="justify" vertical="center" wrapText="1"/>
    </xf>
    <xf numFmtId="0" fontId="2" fillId="0" borderId="0" xfId="1" applyAlignment="1">
      <alignment horizontal="justify" vertical="center" wrapText="1"/>
    </xf>
    <xf numFmtId="0" fontId="0" fillId="0" borderId="0" xfId="0" applyFill="1" applyBorder="1" applyAlignment="1">
      <alignment horizontal="justify" vertical="center" wrapText="1"/>
    </xf>
    <xf numFmtId="0" fontId="0" fillId="0" borderId="12"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4"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2" fillId="0" borderId="33" xfId="1" applyBorder="1" applyAlignment="1">
      <alignment horizontal="justify" vertical="center" wrapText="1"/>
    </xf>
    <xf numFmtId="0" fontId="2" fillId="0" borderId="0" xfId="1" applyAlignment="1">
      <alignment horizontal="justify" vertical="center"/>
    </xf>
    <xf numFmtId="0" fontId="2" fillId="0" borderId="0" xfId="1" applyAlignment="1">
      <alignment horizontal="justify"/>
    </xf>
    <xf numFmtId="0" fontId="0" fillId="0" borderId="33" xfId="1" applyFont="1" applyBorder="1" applyAlignment="1">
      <alignment horizontal="justify" vertical="center" wrapText="1"/>
    </xf>
    <xf numFmtId="0" fontId="0" fillId="0" borderId="0" xfId="0" applyFont="1" applyFill="1" applyAlignment="1">
      <alignment horizontal="justify" vertical="top" wrapText="1"/>
    </xf>
    <xf numFmtId="0" fontId="0" fillId="0" borderId="0" xfId="1" applyFont="1" applyFill="1" applyBorder="1" applyAlignment="1">
      <alignment horizontal="justify" vertical="center" wrapText="1"/>
    </xf>
    <xf numFmtId="0" fontId="2" fillId="0" borderId="0" xfId="1" applyFill="1" applyBorder="1" applyAlignment="1">
      <alignment horizontal="justify" vertical="center" wrapText="1"/>
    </xf>
    <xf numFmtId="0" fontId="2" fillId="0" borderId="0" xfId="1" applyFill="1" applyBorder="1" applyAlignment="1">
      <alignment horizontal="center" vertical="center"/>
    </xf>
    <xf numFmtId="0" fontId="12" fillId="0" borderId="0" xfId="1" applyFont="1" applyAlignment="1">
      <alignment vertical="center"/>
    </xf>
    <xf numFmtId="0" fontId="58" fillId="0" borderId="0" xfId="1" applyFont="1" applyFill="1" applyAlignment="1">
      <alignment vertical="center"/>
    </xf>
    <xf numFmtId="0" fontId="22" fillId="0" borderId="0" xfId="1" applyFont="1" applyFill="1" applyBorder="1" applyAlignment="1">
      <alignment horizontal="justify" vertical="center" wrapText="1"/>
    </xf>
    <xf numFmtId="0" fontId="22" fillId="0" borderId="0" xfId="1" applyFont="1" applyFill="1" applyBorder="1" applyAlignment="1">
      <alignment horizontal="center" vertical="center"/>
    </xf>
    <xf numFmtId="0" fontId="22" fillId="0" borderId="0" xfId="1" applyFont="1" applyFill="1" applyBorder="1" applyAlignment="1">
      <alignment horizontal="left" vertical="center" wrapText="1"/>
    </xf>
    <xf numFmtId="0" fontId="12" fillId="0" borderId="0" xfId="0" applyFont="1" applyBorder="1">
      <alignment vertical="center"/>
    </xf>
    <xf numFmtId="0" fontId="15" fillId="0" borderId="0" xfId="0" applyFont="1" applyBorder="1" applyAlignment="1">
      <alignment vertical="center"/>
    </xf>
    <xf numFmtId="0" fontId="57" fillId="0" borderId="0" xfId="0" applyFont="1" applyBorder="1" applyAlignment="1">
      <alignment vertical="center"/>
    </xf>
    <xf numFmtId="0" fontId="0" fillId="0" borderId="0" xfId="1" applyFont="1" applyAlignment="1">
      <alignment vertical="center"/>
    </xf>
    <xf numFmtId="0" fontId="6" fillId="0" borderId="0" xfId="0" applyFont="1" applyFill="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12"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52" xfId="0" applyFont="1" applyBorder="1" applyAlignment="1">
      <alignment horizontal="left" vertical="center"/>
    </xf>
    <xf numFmtId="0" fontId="5" fillId="0" borderId="53" xfId="0" applyFont="1" applyBorder="1" applyAlignment="1">
      <alignment horizontal="center" vertical="center"/>
    </xf>
    <xf numFmtId="0" fontId="5" fillId="0" borderId="23" xfId="0" applyFont="1" applyBorder="1" applyAlignment="1">
      <alignment horizontal="center"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32" xfId="0" applyFont="1" applyBorder="1" applyAlignment="1">
      <alignment horizontal="right" vertical="center"/>
    </xf>
    <xf numFmtId="0" fontId="4" fillId="0" borderId="36" xfId="0" applyFont="1" applyBorder="1" applyAlignment="1">
      <alignment horizontal="right"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6" fillId="0" borderId="0" xfId="0" applyFont="1" applyBorder="1" applyAlignment="1">
      <alignment horizontal="left" vertical="top" wrapText="1"/>
    </xf>
    <xf numFmtId="0" fontId="16" fillId="0" borderId="55" xfId="0" applyFont="1" applyBorder="1" applyAlignment="1">
      <alignment horizontal="left" vertical="top" wrapText="1"/>
    </xf>
    <xf numFmtId="0" fontId="4" fillId="0" borderId="5" xfId="0" applyFont="1" applyBorder="1" applyAlignment="1">
      <alignment horizontal="right" vertical="center"/>
    </xf>
    <xf numFmtId="0" fontId="5" fillId="0" borderId="56"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57"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58" xfId="0" applyFont="1" applyBorder="1" applyAlignment="1">
      <alignment horizontal="center" vertical="center" textRotation="255"/>
    </xf>
    <xf numFmtId="0" fontId="5" fillId="0" borderId="48" xfId="0" applyFont="1" applyBorder="1" applyAlignment="1">
      <alignment horizontal="center" vertical="center" textRotation="255"/>
    </xf>
    <xf numFmtId="0" fontId="4" fillId="0" borderId="32"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33" xfId="0" applyFont="1" applyBorder="1" applyAlignment="1">
      <alignment horizontal="center" vertical="center"/>
    </xf>
    <xf numFmtId="0" fontId="4" fillId="0" borderId="49" xfId="0" applyFont="1" applyBorder="1" applyAlignment="1">
      <alignment horizontal="center" vertical="center"/>
    </xf>
    <xf numFmtId="0" fontId="4" fillId="0" borderId="27" xfId="0" applyFont="1" applyBorder="1" applyAlignment="1">
      <alignment horizontal="left" vertical="center"/>
    </xf>
    <xf numFmtId="0" fontId="4" fillId="0" borderId="50" xfId="0" applyFont="1" applyBorder="1" applyAlignment="1">
      <alignment horizontal="lef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0" borderId="5"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0" fillId="0" borderId="1" xfId="0" applyFont="1" applyFill="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12" xfId="0" applyFont="1" applyFill="1" applyBorder="1" applyAlignment="1">
      <alignment horizontal="justify" vertical="center" wrapText="1"/>
    </xf>
    <xf numFmtId="0" fontId="0" fillId="0" borderId="0" xfId="0" applyFont="1" applyFill="1" applyBorder="1" applyAlignment="1">
      <alignment horizontal="justify" vertical="center" wrapText="1"/>
    </xf>
    <xf numFmtId="0" fontId="0" fillId="0" borderId="11" xfId="0" applyFont="1" applyFill="1" applyBorder="1" applyAlignment="1">
      <alignment horizontal="justify" vertical="center" wrapText="1"/>
    </xf>
    <xf numFmtId="0" fontId="0" fillId="0" borderId="60" xfId="0" applyFont="1" applyFill="1" applyBorder="1" applyAlignment="1">
      <alignment horizontal="justify" vertical="center" wrapText="1"/>
    </xf>
    <xf numFmtId="0" fontId="0" fillId="0" borderId="55" xfId="0" applyFont="1" applyFill="1" applyBorder="1" applyAlignment="1">
      <alignment horizontal="justify" vertical="center" wrapText="1"/>
    </xf>
    <xf numFmtId="0" fontId="0" fillId="0" borderId="61" xfId="0" applyFont="1" applyFill="1" applyBorder="1" applyAlignment="1">
      <alignment horizontal="justify" vertical="center" wrapText="1"/>
    </xf>
    <xf numFmtId="0" fontId="0" fillId="0" borderId="5"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61" xfId="0" applyFont="1" applyFill="1" applyBorder="1" applyAlignment="1">
      <alignment horizontal="center" vertical="center"/>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5"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4" fillId="0" borderId="2"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0" fillId="0" borderId="0" xfId="0" applyFont="1" applyFill="1" applyBorder="1" applyAlignment="1">
      <alignment horizontal="center" vertical="center"/>
    </xf>
    <xf numFmtId="0" fontId="0" fillId="0" borderId="4" xfId="0" applyFont="1" applyFill="1" applyBorder="1" applyAlignment="1">
      <alignment horizontal="justify" vertical="center" wrapText="1"/>
    </xf>
    <xf numFmtId="0" fontId="0" fillId="0" borderId="5" xfId="0" applyFont="1" applyFill="1" applyBorder="1" applyAlignment="1">
      <alignment horizontal="justify" vertical="center" wrapText="1"/>
    </xf>
    <xf numFmtId="0" fontId="0" fillId="0" borderId="6"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4" xfId="0" applyFont="1" applyFill="1" applyBorder="1" applyAlignment="1">
      <alignment horizontal="right" vertical="center" wrapText="1"/>
    </xf>
    <xf numFmtId="0" fontId="0" fillId="0" borderId="5"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0" borderId="60" xfId="0" applyFont="1" applyFill="1" applyBorder="1" applyAlignment="1">
      <alignment horizontal="right" vertical="center" wrapText="1"/>
    </xf>
    <xf numFmtId="0" fontId="0" fillId="0" borderId="55"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22" fillId="0" borderId="12"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11"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55" xfId="0" applyFont="1" applyFill="1" applyBorder="1" applyAlignment="1">
      <alignment horizontal="justify" vertical="center" wrapText="1"/>
    </xf>
    <xf numFmtId="0" fontId="22" fillId="0" borderId="61" xfId="0" applyFont="1" applyFill="1" applyBorder="1" applyAlignment="1">
      <alignment horizontal="justify" vertical="center" wrapText="1"/>
    </xf>
    <xf numFmtId="0" fontId="0" fillId="0" borderId="22" xfId="0" applyFont="1" applyFill="1" applyBorder="1" applyAlignment="1">
      <alignment horizontal="justify" vertical="center" wrapText="1"/>
    </xf>
    <xf numFmtId="0" fontId="0" fillId="0" borderId="10" xfId="0" applyFont="1" applyFill="1" applyBorder="1" applyAlignment="1">
      <alignment horizontal="justify" vertical="center" wrapText="1"/>
    </xf>
    <xf numFmtId="0" fontId="23" fillId="0" borderId="10"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0" fontId="14" fillId="0" borderId="12" xfId="0" applyFont="1" applyFill="1" applyBorder="1" applyAlignment="1">
      <alignment vertical="center" wrapText="1"/>
    </xf>
    <xf numFmtId="0" fontId="14" fillId="0" borderId="0" xfId="0" applyFont="1" applyFill="1" applyBorder="1" applyAlignment="1">
      <alignment vertical="center" wrapText="1"/>
    </xf>
    <xf numFmtId="0" fontId="14" fillId="0" borderId="11" xfId="0" applyFont="1" applyFill="1" applyBorder="1" applyAlignment="1">
      <alignment vertical="center" wrapText="1"/>
    </xf>
    <xf numFmtId="0" fontId="0" fillId="0" borderId="2"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6"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9" fillId="0" borderId="60" xfId="0" applyFont="1" applyFill="1" applyBorder="1" applyAlignment="1">
      <alignment horizontal="right" vertical="center" wrapText="1"/>
    </xf>
    <xf numFmtId="0" fontId="9" fillId="0" borderId="55" xfId="0" applyFont="1" applyFill="1" applyBorder="1" applyAlignment="1">
      <alignment horizontal="right" vertical="center" wrapText="1"/>
    </xf>
    <xf numFmtId="0" fontId="9" fillId="0" borderId="61" xfId="0" applyFont="1" applyFill="1" applyBorder="1" applyAlignment="1">
      <alignment horizontal="right" vertical="center" wrapText="1"/>
    </xf>
    <xf numFmtId="0" fontId="0"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4"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4" xfId="0" applyFont="1" applyFill="1" applyBorder="1" applyAlignment="1">
      <alignment horizontal="right" vertical="center"/>
    </xf>
    <xf numFmtId="0" fontId="0" fillId="0" borderId="5" xfId="0" applyFont="1" applyFill="1" applyBorder="1" applyAlignment="1">
      <alignment horizontal="right"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23" fillId="0" borderId="1" xfId="0" applyFont="1" applyBorder="1" applyAlignment="1">
      <alignment horizontal="justify" vertical="center" wrapText="1"/>
    </xf>
    <xf numFmtId="0" fontId="23" fillId="0" borderId="2" xfId="0" applyFont="1" applyBorder="1" applyAlignment="1">
      <alignment horizontal="justify" vertical="center" wrapText="1"/>
    </xf>
    <xf numFmtId="0" fontId="23" fillId="0" borderId="3" xfId="0" applyFont="1" applyBorder="1" applyAlignment="1">
      <alignment horizontal="justify" vertical="center" wrapText="1"/>
    </xf>
    <xf numFmtId="0" fontId="23" fillId="0" borderId="4" xfId="0" applyFont="1" applyBorder="1" applyAlignment="1">
      <alignment horizontal="justify" vertical="center" wrapText="1"/>
    </xf>
    <xf numFmtId="0" fontId="23" fillId="0" borderId="5" xfId="0" applyFont="1" applyBorder="1" applyAlignment="1">
      <alignment horizontal="justify" vertical="center" wrapText="1"/>
    </xf>
    <xf numFmtId="0" fontId="23" fillId="0" borderId="6" xfId="0" applyFont="1" applyBorder="1" applyAlignment="1">
      <alignment horizontal="justify" vertical="center" wrapText="1"/>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5" fillId="0" borderId="0"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0" xfId="0" applyFont="1" applyFill="1" applyBorder="1" applyAlignment="1">
      <alignment horizontal="left"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1"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11"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68" xfId="0" applyFont="1" applyFill="1" applyBorder="1" applyAlignment="1">
      <alignment horizontal="left" vertical="center"/>
    </xf>
    <xf numFmtId="0" fontId="0" fillId="0" borderId="69" xfId="0" applyFont="1" applyFill="1" applyBorder="1" applyAlignment="1">
      <alignment horizontal="left" vertical="center"/>
    </xf>
    <xf numFmtId="0" fontId="0" fillId="0" borderId="28" xfId="0"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9" fillId="0" borderId="0" xfId="0" applyFont="1" applyFill="1" applyBorder="1" applyAlignment="1">
      <alignment vertical="center" shrinkToFit="1"/>
    </xf>
    <xf numFmtId="0" fontId="0" fillId="0" borderId="12" xfId="0" applyFont="1" applyFill="1" applyBorder="1" applyAlignment="1">
      <alignment horizontal="left"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0" fillId="0" borderId="12" xfId="0" applyFont="1" applyFill="1" applyBorder="1" applyAlignment="1">
      <alignment horizontal="justify" vertical="center"/>
    </xf>
    <xf numFmtId="0" fontId="0" fillId="0" borderId="0" xfId="0" applyFont="1" applyFill="1" applyAlignment="1">
      <alignment horizontal="justify" vertical="center"/>
    </xf>
    <xf numFmtId="0" fontId="0" fillId="0" borderId="11" xfId="0" applyFont="1" applyFill="1" applyBorder="1" applyAlignment="1">
      <alignment horizontal="justify" vertical="center"/>
    </xf>
    <xf numFmtId="0" fontId="9" fillId="0" borderId="0" xfId="0" applyFont="1" applyFill="1" applyBorder="1" applyAlignment="1">
      <alignment horizontal="right"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5" xfId="0" applyFont="1" applyFill="1" applyBorder="1" applyAlignment="1">
      <alignment horizontal="right" vertical="center" shrinkToFi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11"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33" xfId="0" applyFont="1" applyFill="1" applyBorder="1" applyAlignment="1">
      <alignment horizontal="justify" vertical="center" wrapText="1"/>
    </xf>
    <xf numFmtId="0" fontId="15" fillId="0" borderId="0" xfId="0" applyFont="1" applyFill="1" applyBorder="1" applyAlignment="1">
      <alignment horizontal="center" vertical="center"/>
    </xf>
    <xf numFmtId="0" fontId="23" fillId="0" borderId="33" xfId="0" applyFont="1" applyFill="1" applyBorder="1" applyAlignment="1">
      <alignment horizontal="center" vertical="center"/>
    </xf>
    <xf numFmtId="0" fontId="0" fillId="0" borderId="73" xfId="0" applyFont="1" applyFill="1" applyBorder="1" applyAlignment="1">
      <alignment horizontal="center" vertical="center"/>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0" fillId="0" borderId="10" xfId="0" applyFont="1" applyFill="1" applyBorder="1" applyAlignment="1">
      <alignment horizontal="center" vertical="center"/>
    </xf>
    <xf numFmtId="0" fontId="15" fillId="0" borderId="0" xfId="0" applyFont="1" applyFill="1" applyBorder="1" applyAlignment="1">
      <alignment horizontal="left" vertical="center" wrapText="1"/>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7" xfId="0" applyFont="1" applyFill="1" applyBorder="1" applyAlignment="1">
      <alignment horizontal="center" vertical="center"/>
    </xf>
    <xf numFmtId="0" fontId="9" fillId="0" borderId="5" xfId="0" applyFont="1" applyFill="1" applyBorder="1" applyAlignment="1">
      <alignment horizontal="center" vertical="center" shrinkToFit="1"/>
    </xf>
    <xf numFmtId="0" fontId="9" fillId="0" borderId="5" xfId="0" applyFont="1" applyFill="1" applyBorder="1" applyAlignment="1">
      <alignment vertical="center" shrinkToFit="1"/>
    </xf>
    <xf numFmtId="0" fontId="0" fillId="0" borderId="1" xfId="0" applyFont="1" applyFill="1" applyBorder="1" applyAlignment="1">
      <alignment vertical="center"/>
    </xf>
    <xf numFmtId="0" fontId="0" fillId="0" borderId="4" xfId="0" applyFont="1" applyFill="1" applyBorder="1" applyAlignment="1">
      <alignment vertical="center"/>
    </xf>
    <xf numFmtId="0" fontId="0" fillId="0" borderId="7" xfId="0" applyFont="1" applyFill="1" applyBorder="1" applyAlignment="1">
      <alignment horizontal="justify" vertical="center" wrapText="1"/>
    </xf>
    <xf numFmtId="0" fontId="0" fillId="0" borderId="8" xfId="0" applyFont="1" applyFill="1" applyBorder="1" applyAlignment="1">
      <alignment horizontal="justify" vertical="center" wrapText="1"/>
    </xf>
    <xf numFmtId="0" fontId="0" fillId="0" borderId="9" xfId="0" applyFont="1" applyFill="1" applyBorder="1" applyAlignment="1">
      <alignment horizontal="justify" vertical="center" wrapText="1"/>
    </xf>
    <xf numFmtId="0" fontId="0" fillId="0" borderId="0" xfId="0" applyFont="1" applyFill="1" applyBorder="1" applyAlignment="1">
      <alignment horizontal="right" vertical="center" wrapText="1"/>
    </xf>
    <xf numFmtId="49" fontId="4" fillId="0" borderId="0" xfId="0" applyNumberFormat="1" applyFont="1" applyFill="1" applyBorder="1" applyAlignment="1">
      <alignment horizontal="left" vertical="center" wrapText="1"/>
    </xf>
    <xf numFmtId="0" fontId="4" fillId="0" borderId="2" xfId="0" applyFont="1" applyFill="1" applyBorder="1" applyAlignment="1">
      <alignment horizontal="justify" vertical="top" wrapText="1"/>
    </xf>
    <xf numFmtId="0" fontId="4" fillId="0" borderId="0" xfId="0" applyFont="1" applyFill="1" applyBorder="1" applyAlignment="1">
      <alignment horizontal="justify" vertical="top" wrapText="1"/>
    </xf>
    <xf numFmtId="0" fontId="0" fillId="0" borderId="0" xfId="0" applyFont="1" applyFill="1" applyAlignment="1">
      <alignment horizontal="justify" vertical="top" wrapText="1"/>
    </xf>
    <xf numFmtId="0" fontId="0" fillId="0" borderId="0" xfId="0" applyAlignment="1">
      <alignment horizontal="justify" vertical="top" wrapText="1"/>
    </xf>
    <xf numFmtId="0" fontId="0" fillId="0" borderId="73" xfId="0" applyFont="1" applyFill="1" applyBorder="1" applyAlignment="1">
      <alignment horizontal="justify" vertical="center" wrapText="1"/>
    </xf>
    <xf numFmtId="0" fontId="43" fillId="0" borderId="185" xfId="5" applyFont="1" applyBorder="1" applyAlignment="1">
      <alignment horizontal="center" vertical="center"/>
    </xf>
    <xf numFmtId="0" fontId="43" fillId="0" borderId="45" xfId="5" applyFont="1" applyBorder="1" applyAlignment="1">
      <alignment horizontal="center" vertical="center"/>
    </xf>
    <xf numFmtId="0" fontId="43" fillId="0" borderId="186" xfId="5" applyFont="1" applyBorder="1" applyAlignment="1">
      <alignment horizontal="center" vertical="center"/>
    </xf>
    <xf numFmtId="177" fontId="43" fillId="0" borderId="139" xfId="6" applyNumberFormat="1" applyFont="1" applyBorder="1" applyAlignment="1">
      <alignment horizontal="right" vertical="center" shrinkToFit="1"/>
    </xf>
    <xf numFmtId="177" fontId="43" fillId="0" borderId="81" xfId="6" applyNumberFormat="1" applyFont="1" applyBorder="1" applyAlignment="1">
      <alignment horizontal="right" vertical="center" shrinkToFit="1"/>
    </xf>
    <xf numFmtId="0" fontId="43" fillId="0" borderId="168" xfId="5" applyFont="1" applyBorder="1" applyAlignment="1">
      <alignment horizontal="center" vertical="center"/>
    </xf>
    <xf numFmtId="0" fontId="43" fillId="0" borderId="169" xfId="5" applyFont="1" applyBorder="1" applyAlignment="1">
      <alignment horizontal="center" vertical="center"/>
    </xf>
    <xf numFmtId="0" fontId="43" fillId="0" borderId="170" xfId="5" applyFont="1" applyBorder="1" applyAlignment="1">
      <alignment horizontal="center" vertical="center"/>
    </xf>
    <xf numFmtId="177" fontId="43" fillId="0" borderId="173" xfId="5" applyNumberFormat="1" applyFont="1" applyBorder="1" applyAlignment="1">
      <alignment horizontal="center" vertical="center" shrinkToFit="1"/>
    </xf>
    <xf numFmtId="177" fontId="43" fillId="0" borderId="174" xfId="5" applyNumberFormat="1" applyFont="1" applyBorder="1" applyAlignment="1">
      <alignment horizontal="center" vertical="center" shrinkToFit="1"/>
    </xf>
    <xf numFmtId="177" fontId="43" fillId="0" borderId="178" xfId="5" applyNumberFormat="1" applyFont="1" applyBorder="1" applyAlignment="1">
      <alignment horizontal="center" vertical="center" shrinkToFit="1"/>
    </xf>
    <xf numFmtId="177" fontId="43" fillId="0" borderId="179" xfId="5" applyNumberFormat="1" applyFont="1" applyBorder="1" applyAlignment="1">
      <alignment horizontal="center" vertical="center" shrinkToFit="1"/>
    </xf>
    <xf numFmtId="177" fontId="43" fillId="0" borderId="182" xfId="5" applyNumberFormat="1" applyFont="1" applyBorder="1" applyAlignment="1">
      <alignment horizontal="center" vertical="center" shrinkToFit="1"/>
    </xf>
    <xf numFmtId="177" fontId="43" fillId="0" borderId="183" xfId="5" applyNumberFormat="1" applyFont="1" applyBorder="1" applyAlignment="1">
      <alignment horizontal="center" vertical="center" shrinkToFit="1"/>
    </xf>
    <xf numFmtId="0" fontId="44" fillId="0" borderId="175" xfId="5" applyFont="1" applyBorder="1" applyAlignment="1">
      <alignment horizontal="center" vertical="center" wrapText="1"/>
    </xf>
    <xf numFmtId="0" fontId="44" fillId="0" borderId="174" xfId="5" applyFont="1" applyBorder="1" applyAlignment="1">
      <alignment horizontal="center" vertical="center" wrapText="1"/>
    </xf>
    <xf numFmtId="0" fontId="44" fillId="0" borderId="176" xfId="5" applyFont="1" applyBorder="1" applyAlignment="1">
      <alignment horizontal="center" vertical="center" wrapText="1"/>
    </xf>
    <xf numFmtId="0" fontId="44" fillId="0" borderId="180" xfId="5" applyFont="1" applyBorder="1" applyAlignment="1">
      <alignment horizontal="center" vertical="center" wrapText="1"/>
    </xf>
    <xf numFmtId="0" fontId="44" fillId="0" borderId="179" xfId="5" applyFont="1" applyBorder="1" applyAlignment="1">
      <alignment horizontal="center" vertical="center" wrapText="1"/>
    </xf>
    <xf numFmtId="0" fontId="44" fillId="0" borderId="181" xfId="5" applyFont="1" applyBorder="1" applyAlignment="1">
      <alignment horizontal="center" vertical="center" wrapText="1"/>
    </xf>
    <xf numFmtId="0" fontId="44" fillId="0" borderId="188" xfId="5" applyFont="1" applyBorder="1" applyAlignment="1">
      <alignment horizontal="center" vertical="center" wrapText="1"/>
    </xf>
    <xf numFmtId="0" fontId="44" fillId="0" borderId="189" xfId="5" applyFont="1" applyBorder="1" applyAlignment="1">
      <alignment horizontal="center" vertical="center" wrapText="1"/>
    </xf>
    <xf numFmtId="0" fontId="44" fillId="0" borderId="190" xfId="5" applyFont="1" applyBorder="1" applyAlignment="1">
      <alignment horizontal="center" vertical="center" wrapText="1"/>
    </xf>
    <xf numFmtId="0" fontId="43" fillId="0" borderId="25" xfId="5" applyFont="1" applyBorder="1" applyAlignment="1">
      <alignment horizontal="center" vertical="center"/>
    </xf>
    <xf numFmtId="0" fontId="43" fillId="0" borderId="23" xfId="5" applyFont="1" applyBorder="1" applyAlignment="1">
      <alignment horizontal="center" vertical="center"/>
    </xf>
    <xf numFmtId="0" fontId="43" fillId="0" borderId="24" xfId="5" applyFont="1" applyBorder="1" applyAlignment="1">
      <alignment horizontal="center" vertical="center"/>
    </xf>
    <xf numFmtId="177" fontId="43" fillId="0" borderId="184" xfId="6" applyNumberFormat="1" applyFont="1" applyBorder="1" applyAlignment="1">
      <alignment horizontal="right" vertical="center" shrinkToFit="1"/>
    </xf>
    <xf numFmtId="177" fontId="43" fillId="0" borderId="35" xfId="6" applyNumberFormat="1" applyFont="1" applyBorder="1" applyAlignment="1">
      <alignment horizontal="right" vertical="center" shrinkToFit="1"/>
    </xf>
    <xf numFmtId="177" fontId="40" fillId="0" borderId="162" xfId="5" applyNumberFormat="1" applyFont="1" applyBorder="1" applyAlignment="1">
      <alignment horizontal="center" vertical="center" wrapText="1"/>
    </xf>
    <xf numFmtId="177" fontId="40" fillId="0" borderId="161" xfId="5" applyNumberFormat="1" applyFont="1" applyBorder="1" applyAlignment="1">
      <alignment horizontal="center" vertical="center" wrapText="1"/>
    </xf>
    <xf numFmtId="0" fontId="40" fillId="11" borderId="111" xfId="5" applyFont="1" applyFill="1" applyBorder="1" applyAlignment="1" applyProtection="1">
      <alignment horizontal="left" vertical="center" wrapText="1"/>
      <protection locked="0"/>
    </xf>
    <xf numFmtId="0" fontId="40" fillId="11" borderId="2" xfId="5" applyFont="1" applyFill="1" applyBorder="1" applyAlignment="1" applyProtection="1">
      <alignment horizontal="left" vertical="center" wrapText="1"/>
      <protection locked="0"/>
    </xf>
    <xf numFmtId="0" fontId="40" fillId="11" borderId="34" xfId="5" applyFont="1" applyFill="1" applyBorder="1" applyAlignment="1" applyProtection="1">
      <alignment horizontal="left" vertical="center" wrapText="1"/>
      <protection locked="0"/>
    </xf>
    <xf numFmtId="0" fontId="40" fillId="11" borderId="57" xfId="5" applyFont="1" applyFill="1" applyBorder="1" applyAlignment="1" applyProtection="1">
      <alignment horizontal="left" vertical="center" wrapText="1"/>
      <protection locked="0"/>
    </xf>
    <xf numFmtId="0" fontId="40" fillId="11" borderId="0" xfId="5" applyFont="1" applyFill="1" applyBorder="1" applyAlignment="1" applyProtection="1">
      <alignment horizontal="left" vertical="center" wrapText="1"/>
      <protection locked="0"/>
    </xf>
    <xf numFmtId="0" fontId="40" fillId="11" borderId="51" xfId="5" applyFont="1" applyFill="1" applyBorder="1" applyAlignment="1" applyProtection="1">
      <alignment horizontal="left" vertical="center" wrapText="1"/>
      <protection locked="0"/>
    </xf>
    <xf numFmtId="177" fontId="40" fillId="0" borderId="149" xfId="5" applyNumberFormat="1" applyFont="1" applyBorder="1" applyAlignment="1">
      <alignment horizontal="center" vertical="center" wrapText="1"/>
    </xf>
    <xf numFmtId="177" fontId="40" fillId="0" borderId="147" xfId="5" applyNumberFormat="1" applyFont="1" applyBorder="1" applyAlignment="1">
      <alignment horizontal="center" vertical="center" wrapText="1"/>
    </xf>
    <xf numFmtId="177" fontId="40" fillId="0" borderId="150" xfId="5" applyNumberFormat="1" applyFont="1" applyBorder="1" applyAlignment="1">
      <alignment horizontal="center" vertical="center" wrapText="1"/>
    </xf>
    <xf numFmtId="177" fontId="40" fillId="0" borderId="156" xfId="5" applyNumberFormat="1" applyFont="1" applyBorder="1" applyAlignment="1">
      <alignment horizontal="center" vertical="center" wrapText="1"/>
    </xf>
    <xf numFmtId="177" fontId="40" fillId="0" borderId="157" xfId="5" applyNumberFormat="1" applyFont="1" applyBorder="1" applyAlignment="1">
      <alignment horizontal="center" vertical="center" wrapText="1"/>
    </xf>
    <xf numFmtId="177" fontId="40" fillId="0" borderId="158" xfId="5" applyNumberFormat="1" applyFont="1" applyBorder="1" applyAlignment="1">
      <alignment horizontal="center" vertical="center" wrapText="1"/>
    </xf>
    <xf numFmtId="0" fontId="40" fillId="11" borderId="152" xfId="5" applyFont="1" applyFill="1" applyBorder="1" applyAlignment="1" applyProtection="1">
      <alignment horizontal="left" vertical="center" wrapText="1"/>
      <protection locked="0"/>
    </xf>
    <xf numFmtId="0" fontId="40" fillId="11" borderId="5" xfId="5" applyFont="1" applyFill="1" applyBorder="1" applyAlignment="1" applyProtection="1">
      <alignment horizontal="left" vertical="center" wrapText="1"/>
      <protection locked="0"/>
    </xf>
    <xf numFmtId="0" fontId="40" fillId="11" borderId="52" xfId="5" applyFont="1" applyFill="1" applyBorder="1" applyAlignment="1" applyProtection="1">
      <alignment horizontal="left" vertical="center" wrapText="1"/>
      <protection locked="0"/>
    </xf>
    <xf numFmtId="0" fontId="40" fillId="3" borderId="111" xfId="5" applyFont="1" applyFill="1" applyBorder="1" applyAlignment="1" applyProtection="1">
      <alignment horizontal="center" vertical="center" shrinkToFit="1"/>
      <protection locked="0"/>
    </xf>
    <xf numFmtId="0" fontId="40" fillId="3" borderId="2" xfId="5" applyFont="1" applyFill="1" applyBorder="1" applyAlignment="1" applyProtection="1">
      <alignment horizontal="center" vertical="center" shrinkToFit="1"/>
      <protection locked="0"/>
    </xf>
    <xf numFmtId="0" fontId="40" fillId="3" borderId="3" xfId="5" applyFont="1" applyFill="1" applyBorder="1" applyAlignment="1" applyProtection="1">
      <alignment horizontal="center" vertical="center" shrinkToFit="1"/>
      <protection locked="0"/>
    </xf>
    <xf numFmtId="0" fontId="40" fillId="3" borderId="57" xfId="5" applyFont="1" applyFill="1" applyBorder="1" applyAlignment="1" applyProtection="1">
      <alignment horizontal="center" vertical="center" shrinkToFit="1"/>
      <protection locked="0"/>
    </xf>
    <xf numFmtId="0" fontId="40" fillId="3" borderId="0" xfId="5" applyFont="1" applyFill="1" applyBorder="1" applyAlignment="1" applyProtection="1">
      <alignment horizontal="center" vertical="center" shrinkToFit="1"/>
      <protection locked="0"/>
    </xf>
    <xf numFmtId="0" fontId="40" fillId="3" borderId="11" xfId="5" applyFont="1" applyFill="1" applyBorder="1" applyAlignment="1" applyProtection="1">
      <alignment horizontal="center" vertical="center" shrinkToFit="1"/>
      <protection locked="0"/>
    </xf>
    <xf numFmtId="0" fontId="40" fillId="3" borderId="58" xfId="5" applyFont="1" applyFill="1" applyBorder="1" applyAlignment="1" applyProtection="1">
      <alignment horizontal="center" vertical="center" shrinkToFit="1"/>
      <protection locked="0"/>
    </xf>
    <xf numFmtId="0" fontId="40" fillId="3" borderId="48" xfId="5" applyFont="1" applyFill="1" applyBorder="1" applyAlignment="1" applyProtection="1">
      <alignment horizontal="center" vertical="center" shrinkToFit="1"/>
      <protection locked="0"/>
    </xf>
    <xf numFmtId="0" fontId="40" fillId="3" borderId="137" xfId="5" applyFont="1" applyFill="1" applyBorder="1" applyAlignment="1" applyProtection="1">
      <alignment horizontal="center" vertical="center" shrinkToFit="1"/>
      <protection locked="0"/>
    </xf>
    <xf numFmtId="0" fontId="40" fillId="3" borderId="22" xfId="5" applyFont="1" applyFill="1" applyBorder="1" applyAlignment="1" applyProtection="1">
      <alignment horizontal="center" vertical="center" wrapText="1"/>
      <protection locked="0"/>
    </xf>
    <xf numFmtId="0" fontId="40" fillId="9" borderId="22" xfId="5" applyFont="1" applyFill="1" applyBorder="1" applyAlignment="1" applyProtection="1">
      <alignment horizontal="center" vertical="center" wrapText="1"/>
      <protection locked="0"/>
    </xf>
    <xf numFmtId="0" fontId="40" fillId="9" borderId="89" xfId="5" applyFont="1" applyFill="1" applyBorder="1" applyAlignment="1" applyProtection="1">
      <alignment horizontal="center" vertical="center" wrapText="1"/>
      <protection locked="0"/>
    </xf>
    <xf numFmtId="0" fontId="40" fillId="3" borderId="1" xfId="5" applyFont="1" applyFill="1" applyBorder="1" applyAlignment="1" applyProtection="1">
      <alignment horizontal="center" vertical="center" wrapText="1"/>
      <protection locked="0"/>
    </xf>
    <xf numFmtId="0" fontId="40" fillId="3" borderId="2" xfId="5" applyFont="1" applyFill="1" applyBorder="1" applyAlignment="1" applyProtection="1">
      <alignment horizontal="center" vertical="center" wrapText="1"/>
      <protection locked="0"/>
    </xf>
    <xf numFmtId="0" fontId="40" fillId="3" borderId="3" xfId="5" applyFont="1" applyFill="1" applyBorder="1" applyAlignment="1" applyProtection="1">
      <alignment horizontal="center" vertical="center" wrapText="1"/>
      <protection locked="0"/>
    </xf>
    <xf numFmtId="0" fontId="40" fillId="3" borderId="12" xfId="5" applyFont="1" applyFill="1" applyBorder="1" applyAlignment="1" applyProtection="1">
      <alignment horizontal="center" vertical="center" wrapText="1"/>
      <protection locked="0"/>
    </xf>
    <xf numFmtId="0" fontId="40" fillId="3" borderId="0" xfId="5" applyFont="1" applyFill="1" applyBorder="1" applyAlignment="1" applyProtection="1">
      <alignment horizontal="center" vertical="center" wrapText="1"/>
      <protection locked="0"/>
    </xf>
    <xf numFmtId="0" fontId="40" fillId="3" borderId="11" xfId="5" applyFont="1" applyFill="1" applyBorder="1" applyAlignment="1" applyProtection="1">
      <alignment horizontal="center" vertical="center" wrapText="1"/>
      <protection locked="0"/>
    </xf>
    <xf numFmtId="0" fontId="40" fillId="3" borderId="138" xfId="5" applyFont="1" applyFill="1" applyBorder="1" applyAlignment="1" applyProtection="1">
      <alignment horizontal="center" vertical="center" wrapText="1"/>
      <protection locked="0"/>
    </xf>
    <xf numFmtId="0" fontId="40" fillId="3" borderId="48" xfId="5" applyFont="1" applyFill="1" applyBorder="1" applyAlignment="1" applyProtection="1">
      <alignment horizontal="center" vertical="center" wrapText="1"/>
      <protection locked="0"/>
    </xf>
    <xf numFmtId="0" fontId="40" fillId="3" borderId="137" xfId="5" applyFont="1" applyFill="1" applyBorder="1" applyAlignment="1" applyProtection="1">
      <alignment horizontal="center" vertical="center" wrapText="1"/>
      <protection locked="0"/>
    </xf>
    <xf numFmtId="0" fontId="40" fillId="11" borderId="1" xfId="5" applyFont="1" applyFill="1" applyBorder="1" applyAlignment="1" applyProtection="1">
      <alignment horizontal="left" vertical="center" shrinkToFit="1"/>
      <protection locked="0"/>
    </xf>
    <xf numFmtId="0" fontId="40" fillId="11" borderId="2" xfId="5" applyFont="1" applyFill="1" applyBorder="1" applyAlignment="1" applyProtection="1">
      <alignment horizontal="left" vertical="center" shrinkToFit="1"/>
      <protection locked="0"/>
    </xf>
    <xf numFmtId="0" fontId="40" fillId="11" borderId="3" xfId="5" applyFont="1" applyFill="1" applyBorder="1" applyAlignment="1" applyProtection="1">
      <alignment horizontal="left" vertical="center" shrinkToFit="1"/>
      <protection locked="0"/>
    </xf>
    <xf numFmtId="0" fontId="40" fillId="11" borderId="12" xfId="5" applyFont="1" applyFill="1" applyBorder="1" applyAlignment="1" applyProtection="1">
      <alignment horizontal="left" vertical="center" shrinkToFit="1"/>
      <protection locked="0"/>
    </xf>
    <xf numFmtId="0" fontId="40" fillId="11" borderId="0" xfId="5" applyFont="1" applyFill="1" applyBorder="1" applyAlignment="1" applyProtection="1">
      <alignment horizontal="left" vertical="center" shrinkToFit="1"/>
      <protection locked="0"/>
    </xf>
    <xf numFmtId="0" fontId="40" fillId="11" borderId="11" xfId="5" applyFont="1" applyFill="1" applyBorder="1" applyAlignment="1" applyProtection="1">
      <alignment horizontal="left" vertical="center" shrinkToFit="1"/>
      <protection locked="0"/>
    </xf>
    <xf numFmtId="0" fontId="40" fillId="11" borderId="138" xfId="5" applyFont="1" applyFill="1" applyBorder="1" applyAlignment="1" applyProtection="1">
      <alignment horizontal="left" vertical="center" shrinkToFit="1"/>
      <protection locked="0"/>
    </xf>
    <xf numFmtId="0" fontId="40" fillId="11" borderId="48" xfId="5" applyFont="1" applyFill="1" applyBorder="1" applyAlignment="1" applyProtection="1">
      <alignment horizontal="left" vertical="center" shrinkToFit="1"/>
      <protection locked="0"/>
    </xf>
    <xf numFmtId="0" fontId="40" fillId="11" borderId="137" xfId="5" applyFont="1" applyFill="1" applyBorder="1" applyAlignment="1" applyProtection="1">
      <alignment horizontal="left" vertical="center" shrinkToFit="1"/>
      <protection locked="0"/>
    </xf>
    <xf numFmtId="177" fontId="40" fillId="0" borderId="160" xfId="5" applyNumberFormat="1" applyFont="1" applyBorder="1" applyAlignment="1">
      <alignment horizontal="center" vertical="center" wrapText="1"/>
    </xf>
    <xf numFmtId="0" fontId="40" fillId="3" borderId="152" xfId="5" applyFont="1" applyFill="1" applyBorder="1" applyAlignment="1" applyProtection="1">
      <alignment horizontal="center" vertical="center" shrinkToFit="1"/>
      <protection locked="0"/>
    </xf>
    <xf numFmtId="0" fontId="40" fillId="3" borderId="5" xfId="5" applyFont="1" applyFill="1" applyBorder="1" applyAlignment="1" applyProtection="1">
      <alignment horizontal="center" vertical="center" shrinkToFit="1"/>
      <protection locked="0"/>
    </xf>
    <xf numFmtId="0" fontId="40" fillId="3" borderId="6" xfId="5" applyFont="1" applyFill="1" applyBorder="1" applyAlignment="1" applyProtection="1">
      <alignment horizontal="center" vertical="center" shrinkToFit="1"/>
      <protection locked="0"/>
    </xf>
    <xf numFmtId="0" fontId="40" fillId="9" borderId="10" xfId="5" applyFont="1" applyFill="1" applyBorder="1" applyAlignment="1" applyProtection="1">
      <alignment horizontal="center" vertical="center" wrapText="1"/>
      <protection locked="0"/>
    </xf>
    <xf numFmtId="0" fontId="40" fillId="3" borderId="4" xfId="5" applyFont="1" applyFill="1" applyBorder="1" applyAlignment="1" applyProtection="1">
      <alignment horizontal="center" vertical="center" wrapText="1"/>
      <protection locked="0"/>
    </xf>
    <xf numFmtId="0" fontId="40" fillId="3" borderId="5" xfId="5" applyFont="1" applyFill="1" applyBorder="1" applyAlignment="1" applyProtection="1">
      <alignment horizontal="center" vertical="center" wrapText="1"/>
      <protection locked="0"/>
    </xf>
    <xf numFmtId="0" fontId="40" fillId="3" borderId="6" xfId="5" applyFont="1" applyFill="1" applyBorder="1" applyAlignment="1" applyProtection="1">
      <alignment horizontal="center" vertical="center" wrapText="1"/>
      <protection locked="0"/>
    </xf>
    <xf numFmtId="0" fontId="40" fillId="11" borderId="4" xfId="5" applyFont="1" applyFill="1" applyBorder="1" applyAlignment="1" applyProtection="1">
      <alignment horizontal="left" vertical="center" shrinkToFit="1"/>
      <protection locked="0"/>
    </xf>
    <xf numFmtId="0" fontId="40" fillId="11" borderId="5" xfId="5" applyFont="1" applyFill="1" applyBorder="1" applyAlignment="1" applyProtection="1">
      <alignment horizontal="left" vertical="center" shrinkToFit="1"/>
      <protection locked="0"/>
    </xf>
    <xf numFmtId="0" fontId="40" fillId="11" borderId="6" xfId="5" applyFont="1" applyFill="1" applyBorder="1" applyAlignment="1" applyProtection="1">
      <alignment horizontal="left" vertical="center" shrinkToFit="1"/>
      <protection locked="0"/>
    </xf>
    <xf numFmtId="177" fontId="40" fillId="0" borderId="143" xfId="5" applyNumberFormat="1" applyFont="1" applyBorder="1" applyAlignment="1">
      <alignment horizontal="center" vertical="center" wrapText="1"/>
    </xf>
    <xf numFmtId="177" fontId="40" fillId="0" borderId="142" xfId="5" applyNumberFormat="1" applyFont="1" applyBorder="1" applyAlignment="1">
      <alignment horizontal="center" vertical="center" wrapText="1"/>
    </xf>
    <xf numFmtId="0" fontId="40" fillId="0" borderId="112" xfId="5" applyFont="1" applyFill="1" applyBorder="1" applyAlignment="1">
      <alignment horizontal="center" vertical="center"/>
    </xf>
    <xf numFmtId="0" fontId="40" fillId="0" borderId="8" xfId="5" applyFont="1" applyFill="1" applyBorder="1" applyAlignment="1">
      <alignment horizontal="center" vertical="center"/>
    </xf>
    <xf numFmtId="0" fontId="40" fillId="0" borderId="35" xfId="5" applyFont="1" applyFill="1" applyBorder="1" applyAlignment="1">
      <alignment horizontal="center" vertical="center"/>
    </xf>
    <xf numFmtId="20" fontId="40" fillId="11" borderId="7" xfId="5" applyNumberFormat="1" applyFont="1" applyFill="1" applyBorder="1" applyAlignment="1" applyProtection="1">
      <alignment horizontal="center" vertical="center"/>
      <protection locked="0"/>
    </xf>
    <xf numFmtId="20" fontId="40" fillId="11" borderId="8" xfId="5" applyNumberFormat="1" applyFont="1" applyFill="1" applyBorder="1" applyAlignment="1" applyProtection="1">
      <alignment horizontal="center" vertical="center"/>
      <protection locked="0"/>
    </xf>
    <xf numFmtId="20" fontId="40" fillId="11" borderId="9" xfId="5" applyNumberFormat="1" applyFont="1" applyFill="1" applyBorder="1" applyAlignment="1" applyProtection="1">
      <alignment horizontal="center" vertical="center"/>
      <protection locked="0"/>
    </xf>
    <xf numFmtId="0" fontId="40" fillId="3" borderId="73" xfId="5" applyFont="1" applyFill="1" applyBorder="1" applyAlignment="1" applyProtection="1">
      <alignment horizontal="center" vertical="center" wrapText="1"/>
      <protection locked="0"/>
    </xf>
    <xf numFmtId="0" fontId="40" fillId="3" borderId="56" xfId="5" applyFont="1" applyFill="1" applyBorder="1" applyAlignment="1" applyProtection="1">
      <alignment horizontal="center" vertical="center" shrinkToFit="1"/>
      <protection locked="0"/>
    </xf>
    <xf numFmtId="0" fontId="40" fillId="3" borderId="47" xfId="5" applyFont="1" applyFill="1" applyBorder="1" applyAlignment="1" applyProtection="1">
      <alignment horizontal="center" vertical="center" shrinkToFit="1"/>
      <protection locked="0"/>
    </xf>
    <xf numFmtId="0" fontId="40" fillId="3" borderId="131" xfId="5" applyFont="1" applyFill="1" applyBorder="1" applyAlignment="1" applyProtection="1">
      <alignment horizontal="center" vertical="center" shrinkToFit="1"/>
      <protection locked="0"/>
    </xf>
    <xf numFmtId="0" fontId="40" fillId="3" borderId="15" xfId="5" applyFont="1" applyFill="1" applyBorder="1" applyAlignment="1" applyProtection="1">
      <alignment horizontal="center" vertical="center" wrapText="1"/>
      <protection locked="0"/>
    </xf>
    <xf numFmtId="0" fontId="40" fillId="3" borderId="90" xfId="5" applyFont="1" applyFill="1" applyBorder="1" applyAlignment="1" applyProtection="1">
      <alignment horizontal="center" vertical="center" wrapText="1"/>
      <protection locked="0"/>
    </xf>
    <xf numFmtId="0" fontId="40" fillId="3" borderId="47" xfId="5" applyFont="1" applyFill="1" applyBorder="1" applyAlignment="1" applyProtection="1">
      <alignment horizontal="center" vertical="center" wrapText="1"/>
      <protection locked="0"/>
    </xf>
    <xf numFmtId="0" fontId="40" fillId="3" borderId="131" xfId="5" applyFont="1" applyFill="1" applyBorder="1" applyAlignment="1" applyProtection="1">
      <alignment horizontal="center" vertical="center" wrapText="1"/>
      <protection locked="0"/>
    </xf>
    <xf numFmtId="0" fontId="40" fillId="11" borderId="90" xfId="5" applyFont="1" applyFill="1" applyBorder="1" applyAlignment="1" applyProtection="1">
      <alignment horizontal="left" vertical="center" shrinkToFit="1"/>
      <protection locked="0"/>
    </xf>
    <xf numFmtId="0" fontId="40" fillId="11" borderId="47" xfId="5" applyFont="1" applyFill="1" applyBorder="1" applyAlignment="1" applyProtection="1">
      <alignment horizontal="left" vertical="center" shrinkToFit="1"/>
      <protection locked="0"/>
    </xf>
    <xf numFmtId="0" fontId="40" fillId="11" borderId="131" xfId="5" applyFont="1" applyFill="1" applyBorder="1" applyAlignment="1" applyProtection="1">
      <alignment horizontal="left" vertical="center" shrinkToFit="1"/>
      <protection locked="0"/>
    </xf>
    <xf numFmtId="177" fontId="40" fillId="0" borderId="141" xfId="5" applyNumberFormat="1" applyFont="1" applyBorder="1" applyAlignment="1">
      <alignment horizontal="center" vertical="center" wrapText="1"/>
    </xf>
    <xf numFmtId="0" fontId="40" fillId="11" borderId="56" xfId="5" applyFont="1" applyFill="1" applyBorder="1" applyAlignment="1" applyProtection="1">
      <alignment horizontal="left" vertical="center" wrapText="1"/>
      <protection locked="0"/>
    </xf>
    <xf numFmtId="0" fontId="40" fillId="11" borderId="47" xfId="5" applyFont="1" applyFill="1" applyBorder="1" applyAlignment="1" applyProtection="1">
      <alignment horizontal="left" vertical="center" wrapText="1"/>
      <protection locked="0"/>
    </xf>
    <xf numFmtId="0" fontId="40" fillId="11" borderId="80" xfId="5" applyFont="1" applyFill="1" applyBorder="1" applyAlignment="1" applyProtection="1">
      <alignment horizontal="left" vertical="center" wrapText="1"/>
      <protection locked="0"/>
    </xf>
    <xf numFmtId="0" fontId="41" fillId="3" borderId="0" xfId="5" applyFont="1" applyFill="1" applyAlignment="1" applyProtection="1">
      <alignment horizontal="center" vertical="center" shrinkToFit="1"/>
      <protection locked="0"/>
    </xf>
    <xf numFmtId="0" fontId="41" fillId="9" borderId="0" xfId="5" applyFont="1" applyFill="1" applyAlignment="1" applyProtection="1">
      <alignment horizontal="center" vertical="center" shrinkToFit="1"/>
      <protection locked="0"/>
    </xf>
    <xf numFmtId="0" fontId="41" fillId="11" borderId="0" xfId="5" applyFont="1" applyFill="1" applyAlignment="1" applyProtection="1">
      <alignment horizontal="center" vertical="center"/>
      <protection locked="0"/>
    </xf>
    <xf numFmtId="0" fontId="41" fillId="0" borderId="0" xfId="5" applyFont="1" applyFill="1" applyAlignment="1">
      <alignment horizontal="center" vertical="center"/>
    </xf>
    <xf numFmtId="0" fontId="40" fillId="3" borderId="7" xfId="5" applyFont="1" applyFill="1" applyBorder="1" applyAlignment="1" applyProtection="1">
      <alignment horizontal="center" vertical="center"/>
      <protection locked="0"/>
    </xf>
    <xf numFmtId="0" fontId="40" fillId="9" borderId="8" xfId="5" applyFont="1" applyFill="1" applyBorder="1" applyAlignment="1" applyProtection="1">
      <alignment horizontal="center" vertical="center"/>
      <protection locked="0"/>
    </xf>
    <xf numFmtId="0" fontId="40" fillId="9" borderId="9" xfId="5" applyFont="1" applyFill="1" applyBorder="1" applyAlignment="1" applyProtection="1">
      <alignment horizontal="center" vertical="center"/>
      <protection locked="0"/>
    </xf>
    <xf numFmtId="0" fontId="40" fillId="0" borderId="120" xfId="5" applyFont="1" applyBorder="1" applyAlignment="1">
      <alignment horizontal="center" vertical="center"/>
    </xf>
    <xf numFmtId="0" fontId="40" fillId="0" borderId="121" xfId="5" applyFont="1" applyBorder="1" applyAlignment="1">
      <alignment horizontal="center" vertical="center"/>
    </xf>
    <xf numFmtId="0" fontId="40" fillId="0" borderId="136" xfId="5" applyFont="1" applyBorder="1" applyAlignment="1">
      <alignment horizontal="center" vertical="center"/>
    </xf>
    <xf numFmtId="0" fontId="40" fillId="0" borderId="56" xfId="5" applyFont="1" applyBorder="1" applyAlignment="1">
      <alignment horizontal="center" vertical="center" wrapText="1"/>
    </xf>
    <xf numFmtId="0" fontId="40" fillId="0" borderId="47" xfId="5" applyFont="1" applyBorder="1" applyAlignment="1">
      <alignment horizontal="center" vertical="center" wrapText="1"/>
    </xf>
    <xf numFmtId="0" fontId="40" fillId="0" borderId="131" xfId="5" applyFont="1" applyBorder="1" applyAlignment="1">
      <alignment horizontal="center" vertical="center" wrapText="1"/>
    </xf>
    <xf numFmtId="0" fontId="40" fillId="0" borderId="57" xfId="5" applyFont="1" applyBorder="1" applyAlignment="1">
      <alignment horizontal="center" vertical="center" wrapText="1"/>
    </xf>
    <xf numFmtId="0" fontId="40" fillId="0" borderId="0" xfId="5" applyFont="1" applyBorder="1" applyAlignment="1">
      <alignment horizontal="center" vertical="center" wrapText="1"/>
    </xf>
    <xf numFmtId="0" fontId="40" fillId="0" borderId="11" xfId="5" applyFont="1" applyBorder="1" applyAlignment="1">
      <alignment horizontal="center" vertical="center" wrapText="1"/>
    </xf>
    <xf numFmtId="0" fontId="40" fillId="0" borderId="58" xfId="5" applyFont="1" applyBorder="1" applyAlignment="1">
      <alignment horizontal="center" vertical="center" wrapText="1"/>
    </xf>
    <xf numFmtId="0" fontId="40" fillId="0" borderId="48" xfId="5" applyFont="1" applyBorder="1" applyAlignment="1">
      <alignment horizontal="center" vertical="center" wrapText="1"/>
    </xf>
    <xf numFmtId="0" fontId="40" fillId="0" borderId="137" xfId="5" applyFont="1" applyBorder="1" applyAlignment="1">
      <alignment horizontal="center" vertical="center" wrapText="1"/>
    </xf>
    <xf numFmtId="0" fontId="44" fillId="0" borderId="15" xfId="5" applyFont="1" applyBorder="1" applyAlignment="1">
      <alignment horizontal="center" vertical="center" wrapText="1"/>
    </xf>
    <xf numFmtId="0" fontId="44" fillId="0" borderId="22" xfId="5" applyFont="1" applyBorder="1" applyAlignment="1">
      <alignment horizontal="center" vertical="center" wrapText="1"/>
    </xf>
    <xf numFmtId="0" fontId="44" fillId="0" borderId="89" xfId="5" applyFont="1" applyBorder="1" applyAlignment="1">
      <alignment horizontal="center" vertical="center" wrapText="1"/>
    </xf>
    <xf numFmtId="0" fontId="40" fillId="0" borderId="90" xfId="5" applyFont="1" applyBorder="1" applyAlignment="1">
      <alignment horizontal="center" vertical="center" wrapText="1"/>
    </xf>
    <xf numFmtId="0" fontId="40" fillId="0" borderId="12" xfId="5" applyFont="1" applyBorder="1" applyAlignment="1">
      <alignment horizontal="center" vertical="center" wrapText="1"/>
    </xf>
    <xf numFmtId="0" fontId="40" fillId="0" borderId="138" xfId="5" applyFont="1" applyBorder="1" applyAlignment="1">
      <alignment horizontal="center" vertical="center" wrapText="1"/>
    </xf>
    <xf numFmtId="0" fontId="40" fillId="0" borderId="80" xfId="5" applyFont="1" applyBorder="1" applyAlignment="1">
      <alignment horizontal="center" vertical="center" wrapText="1"/>
    </xf>
    <xf numFmtId="0" fontId="40" fillId="0" borderId="51" xfId="5" applyFont="1" applyBorder="1" applyAlignment="1">
      <alignment horizontal="center" vertical="center" wrapText="1"/>
    </xf>
    <xf numFmtId="0" fontId="40" fillId="0" borderId="81" xfId="5" applyFont="1" applyBorder="1" applyAlignment="1">
      <alignment horizontal="center" vertical="center" wrapText="1"/>
    </xf>
    <xf numFmtId="0" fontId="40" fillId="11" borderId="7" xfId="5" applyFont="1" applyFill="1" applyBorder="1" applyAlignment="1" applyProtection="1">
      <alignment horizontal="center" vertical="center"/>
      <protection locked="0"/>
    </xf>
    <xf numFmtId="0" fontId="40" fillId="11" borderId="9" xfId="5" applyFont="1" applyFill="1" applyBorder="1" applyAlignment="1" applyProtection="1">
      <alignment horizontal="center" vertical="center"/>
      <protection locked="0"/>
    </xf>
    <xf numFmtId="0" fontId="40" fillId="12" borderId="7" xfId="5" applyFont="1" applyFill="1" applyBorder="1" applyAlignment="1" applyProtection="1">
      <alignment horizontal="center" vertical="center"/>
    </xf>
    <xf numFmtId="0" fontId="40" fillId="12" borderId="9" xfId="5" applyFont="1" applyFill="1" applyBorder="1" applyAlignment="1" applyProtection="1">
      <alignment horizontal="center" vertical="center"/>
    </xf>
    <xf numFmtId="176" fontId="40" fillId="0" borderId="0" xfId="5" applyNumberFormat="1" applyFont="1" applyBorder="1" applyAlignment="1" applyProtection="1">
      <alignment horizontal="center" vertical="center"/>
    </xf>
    <xf numFmtId="0" fontId="44" fillId="0" borderId="133" xfId="5" applyFont="1" applyFill="1" applyBorder="1" applyAlignment="1">
      <alignment horizontal="center" vertical="center" wrapText="1"/>
    </xf>
    <xf numFmtId="0" fontId="44" fillId="0" borderId="80" xfId="5" applyFont="1" applyFill="1" applyBorder="1" applyAlignment="1">
      <alignment horizontal="center" vertical="center" wrapText="1"/>
    </xf>
    <xf numFmtId="0" fontId="44" fillId="0" borderId="134" xfId="5" applyFont="1" applyFill="1" applyBorder="1" applyAlignment="1">
      <alignment horizontal="center" vertical="center" wrapText="1"/>
    </xf>
    <xf numFmtId="0" fontId="44" fillId="0" borderId="51" xfId="5" applyFont="1" applyFill="1" applyBorder="1" applyAlignment="1">
      <alignment horizontal="center" vertical="center" wrapText="1"/>
    </xf>
    <xf numFmtId="0" fontId="44" fillId="0" borderId="139" xfId="5" applyFont="1" applyFill="1" applyBorder="1" applyAlignment="1">
      <alignment horizontal="center" vertical="center" wrapText="1"/>
    </xf>
    <xf numFmtId="0" fontId="44" fillId="0" borderId="81" xfId="5" applyFont="1" applyFill="1" applyBorder="1" applyAlignment="1">
      <alignment horizontal="center" vertical="center" wrapText="1"/>
    </xf>
    <xf numFmtId="0" fontId="44" fillId="0" borderId="56" xfId="5" applyFont="1" applyBorder="1" applyAlignment="1">
      <alignment horizontal="center" vertical="center" wrapText="1"/>
    </xf>
    <xf numFmtId="0" fontId="44" fillId="0" borderId="80" xfId="5" applyFont="1" applyBorder="1" applyAlignment="1">
      <alignment horizontal="center" vertical="center" wrapText="1"/>
    </xf>
    <xf numFmtId="0" fontId="44" fillId="0" borderId="57" xfId="5" applyFont="1" applyBorder="1" applyAlignment="1">
      <alignment horizontal="center" vertical="center" wrapText="1"/>
    </xf>
    <xf numFmtId="0" fontId="44" fillId="0" borderId="51" xfId="5" applyFont="1" applyBorder="1" applyAlignment="1">
      <alignment horizontal="center" vertical="center" wrapText="1"/>
    </xf>
    <xf numFmtId="0" fontId="44" fillId="0" borderId="58" xfId="5" applyFont="1" applyBorder="1" applyAlignment="1">
      <alignment horizontal="center" vertical="center" wrapText="1"/>
    </xf>
    <xf numFmtId="0" fontId="44" fillId="0" borderId="81" xfId="5" applyFont="1" applyBorder="1" applyAlignment="1">
      <alignment horizontal="center" vertical="center" wrapText="1"/>
    </xf>
    <xf numFmtId="0" fontId="49" fillId="12" borderId="33" xfId="5" applyFont="1" applyFill="1" applyBorder="1" applyAlignment="1" applyProtection="1">
      <alignment horizontal="center" vertical="center"/>
    </xf>
    <xf numFmtId="0" fontId="54" fillId="12" borderId="140" xfId="5" applyFont="1" applyFill="1" applyBorder="1" applyAlignment="1">
      <alignment horizontal="center" vertical="center"/>
    </xf>
    <xf numFmtId="0" fontId="54" fillId="12" borderId="144" xfId="5" applyFont="1" applyFill="1" applyBorder="1" applyAlignment="1">
      <alignment horizontal="center" vertical="center"/>
    </xf>
    <xf numFmtId="0" fontId="54" fillId="12" borderId="122" xfId="5" applyFont="1" applyFill="1" applyBorder="1" applyAlignment="1">
      <alignment horizontal="center" vertical="center"/>
    </xf>
    <xf numFmtId="0" fontId="32" fillId="6" borderId="100" xfId="3" applyFont="1" applyFill="1" applyBorder="1" applyAlignment="1">
      <alignment horizontal="center" vertical="center" wrapText="1"/>
    </xf>
    <xf numFmtId="0" fontId="32" fillId="6" borderId="101" xfId="3" applyFont="1" applyFill="1" applyBorder="1" applyAlignment="1">
      <alignment horizontal="center" vertical="center" wrapText="1"/>
    </xf>
    <xf numFmtId="0" fontId="29" fillId="0" borderId="0" xfId="3" applyFont="1" applyAlignment="1">
      <alignment horizontal="center" vertical="center"/>
    </xf>
    <xf numFmtId="0" fontId="30" fillId="0" borderId="0" xfId="3" applyFont="1" applyAlignment="1">
      <alignment horizontal="left" vertical="center"/>
    </xf>
    <xf numFmtId="0" fontId="5" fillId="0" borderId="0" xfId="3" applyFont="1" applyAlignment="1">
      <alignment horizontal="left" vertical="center" shrinkToFit="1"/>
    </xf>
    <xf numFmtId="0" fontId="11" fillId="0" borderId="0" xfId="1" applyFont="1" applyBorder="1" applyAlignment="1">
      <alignment horizontal="center" vertical="center"/>
    </xf>
    <xf numFmtId="0" fontId="0" fillId="0" borderId="2" xfId="1" applyFont="1" applyBorder="1" applyAlignment="1">
      <alignment horizontal="justify" vertical="top" wrapText="1"/>
    </xf>
    <xf numFmtId="0" fontId="0" fillId="0" borderId="2" xfId="0" applyBorder="1" applyAlignment="1">
      <alignment horizontal="justify" vertical="top" wrapText="1"/>
    </xf>
    <xf numFmtId="0" fontId="0" fillId="0" borderId="7" xfId="1" applyFont="1" applyFill="1" applyBorder="1" applyAlignment="1">
      <alignment horizontal="justify" vertical="center" wrapText="1"/>
    </xf>
    <xf numFmtId="0" fontId="0" fillId="0" borderId="8" xfId="0" applyFill="1" applyBorder="1" applyAlignment="1">
      <alignment horizontal="justify" vertical="center" wrapText="1"/>
    </xf>
    <xf numFmtId="0" fontId="0" fillId="0" borderId="9" xfId="0" applyFill="1" applyBorder="1" applyAlignment="1">
      <alignment horizontal="justify" vertical="center" wrapText="1"/>
    </xf>
    <xf numFmtId="0" fontId="2" fillId="10" borderId="33" xfId="1" applyFill="1" applyBorder="1" applyAlignment="1">
      <alignment horizontal="center" vertical="center"/>
    </xf>
    <xf numFmtId="0" fontId="9" fillId="0" borderId="0" xfId="1" applyFont="1" applyFill="1" applyAlignment="1">
      <alignment horizontal="justify" vertical="center" wrapText="1"/>
    </xf>
    <xf numFmtId="0" fontId="11" fillId="0" borderId="0" xfId="1" applyFont="1" applyAlignment="1">
      <alignment horizontal="center"/>
    </xf>
    <xf numFmtId="0" fontId="0" fillId="0" borderId="33" xfId="1" applyFont="1" applyFill="1" applyBorder="1" applyAlignment="1">
      <alignment horizontal="justify" vertical="center" wrapText="1"/>
    </xf>
    <xf numFmtId="0" fontId="2" fillId="0" borderId="33" xfId="1" applyFill="1" applyBorder="1" applyAlignment="1">
      <alignment horizontal="justify" vertical="center" wrapText="1"/>
    </xf>
    <xf numFmtId="0" fontId="2" fillId="0" borderId="8" xfId="1" applyFill="1" applyBorder="1" applyAlignment="1">
      <alignment horizontal="justify" vertical="center" wrapText="1"/>
    </xf>
    <xf numFmtId="0" fontId="2" fillId="0" borderId="9" xfId="1" applyFill="1" applyBorder="1" applyAlignment="1">
      <alignment horizontal="justify" vertical="center" wrapText="1"/>
    </xf>
    <xf numFmtId="0" fontId="0" fillId="0" borderId="33" xfId="1" applyFont="1" applyFill="1" applyBorder="1" applyAlignment="1">
      <alignment vertical="center" wrapText="1"/>
    </xf>
    <xf numFmtId="0" fontId="0" fillId="0" borderId="0" xfId="1" applyFont="1" applyAlignment="1">
      <alignment wrapText="1"/>
    </xf>
    <xf numFmtId="0" fontId="0" fillId="0" borderId="0" xfId="0" applyAlignment="1">
      <alignment wrapText="1"/>
    </xf>
    <xf numFmtId="0" fontId="0" fillId="0" borderId="111" xfId="1" applyFont="1" applyFill="1" applyBorder="1" applyAlignment="1">
      <alignment horizontal="justify" vertical="center" wrapText="1"/>
    </xf>
    <xf numFmtId="0" fontId="2" fillId="0" borderId="2" xfId="1" applyFill="1" applyBorder="1" applyAlignment="1">
      <alignment horizontal="justify" vertical="center" wrapText="1"/>
    </xf>
    <xf numFmtId="0" fontId="2" fillId="0" borderId="34" xfId="1" applyFill="1" applyBorder="1" applyAlignment="1">
      <alignment horizontal="justify" vertical="center" wrapText="1"/>
    </xf>
    <xf numFmtId="0" fontId="2" fillId="0" borderId="111" xfId="1" applyFill="1" applyBorder="1" applyAlignment="1">
      <alignment horizontal="center" vertical="center"/>
    </xf>
    <xf numFmtId="0" fontId="33" fillId="0" borderId="34" xfId="4" applyFill="1" applyBorder="1" applyAlignment="1">
      <alignment horizontal="center" vertical="center"/>
    </xf>
    <xf numFmtId="0" fontId="0" fillId="8" borderId="77" xfId="1" applyFont="1" applyFill="1" applyBorder="1" applyAlignment="1">
      <alignment horizontal="left" vertical="center" wrapText="1"/>
    </xf>
    <xf numFmtId="0" fontId="0" fillId="0" borderId="78" xfId="0" applyBorder="1" applyAlignment="1">
      <alignment horizontal="left" vertical="center" wrapText="1"/>
    </xf>
    <xf numFmtId="0" fontId="0" fillId="0" borderId="79" xfId="0" applyBorder="1" applyAlignment="1">
      <alignment horizontal="left" vertical="center" wrapText="1"/>
    </xf>
    <xf numFmtId="0" fontId="25" fillId="0" borderId="0" xfId="1" applyFont="1" applyAlignment="1">
      <alignment horizontal="center"/>
    </xf>
    <xf numFmtId="0" fontId="2" fillId="8" borderId="77" xfId="1" applyFill="1" applyBorder="1" applyAlignment="1">
      <alignment horizontal="center" vertical="center"/>
    </xf>
    <xf numFmtId="0" fontId="2" fillId="8" borderId="78" xfId="1" applyFill="1" applyBorder="1" applyAlignment="1">
      <alignment horizontal="center" vertical="center"/>
    </xf>
    <xf numFmtId="0" fontId="33" fillId="8" borderId="78" xfId="4" applyFill="1" applyBorder="1" applyAlignment="1">
      <alignment horizontal="center" vertical="center"/>
    </xf>
    <xf numFmtId="0" fontId="33" fillId="8" borderId="79" xfId="4" applyFill="1" applyBorder="1" applyAlignment="1">
      <alignment horizontal="center" vertical="center"/>
    </xf>
    <xf numFmtId="0" fontId="2" fillId="8" borderId="79" xfId="1" applyFill="1" applyBorder="1" applyAlignment="1">
      <alignment horizontal="center" vertical="center"/>
    </xf>
    <xf numFmtId="0" fontId="0" fillId="0" borderId="86" xfId="1" applyFont="1" applyFill="1" applyBorder="1" applyAlignment="1">
      <alignment horizontal="justify" vertical="center" wrapText="1"/>
    </xf>
    <xf numFmtId="0" fontId="2" fillId="0" borderId="87" xfId="1" applyFill="1" applyBorder="1" applyAlignment="1">
      <alignment horizontal="justify" vertical="center" wrapText="1"/>
    </xf>
    <xf numFmtId="0" fontId="2" fillId="0" borderId="88" xfId="1" applyFill="1" applyBorder="1" applyAlignment="1">
      <alignment horizontal="justify" vertical="center" wrapText="1"/>
    </xf>
    <xf numFmtId="0" fontId="2" fillId="0" borderId="56" xfId="1" applyFill="1" applyBorder="1" applyAlignment="1">
      <alignment horizontal="center" vertical="center"/>
    </xf>
    <xf numFmtId="0" fontId="33" fillId="0" borderId="80" xfId="4" applyFill="1" applyBorder="1" applyAlignment="1">
      <alignment horizontal="center" vertical="center"/>
    </xf>
    <xf numFmtId="0" fontId="2" fillId="0" borderId="85" xfId="1" applyFill="1" applyBorder="1" applyAlignment="1">
      <alignment horizontal="justify" vertical="center" wrapText="1"/>
    </xf>
    <xf numFmtId="0" fontId="2" fillId="0" borderId="36" xfId="1" applyFill="1" applyBorder="1" applyAlignment="1">
      <alignment horizontal="justify" vertical="center" wrapText="1"/>
    </xf>
    <xf numFmtId="0" fontId="2" fillId="0" borderId="37" xfId="1" applyFill="1" applyBorder="1" applyAlignment="1">
      <alignment horizontal="justify" vertical="center" wrapText="1"/>
    </xf>
    <xf numFmtId="0" fontId="2" fillId="0" borderId="85" xfId="1" applyFill="1" applyBorder="1" applyAlignment="1">
      <alignment horizontal="center" vertical="center"/>
    </xf>
    <xf numFmtId="0" fontId="33" fillId="0" borderId="37" xfId="4" applyFill="1" applyBorder="1" applyAlignment="1">
      <alignment horizontal="center" vertical="center"/>
    </xf>
    <xf numFmtId="0" fontId="0" fillId="0" borderId="0" xfId="1" applyFont="1" applyFill="1" applyAlignment="1">
      <alignment vertical="top" wrapText="1"/>
    </xf>
    <xf numFmtId="0" fontId="33" fillId="0" borderId="0" xfId="4" applyFill="1" applyAlignment="1">
      <alignment vertical="top" wrapText="1"/>
    </xf>
    <xf numFmtId="0" fontId="0" fillId="0" borderId="86" xfId="1" applyFont="1" applyBorder="1" applyAlignment="1">
      <alignment horizontal="center" vertical="center"/>
    </xf>
    <xf numFmtId="0" fontId="2" fillId="0" borderId="88" xfId="1" applyBorder="1" applyAlignment="1">
      <alignment horizontal="center" vertical="center"/>
    </xf>
    <xf numFmtId="0" fontId="2" fillId="0" borderId="111" xfId="1" applyBorder="1" applyAlignment="1">
      <alignment horizontal="center" vertical="center"/>
    </xf>
    <xf numFmtId="0" fontId="33" fillId="0" borderId="34" xfId="4" applyBorder="1" applyAlignment="1">
      <alignment horizontal="center" vertical="center"/>
    </xf>
    <xf numFmtId="0" fontId="0" fillId="0" borderId="85" xfId="1" applyFont="1" applyFill="1" applyBorder="1" applyAlignment="1">
      <alignment horizontal="justify" vertical="center" wrapText="1"/>
    </xf>
    <xf numFmtId="0" fontId="2" fillId="0" borderId="85" xfId="1" applyBorder="1" applyAlignment="1">
      <alignment horizontal="center" vertical="center"/>
    </xf>
    <xf numFmtId="0" fontId="33" fillId="0" borderId="37" xfId="4" applyBorder="1" applyAlignment="1">
      <alignment horizontal="center" vertical="center"/>
    </xf>
    <xf numFmtId="0" fontId="0" fillId="0" borderId="0" xfId="1" applyFont="1" applyFill="1" applyAlignment="1">
      <alignment horizontal="justify" vertical="center" wrapText="1"/>
    </xf>
    <xf numFmtId="0" fontId="0" fillId="0" borderId="0" xfId="0" applyFill="1" applyAlignment="1">
      <alignment horizontal="justify" vertical="center"/>
    </xf>
    <xf numFmtId="0" fontId="0" fillId="0" borderId="0" xfId="1" applyFont="1" applyAlignment="1">
      <alignment horizontal="justify" vertical="center" wrapText="1"/>
    </xf>
    <xf numFmtId="0" fontId="0" fillId="0" borderId="0" xfId="0" applyAlignment="1">
      <alignment horizontal="justify" vertical="center"/>
    </xf>
    <xf numFmtId="0" fontId="0" fillId="0" borderId="0" xfId="0" applyAlignment="1">
      <alignment horizontal="justify" vertical="center" wrapText="1"/>
    </xf>
    <xf numFmtId="0" fontId="0" fillId="0" borderId="0" xfId="1" applyFont="1" applyFill="1" applyAlignment="1">
      <alignment vertical="center" wrapText="1"/>
    </xf>
    <xf numFmtId="0" fontId="0" fillId="0" borderId="1" xfId="1" quotePrefix="1" applyFont="1" applyFill="1" applyBorder="1" applyAlignment="1">
      <alignment horizontal="center" vertical="center" wrapText="1"/>
    </xf>
    <xf numFmtId="0" fontId="0" fillId="0" borderId="3" xfId="1" quotePrefix="1" applyFont="1" applyFill="1" applyBorder="1" applyAlignment="1">
      <alignment horizontal="center" vertical="center" wrapText="1"/>
    </xf>
    <xf numFmtId="0" fontId="0" fillId="0" borderId="4" xfId="1" quotePrefix="1" applyFont="1" applyFill="1" applyBorder="1" applyAlignment="1">
      <alignment horizontal="center" vertical="center" wrapText="1"/>
    </xf>
    <xf numFmtId="0" fontId="0" fillId="0" borderId="6" xfId="1" quotePrefix="1" applyFont="1" applyFill="1" applyBorder="1" applyAlignment="1">
      <alignment horizontal="center" vertical="center" wrapText="1"/>
    </xf>
    <xf numFmtId="0" fontId="0" fillId="2" borderId="0" xfId="1" applyFont="1" applyFill="1" applyBorder="1" applyAlignment="1">
      <alignment vertical="top" wrapText="1"/>
    </xf>
    <xf numFmtId="0" fontId="0" fillId="2" borderId="0" xfId="0" applyFill="1" applyBorder="1" applyAlignment="1">
      <alignment vertical="top" wrapText="1"/>
    </xf>
    <xf numFmtId="0" fontId="0" fillId="0" borderId="7" xfId="1" applyFont="1" applyFill="1" applyBorder="1" applyAlignment="1">
      <alignment vertical="center" wrapText="1"/>
    </xf>
    <xf numFmtId="0" fontId="2" fillId="0" borderId="8" xfId="1"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73" xfId="1" applyFont="1" applyFill="1" applyBorder="1" applyAlignment="1">
      <alignment horizontal="center" vertical="center"/>
    </xf>
    <xf numFmtId="0" fontId="0" fillId="0" borderId="10" xfId="0" applyFill="1" applyBorder="1" applyAlignment="1">
      <alignment horizontal="center" vertical="center"/>
    </xf>
    <xf numFmtId="0" fontId="0" fillId="0" borderId="0" xfId="1" applyFont="1" applyFill="1" applyBorder="1" applyAlignment="1">
      <alignment horizontal="justify" vertical="top" wrapText="1"/>
    </xf>
    <xf numFmtId="0" fontId="2" fillId="0" borderId="0" xfId="1" applyFill="1" applyBorder="1" applyAlignment="1">
      <alignment horizontal="justify" vertical="top" wrapText="1"/>
    </xf>
    <xf numFmtId="0" fontId="0" fillId="0" borderId="0" xfId="0" applyFill="1" applyBorder="1" applyAlignment="1">
      <alignment horizontal="justify" vertical="center" wrapText="1"/>
    </xf>
    <xf numFmtId="0" fontId="0" fillId="10" borderId="1" xfId="0" applyFont="1" applyFill="1" applyBorder="1" applyAlignment="1">
      <alignment horizontal="center" vertical="center"/>
    </xf>
    <xf numFmtId="0" fontId="0" fillId="10" borderId="2" xfId="0" applyFill="1" applyBorder="1" applyAlignment="1">
      <alignment horizontal="center" vertical="center"/>
    </xf>
    <xf numFmtId="0" fontId="0" fillId="10" borderId="3" xfId="0" applyFill="1" applyBorder="1" applyAlignment="1">
      <alignment horizontal="center" vertical="center"/>
    </xf>
    <xf numFmtId="0" fontId="0" fillId="0" borderId="9" xfId="1" applyFont="1" applyFill="1" applyBorder="1" applyAlignment="1">
      <alignment horizontal="justify" vertical="center" wrapText="1"/>
    </xf>
    <xf numFmtId="0" fontId="0" fillId="0" borderId="7" xfId="1" quotePrefix="1" applyFont="1" applyFill="1" applyBorder="1" applyAlignment="1">
      <alignment horizontal="center" vertical="center" wrapText="1"/>
    </xf>
    <xf numFmtId="0" fontId="0" fillId="0" borderId="9" xfId="1" applyFont="1" applyFill="1" applyBorder="1" applyAlignment="1">
      <alignment horizontal="center" vertical="center" wrapText="1"/>
    </xf>
    <xf numFmtId="0" fontId="0" fillId="0" borderId="2" xfId="0" applyFill="1" applyBorder="1" applyAlignment="1">
      <alignment horizontal="justify" vertical="center" wrapText="1"/>
    </xf>
    <xf numFmtId="0" fontId="0" fillId="0" borderId="3" xfId="0" applyFill="1" applyBorder="1" applyAlignment="1">
      <alignment horizontal="justify" vertical="center" wrapText="1"/>
    </xf>
    <xf numFmtId="0" fontId="0" fillId="0" borderId="5" xfId="0" applyFill="1" applyBorder="1" applyAlignment="1">
      <alignment horizontal="justify" vertical="center" wrapText="1"/>
    </xf>
    <xf numFmtId="0" fontId="0" fillId="0" borderId="6" xfId="0" applyFill="1" applyBorder="1" applyAlignment="1">
      <alignment horizontal="justify" vertical="center" wrapText="1"/>
    </xf>
    <xf numFmtId="0" fontId="2" fillId="0" borderId="33" xfId="1" applyFill="1" applyBorder="1" applyAlignment="1">
      <alignment horizontal="justify" vertical="center"/>
    </xf>
    <xf numFmtId="0" fontId="2" fillId="3" borderId="33" xfId="1" applyFill="1" applyBorder="1" applyAlignment="1">
      <alignment horizontal="center"/>
    </xf>
    <xf numFmtId="0" fontId="2" fillId="0" borderId="33" xfId="1" applyBorder="1" applyAlignment="1">
      <alignment horizontal="justify" vertical="center" wrapText="1"/>
    </xf>
    <xf numFmtId="0" fontId="0" fillId="0" borderId="33" xfId="1" applyFont="1" applyBorder="1" applyAlignment="1">
      <alignment horizontal="justify" vertical="center" wrapText="1"/>
    </xf>
    <xf numFmtId="0" fontId="2" fillId="0" borderId="7" xfId="1" applyBorder="1" applyAlignment="1">
      <alignment horizontal="justify" vertical="center" wrapText="1"/>
    </xf>
    <xf numFmtId="0" fontId="2" fillId="0" borderId="9" xfId="1" applyBorder="1" applyAlignment="1">
      <alignment horizontal="justify" vertical="center" wrapText="1"/>
    </xf>
    <xf numFmtId="0" fontId="2" fillId="0" borderId="0" xfId="1" applyAlignment="1">
      <alignment wrapText="1"/>
    </xf>
    <xf numFmtId="0" fontId="0" fillId="0" borderId="0" xfId="1" applyFont="1" applyAlignment="1">
      <alignment horizontal="justify" vertical="top" wrapText="1"/>
    </xf>
    <xf numFmtId="0" fontId="0" fillId="0" borderId="0" xfId="0" applyAlignment="1">
      <alignment horizontal="justify" vertical="top"/>
    </xf>
    <xf numFmtId="0" fontId="0" fillId="0" borderId="2" xfId="1" applyFont="1" applyFill="1" applyBorder="1" applyAlignment="1">
      <alignment horizontal="justify" vertical="center" wrapText="1"/>
    </xf>
    <xf numFmtId="0" fontId="2" fillId="0" borderId="33" xfId="1" applyBorder="1" applyAlignment="1">
      <alignment horizontal="justify" vertical="center"/>
    </xf>
    <xf numFmtId="0" fontId="0" fillId="0" borderId="2" xfId="1" applyFont="1" applyBorder="1" applyAlignment="1">
      <alignment horizontal="justify" vertical="center" wrapText="1"/>
    </xf>
    <xf numFmtId="0" fontId="0" fillId="0" borderId="0" xfId="1" applyFont="1" applyAlignment="1">
      <alignment vertical="center"/>
    </xf>
    <xf numFmtId="0" fontId="0" fillId="0" borderId="0" xfId="1" applyFont="1" applyFill="1" applyAlignment="1">
      <alignment horizontal="left" vertical="center"/>
    </xf>
    <xf numFmtId="0" fontId="37" fillId="0" borderId="0" xfId="1" applyFont="1" applyBorder="1" applyAlignment="1">
      <alignment horizontal="center" vertical="center"/>
    </xf>
    <xf numFmtId="0" fontId="27" fillId="0" borderId="0" xfId="1" applyFont="1" applyBorder="1" applyAlignment="1">
      <alignment horizontal="center" vertical="center"/>
    </xf>
    <xf numFmtId="0" fontId="28" fillId="0" borderId="0" xfId="1" applyFont="1" applyFill="1" applyAlignment="1">
      <alignment horizontal="justify" vertical="center" wrapText="1"/>
    </xf>
    <xf numFmtId="0" fontId="28" fillId="0" borderId="0" xfId="1" applyFont="1" applyFill="1" applyAlignment="1">
      <alignment horizontal="justify"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9" xfId="1" applyFill="1" applyBorder="1" applyAlignment="1">
      <alignment horizontal="center" vertical="center"/>
    </xf>
    <xf numFmtId="0" fontId="2" fillId="3" borderId="33" xfId="1" applyFill="1" applyBorder="1" applyAlignment="1">
      <alignment horizontal="center" vertical="center"/>
    </xf>
    <xf numFmtId="0" fontId="0" fillId="0" borderId="8" xfId="1" applyFont="1" applyFill="1" applyBorder="1" applyAlignment="1">
      <alignment horizontal="justify" vertical="center" wrapText="1"/>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0" fillId="0" borderId="0" xfId="2" applyFont="1" applyFill="1" applyAlignment="1">
      <alignment horizontal="justify" vertical="center" wrapText="1"/>
    </xf>
    <xf numFmtId="0" fontId="2" fillId="0" borderId="33" xfId="1" applyBorder="1" applyAlignment="1">
      <alignment horizontal="center" vertical="center"/>
    </xf>
    <xf numFmtId="0" fontId="28" fillId="0" borderId="7" xfId="1" applyFont="1" applyBorder="1" applyAlignment="1">
      <alignment horizontal="left" vertical="center"/>
    </xf>
    <xf numFmtId="0" fontId="28" fillId="0" borderId="8" xfId="1" applyFont="1" applyBorder="1" applyAlignment="1">
      <alignment horizontal="left" vertical="center"/>
    </xf>
    <xf numFmtId="0" fontId="28" fillId="0" borderId="9" xfId="1" applyFont="1" applyBorder="1" applyAlignment="1">
      <alignment horizontal="left" vertical="center"/>
    </xf>
    <xf numFmtId="0" fontId="28" fillId="0" borderId="8" xfId="1" applyFont="1" applyBorder="1" applyAlignment="1">
      <alignment horizontal="right" vertical="center"/>
    </xf>
    <xf numFmtId="0" fontId="37" fillId="0" borderId="1" xfId="1" applyFont="1" applyBorder="1" applyAlignment="1">
      <alignment horizontal="center" vertical="center"/>
    </xf>
    <xf numFmtId="0" fontId="27" fillId="0" borderId="2" xfId="1" applyFont="1" applyBorder="1" applyAlignment="1">
      <alignment horizontal="center" vertical="center"/>
    </xf>
    <xf numFmtId="0" fontId="27" fillId="0" borderId="3" xfId="1" applyFont="1" applyBorder="1" applyAlignment="1">
      <alignment horizontal="center" vertical="center"/>
    </xf>
    <xf numFmtId="0" fontId="28" fillId="0" borderId="7" xfId="1" applyFont="1" applyBorder="1" applyAlignment="1">
      <alignment horizontal="right" vertical="center"/>
    </xf>
    <xf numFmtId="0" fontId="28" fillId="0" borderId="8" xfId="1" applyFont="1" applyBorder="1" applyAlignment="1">
      <alignment vertical="center"/>
    </xf>
    <xf numFmtId="0" fontId="28" fillId="0" borderId="0" xfId="1" applyFont="1" applyAlignment="1">
      <alignment horizontal="justify" vertical="center" wrapText="1"/>
    </xf>
    <xf numFmtId="0" fontId="28" fillId="0" borderId="0" xfId="1" applyFont="1" applyAlignment="1">
      <alignment horizontal="justify" vertical="center"/>
    </xf>
    <xf numFmtId="0" fontId="2" fillId="4" borderId="7" xfId="1" applyFill="1" applyBorder="1" applyAlignment="1">
      <alignment horizontal="center" vertical="center"/>
    </xf>
    <xf numFmtId="0" fontId="2" fillId="4" borderId="8" xfId="1" applyFill="1" applyBorder="1" applyAlignment="1">
      <alignment horizontal="center" vertical="center"/>
    </xf>
    <xf numFmtId="0" fontId="2" fillId="4" borderId="9" xfId="1" applyFill="1" applyBorder="1" applyAlignment="1">
      <alignment horizontal="center" vertical="center"/>
    </xf>
    <xf numFmtId="0" fontId="2" fillId="5" borderId="33" xfId="1" applyFill="1" applyBorder="1" applyAlignment="1">
      <alignment horizontal="center" vertical="center"/>
    </xf>
    <xf numFmtId="0" fontId="0" fillId="0" borderId="7" xfId="1" applyFont="1" applyBorder="1" applyAlignment="1">
      <alignment horizontal="justify" vertical="center" wrapText="1"/>
    </xf>
    <xf numFmtId="0" fontId="2" fillId="0" borderId="8" xfId="1" applyBorder="1" applyAlignment="1">
      <alignment horizontal="justify" vertical="center" wrapText="1"/>
    </xf>
    <xf numFmtId="0" fontId="0" fillId="0" borderId="0" xfId="2" applyFont="1" applyAlignment="1">
      <alignment horizontal="justify" vertical="center" wrapText="1"/>
    </xf>
    <xf numFmtId="0" fontId="2" fillId="0" borderId="0" xfId="1" applyAlignment="1">
      <alignment horizontal="justify" vertical="center"/>
    </xf>
    <xf numFmtId="0" fontId="2" fillId="0" borderId="0" xfId="1" applyAlignment="1">
      <alignment horizontal="justify" vertical="center" wrapText="1"/>
    </xf>
    <xf numFmtId="0" fontId="12" fillId="0" borderId="0" xfId="1" applyFont="1" applyAlignment="1">
      <alignment horizontal="justify" vertical="center"/>
    </xf>
    <xf numFmtId="0" fontId="12" fillId="0" borderId="0" xfId="0" applyFont="1" applyAlignment="1">
      <alignment horizontal="justify" vertical="center"/>
    </xf>
    <xf numFmtId="0" fontId="2" fillId="0" borderId="0" xfId="1" applyAlignment="1">
      <alignmen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0" xfId="0" applyFont="1" applyBorder="1" applyAlignment="1">
      <alignment horizontal="center" vertical="center"/>
    </xf>
    <xf numFmtId="0" fontId="23" fillId="0" borderId="55" xfId="0" applyFont="1" applyBorder="1" applyAlignment="1">
      <alignment horizontal="center" vertical="center"/>
    </xf>
    <xf numFmtId="0" fontId="23" fillId="0" borderId="61" xfId="0" applyFont="1" applyBorder="1" applyAlignment="1">
      <alignment horizontal="center" vertical="center"/>
    </xf>
    <xf numFmtId="0" fontId="0" fillId="0" borderId="0" xfId="0" applyFill="1" applyAlignment="1">
      <alignment horizontal="justify" vertical="center" wrapText="1"/>
    </xf>
    <xf numFmtId="0" fontId="0" fillId="0" borderId="33" xfId="0" applyFill="1" applyBorder="1" applyAlignment="1">
      <alignment horizontal="justify" vertical="center" wrapText="1"/>
    </xf>
    <xf numFmtId="0" fontId="0" fillId="0" borderId="123" xfId="0" applyFill="1" applyBorder="1" applyAlignment="1">
      <alignment horizontal="justify" vertical="center" wrapText="1"/>
    </xf>
    <xf numFmtId="0" fontId="0" fillId="0" borderId="60" xfId="0" applyFill="1" applyBorder="1" applyAlignment="1">
      <alignment horizontal="justify" vertical="center" wrapText="1"/>
    </xf>
    <xf numFmtId="0" fontId="0" fillId="0" borderId="55" xfId="0" applyFill="1" applyBorder="1" applyAlignment="1">
      <alignment horizontal="justify" vertical="center" wrapText="1"/>
    </xf>
    <xf numFmtId="0" fontId="0" fillId="0" borderId="124" xfId="0" applyFill="1" applyBorder="1" applyAlignment="1">
      <alignment horizontal="justify" vertical="center" wrapText="1"/>
    </xf>
    <xf numFmtId="0" fontId="0" fillId="0" borderId="46" xfId="0" applyFont="1" applyFill="1" applyBorder="1" applyAlignment="1">
      <alignment horizontal="justify" vertical="center" wrapText="1"/>
    </xf>
    <xf numFmtId="0" fontId="0" fillId="0" borderId="39" xfId="0" applyFill="1" applyBorder="1" applyAlignment="1">
      <alignment horizontal="justify" vertical="center" wrapText="1"/>
    </xf>
    <xf numFmtId="0" fontId="0" fillId="0" borderId="129" xfId="0" applyFill="1" applyBorder="1" applyAlignment="1">
      <alignment horizontal="justify" vertical="center" wrapText="1"/>
    </xf>
    <xf numFmtId="0" fontId="0" fillId="0" borderId="12" xfId="0" applyFill="1" applyBorder="1" applyAlignment="1">
      <alignment horizontal="justify" vertical="center" wrapText="1"/>
    </xf>
    <xf numFmtId="0" fontId="0" fillId="0" borderId="130" xfId="0" applyFill="1" applyBorder="1" applyAlignment="1">
      <alignment horizontal="justify" vertical="center" wrapText="1"/>
    </xf>
    <xf numFmtId="0" fontId="0" fillId="0" borderId="11" xfId="0" applyFill="1" applyBorder="1" applyAlignment="1">
      <alignment horizontal="center" vertical="center" wrapText="1"/>
    </xf>
    <xf numFmtId="0" fontId="2" fillId="0" borderId="0" xfId="1" applyAlignment="1">
      <alignment horizontal="left" vertical="center" wrapText="1"/>
    </xf>
    <xf numFmtId="0" fontId="2" fillId="0" borderId="0" xfId="1" applyAlignment="1">
      <alignment horizontal="left" vertical="center"/>
    </xf>
    <xf numFmtId="0" fontId="2" fillId="0" borderId="0" xfId="1" applyAlignment="1">
      <alignment horizontal="left"/>
    </xf>
    <xf numFmtId="0" fontId="2" fillId="0" borderId="0" xfId="1" applyAlignment="1">
      <alignment horizontal="left" wrapText="1"/>
    </xf>
    <xf numFmtId="0" fontId="2" fillId="0" borderId="0" xfId="1" applyFill="1" applyAlignment="1">
      <alignment horizontal="justify" vertical="center" wrapText="1"/>
    </xf>
    <xf numFmtId="0" fontId="0" fillId="0" borderId="0" xfId="1" applyFont="1" applyFill="1" applyAlignment="1">
      <alignment horizontal="center" vertical="center" wrapText="1"/>
    </xf>
    <xf numFmtId="0" fontId="22" fillId="0" borderId="33" xfId="1" applyFont="1" applyFill="1" applyBorder="1" applyAlignment="1">
      <alignment horizontal="justify" vertical="center" wrapText="1"/>
    </xf>
    <xf numFmtId="0" fontId="22" fillId="0" borderId="33" xfId="1" applyFont="1" applyFill="1" applyBorder="1" applyAlignment="1">
      <alignment horizontal="left" vertical="center" wrapText="1"/>
    </xf>
    <xf numFmtId="0" fontId="38" fillId="0" borderId="0" xfId="1" applyFont="1" applyFill="1" applyAlignment="1">
      <alignment horizontal="center"/>
    </xf>
    <xf numFmtId="0" fontId="22" fillId="3" borderId="33" xfId="1" applyFont="1" applyFill="1" applyBorder="1" applyAlignment="1">
      <alignment horizontal="center" vertical="center"/>
    </xf>
    <xf numFmtId="0" fontId="22" fillId="0" borderId="0" xfId="1" applyFont="1" applyFill="1" applyAlignment="1">
      <alignment horizontal="left" wrapText="1"/>
    </xf>
    <xf numFmtId="0" fontId="22" fillId="0" borderId="0" xfId="1" applyFont="1" applyFill="1" applyAlignment="1">
      <alignment horizontal="left"/>
    </xf>
    <xf numFmtId="0" fontId="22" fillId="0" borderId="0" xfId="1" applyFont="1" applyFill="1" applyAlignment="1">
      <alignment horizontal="justify" vertical="center" wrapText="1"/>
    </xf>
    <xf numFmtId="0" fontId="22" fillId="0" borderId="0" xfId="1" applyFont="1" applyFill="1" applyAlignment="1">
      <alignment horizontal="left" vertical="center" wrapText="1"/>
    </xf>
    <xf numFmtId="0" fontId="22" fillId="0" borderId="0" xfId="1" applyFont="1" applyFill="1" applyAlignment="1">
      <alignment horizontal="left" vertical="center"/>
    </xf>
    <xf numFmtId="0" fontId="22" fillId="0" borderId="0" xfId="0" applyFont="1" applyFill="1" applyAlignment="1">
      <alignment horizontal="justify" vertical="center" wrapText="1"/>
    </xf>
    <xf numFmtId="0" fontId="0" fillId="0" borderId="0" xfId="1" applyFont="1" applyAlignment="1">
      <alignment vertical="center" wrapText="1"/>
    </xf>
    <xf numFmtId="0" fontId="0" fillId="0" borderId="7" xfId="1" applyFont="1" applyFill="1" applyBorder="1" applyAlignment="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2" fillId="8" borderId="77" xfId="1" applyFill="1" applyBorder="1" applyAlignment="1">
      <alignment horizontal="center"/>
    </xf>
    <xf numFmtId="0" fontId="2" fillId="8" borderId="78" xfId="1" applyFill="1" applyBorder="1" applyAlignment="1">
      <alignment horizontal="center"/>
    </xf>
    <xf numFmtId="0" fontId="0" fillId="0" borderId="78" xfId="0" applyBorder="1" applyAlignment="1"/>
    <xf numFmtId="0" fontId="0" fillId="0" borderId="79" xfId="0" applyBorder="1" applyAlignment="1"/>
    <xf numFmtId="0" fontId="12" fillId="0" borderId="117" xfId="1" applyFont="1" applyBorder="1" applyAlignment="1">
      <alignment horizontal="left" vertical="center" wrapText="1"/>
    </xf>
    <xf numFmtId="0" fontId="2" fillId="8" borderId="79" xfId="1" applyFill="1" applyBorder="1" applyAlignment="1">
      <alignment horizontal="center"/>
    </xf>
    <xf numFmtId="0" fontId="0" fillId="0" borderId="86" xfId="1" applyFont="1" applyBorder="1" applyAlignment="1">
      <alignment horizontal="justify" vertical="center" wrapText="1"/>
    </xf>
    <xf numFmtId="0" fontId="2" fillId="0" borderId="87" xfId="1" applyFont="1" applyBorder="1" applyAlignment="1">
      <alignment horizontal="justify" vertical="center" wrapText="1"/>
    </xf>
    <xf numFmtId="0" fontId="2" fillId="0" borderId="88" xfId="1" applyFont="1" applyBorder="1" applyAlignment="1">
      <alignment horizontal="justify" vertical="center" wrapText="1"/>
    </xf>
    <xf numFmtId="0" fontId="2" fillId="0" borderId="56" xfId="1" applyBorder="1" applyAlignment="1">
      <alignment horizontal="center" vertical="center"/>
    </xf>
    <xf numFmtId="0" fontId="33" fillId="0" borderId="80" xfId="4" applyBorder="1" applyAlignment="1">
      <alignment horizontal="center" vertical="center"/>
    </xf>
    <xf numFmtId="0" fontId="0" fillId="0" borderId="57" xfId="1" applyFont="1" applyBorder="1" applyAlignment="1">
      <alignment horizontal="justify" vertical="center" wrapText="1"/>
    </xf>
    <xf numFmtId="0" fontId="2" fillId="0" borderId="0" xfId="1" applyFont="1" applyBorder="1" applyAlignment="1">
      <alignment horizontal="justify" vertical="center" wrapText="1"/>
    </xf>
    <xf numFmtId="0" fontId="2" fillId="0" borderId="51" xfId="1" applyFont="1" applyBorder="1" applyAlignment="1">
      <alignment horizontal="justify" vertical="center" wrapText="1"/>
    </xf>
    <xf numFmtId="0" fontId="0" fillId="0" borderId="112" xfId="1" applyFont="1" applyBorder="1" applyAlignment="1">
      <alignment horizontal="justify" vertical="center" wrapText="1"/>
    </xf>
    <xf numFmtId="0" fontId="2" fillId="0" borderId="8" xfId="1" applyFont="1" applyBorder="1" applyAlignment="1">
      <alignment horizontal="justify" vertical="center" wrapText="1"/>
    </xf>
    <xf numFmtId="0" fontId="2" fillId="0" borderId="35" xfId="1" applyFont="1" applyBorder="1" applyAlignment="1">
      <alignment horizontal="justify" vertical="center" wrapText="1"/>
    </xf>
    <xf numFmtId="0" fontId="2" fillId="0" borderId="112" xfId="1" applyBorder="1" applyAlignment="1">
      <alignment horizontal="center" vertical="center"/>
    </xf>
    <xf numFmtId="0" fontId="33" fillId="0" borderId="35" xfId="4" applyBorder="1" applyAlignment="1">
      <alignment horizontal="center" vertical="center"/>
    </xf>
    <xf numFmtId="0" fontId="12" fillId="0" borderId="113" xfId="1" applyFont="1" applyBorder="1" applyAlignment="1">
      <alignment horizontal="left" vertical="center" wrapText="1"/>
    </xf>
    <xf numFmtId="0" fontId="12" fillId="0" borderId="114" xfId="1" applyFont="1" applyBorder="1" applyAlignment="1">
      <alignment horizontal="left" vertical="center" wrapText="1"/>
    </xf>
    <xf numFmtId="0" fontId="12" fillId="0" borderId="115" xfId="1" applyFont="1" applyBorder="1" applyAlignment="1">
      <alignment horizontal="left" vertical="center" wrapText="1"/>
    </xf>
    <xf numFmtId="0" fontId="0" fillId="0" borderId="86" xfId="1"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0" fillId="0" borderId="85" xfId="1" applyFont="1" applyBorder="1" applyAlignment="1">
      <alignment horizontal="justify" vertical="center" wrapText="1"/>
    </xf>
    <xf numFmtId="0" fontId="2" fillId="0" borderId="36" xfId="1" applyFont="1" applyBorder="1" applyAlignment="1">
      <alignment horizontal="justify" vertical="center" wrapText="1"/>
    </xf>
    <xf numFmtId="0" fontId="2" fillId="0" borderId="37" xfId="1" applyFont="1" applyBorder="1" applyAlignment="1">
      <alignment horizontal="justify" vertical="center" wrapText="1"/>
    </xf>
    <xf numFmtId="0" fontId="2" fillId="0" borderId="0" xfId="1" applyFont="1" applyAlignment="1">
      <alignment horizontal="justify" vertical="center" wrapText="1"/>
    </xf>
    <xf numFmtId="0" fontId="2" fillId="0" borderId="77" xfId="1" applyFont="1" applyBorder="1" applyAlignment="1">
      <alignment horizontal="center" vertical="center" wrapText="1"/>
    </xf>
    <xf numFmtId="0" fontId="2" fillId="0" borderId="79" xfId="1" applyFont="1" applyBorder="1" applyAlignment="1">
      <alignment horizontal="center" vertical="center" wrapText="1"/>
    </xf>
    <xf numFmtId="0" fontId="2" fillId="9" borderId="7" xfId="1" applyFill="1" applyBorder="1" applyAlignment="1">
      <alignment horizontal="center" vertical="center" wrapText="1"/>
    </xf>
    <xf numFmtId="0" fontId="2" fillId="9" borderId="9" xfId="1" applyFill="1" applyBorder="1" applyAlignment="1">
      <alignment horizontal="center" vertical="center" wrapText="1"/>
    </xf>
    <xf numFmtId="0" fontId="14" fillId="0" borderId="7"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0" fillId="0" borderId="7" xfId="1" applyFont="1" applyFill="1" applyBorder="1" applyAlignment="1">
      <alignment vertical="center" wrapText="1"/>
    </xf>
    <xf numFmtId="0" fontId="10" fillId="0" borderId="9" xfId="1" applyFont="1" applyFill="1" applyBorder="1" applyAlignment="1">
      <alignment vertical="center" wrapText="1"/>
    </xf>
    <xf numFmtId="0" fontId="12" fillId="0" borderId="0" xfId="1" applyFont="1" applyBorder="1" applyAlignment="1">
      <alignment horizontal="left" vertical="center" wrapText="1"/>
    </xf>
    <xf numFmtId="0" fontId="2" fillId="0" borderId="0" xfId="1" applyFont="1" applyBorder="1" applyAlignment="1">
      <alignment horizontal="left" vertical="center" wrapText="1"/>
    </xf>
    <xf numFmtId="0" fontId="2" fillId="0" borderId="0" xfId="1" applyBorder="1" applyAlignment="1">
      <alignment horizontal="left" vertical="center" wrapText="1"/>
    </xf>
    <xf numFmtId="0" fontId="9" fillId="0" borderId="77" xfId="1" applyFont="1" applyBorder="1" applyAlignment="1">
      <alignment horizontal="left" vertical="center"/>
    </xf>
    <xf numFmtId="0" fontId="9" fillId="0" borderId="78" xfId="1" applyFont="1" applyBorder="1" applyAlignment="1">
      <alignment horizontal="left" vertical="center"/>
    </xf>
    <xf numFmtId="0" fontId="9" fillId="0" borderId="79" xfId="1" applyFont="1" applyBorder="1" applyAlignment="1">
      <alignment horizontal="left" vertical="center"/>
    </xf>
    <xf numFmtId="0" fontId="2" fillId="0" borderId="36" xfId="1" applyFont="1" applyFill="1" applyBorder="1" applyAlignment="1">
      <alignment horizontal="justify" vertical="center" wrapText="1"/>
    </xf>
    <xf numFmtId="0" fontId="2" fillId="0" borderId="37" xfId="1" applyFont="1" applyFill="1" applyBorder="1" applyAlignment="1">
      <alignment horizontal="justify" vertical="center" wrapText="1"/>
    </xf>
    <xf numFmtId="0" fontId="2" fillId="8" borderId="77" xfId="1" applyFont="1" applyFill="1" applyBorder="1" applyAlignment="1">
      <alignment horizontal="center" vertical="center"/>
    </xf>
    <xf numFmtId="0" fontId="2" fillId="8" borderId="78" xfId="1" applyFont="1" applyFill="1" applyBorder="1" applyAlignment="1">
      <alignment horizontal="center" vertical="center"/>
    </xf>
    <xf numFmtId="0" fontId="0" fillId="0" borderId="78" xfId="0" applyBorder="1" applyAlignment="1">
      <alignment vertical="center"/>
    </xf>
    <xf numFmtId="0" fontId="0" fillId="0" borderId="79" xfId="0" applyBorder="1" applyAlignment="1">
      <alignment vertical="center"/>
    </xf>
    <xf numFmtId="0" fontId="2" fillId="0" borderId="87" xfId="1" applyFont="1" applyFill="1" applyBorder="1" applyAlignment="1">
      <alignment horizontal="justify" vertical="center" wrapText="1"/>
    </xf>
    <xf numFmtId="0" fontId="2" fillId="0" borderId="88" xfId="1" applyFont="1" applyFill="1" applyBorder="1" applyAlignment="1">
      <alignment horizontal="justify" vertical="center" wrapText="1"/>
    </xf>
    <xf numFmtId="0" fontId="0" fillId="0" borderId="57" xfId="1" applyFont="1" applyFill="1" applyBorder="1" applyAlignment="1">
      <alignment horizontal="justify" vertical="center" wrapText="1"/>
    </xf>
    <xf numFmtId="0" fontId="2" fillId="0" borderId="0" xfId="1" applyFont="1" applyFill="1" applyBorder="1" applyAlignment="1">
      <alignment horizontal="justify" vertical="center" wrapText="1"/>
    </xf>
    <xf numFmtId="0" fontId="2" fillId="0" borderId="51" xfId="1" applyFont="1" applyFill="1" applyBorder="1" applyAlignment="1">
      <alignment horizontal="justify" vertical="center" wrapText="1"/>
    </xf>
    <xf numFmtId="0" fontId="0" fillId="0" borderId="112" xfId="1" applyFont="1" applyFill="1" applyBorder="1" applyAlignment="1">
      <alignment horizontal="justify" vertical="center" wrapText="1"/>
    </xf>
    <xf numFmtId="0" fontId="2" fillId="0" borderId="8" xfId="1" applyFont="1" applyFill="1" applyBorder="1" applyAlignment="1">
      <alignment horizontal="justify" vertical="center" wrapText="1"/>
    </xf>
    <xf numFmtId="0" fontId="2" fillId="0" borderId="35" xfId="1" applyFont="1" applyFill="1" applyBorder="1" applyAlignment="1">
      <alignment horizontal="justify" vertical="center" wrapText="1"/>
    </xf>
    <xf numFmtId="0" fontId="0" fillId="0" borderId="112"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35" xfId="1" applyFont="1" applyFill="1" applyBorder="1" applyAlignment="1">
      <alignment horizontal="left"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5"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Font="1" applyBorder="1" applyAlignment="1">
      <alignment horizontal="left" vertical="center" wrapText="1"/>
    </xf>
    <xf numFmtId="0" fontId="0" fillId="0" borderId="58" xfId="0" applyFont="1" applyBorder="1" applyAlignment="1">
      <alignment horizontal="center" vertical="center"/>
    </xf>
    <xf numFmtId="0" fontId="0" fillId="0" borderId="48" xfId="0" applyFont="1" applyBorder="1" applyAlignment="1">
      <alignment horizontal="center" vertical="center"/>
    </xf>
    <xf numFmtId="0" fontId="0" fillId="0" borderId="81" xfId="0" applyFont="1" applyBorder="1" applyAlignment="1">
      <alignment horizontal="center" vertical="center"/>
    </xf>
    <xf numFmtId="0" fontId="0" fillId="0" borderId="0"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0" fillId="0" borderId="99" xfId="0" applyFont="1" applyBorder="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61" xfId="0" applyFont="1" applyBorder="1" applyAlignment="1">
      <alignment horizontal="center" vertical="center"/>
    </xf>
    <xf numFmtId="0" fontId="0" fillId="0" borderId="12" xfId="0" applyFont="1" applyBorder="1" applyAlignment="1">
      <alignment horizontal="left" vertical="center" wrapText="1"/>
    </xf>
    <xf numFmtId="0" fontId="0" fillId="0" borderId="0" xfId="0" applyFont="1" applyBorder="1" applyAlignment="1">
      <alignment horizontal="left" vertical="center" wrapText="1"/>
    </xf>
    <xf numFmtId="0" fontId="9" fillId="0" borderId="33" xfId="0" applyFont="1" applyBorder="1" applyAlignment="1">
      <alignment horizontal="center" vertical="center" wrapText="1"/>
    </xf>
    <xf numFmtId="0" fontId="9" fillId="0" borderId="33" xfId="0" applyFont="1" applyBorder="1" applyAlignment="1">
      <alignment horizontal="center" vertical="center"/>
    </xf>
    <xf numFmtId="0" fontId="0" fillId="0" borderId="33" xfId="0" applyFont="1" applyBorder="1" applyAlignment="1">
      <alignment vertical="center" wrapText="1"/>
    </xf>
    <xf numFmtId="0" fontId="19" fillId="0" borderId="33" xfId="0" applyFont="1" applyBorder="1" applyAlignment="1">
      <alignment vertical="center" wrapText="1"/>
    </xf>
    <xf numFmtId="0" fontId="19" fillId="0" borderId="33" xfId="0" applyFont="1" applyBorder="1" applyAlignment="1">
      <alignment horizontal="center" vertical="center"/>
    </xf>
    <xf numFmtId="0" fontId="19" fillId="0" borderId="33" xfId="0" applyFont="1" applyBorder="1" applyAlignme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74" xfId="0" applyFont="1" applyBorder="1" applyAlignment="1">
      <alignment horizontal="center"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0" xfId="0" applyFont="1" applyBorder="1" applyAlignment="1">
      <alignment horizontal="justify" vertical="top" wrapText="1"/>
    </xf>
    <xf numFmtId="0" fontId="0" fillId="0" borderId="11" xfId="0" applyFont="1" applyBorder="1" applyAlignment="1">
      <alignment horizontal="justify" vertical="top" wrapText="1"/>
    </xf>
    <xf numFmtId="0" fontId="0" fillId="0" borderId="0" xfId="0" applyFont="1" applyBorder="1" applyAlignment="1">
      <alignment horizontal="left" vertical="center"/>
    </xf>
    <xf numFmtId="0" fontId="0" fillId="0" borderId="60" xfId="0" applyFont="1" applyBorder="1" applyAlignment="1">
      <alignment horizontal="left" vertical="center" wrapText="1"/>
    </xf>
    <xf numFmtId="0" fontId="0" fillId="0" borderId="55" xfId="0" applyFont="1" applyBorder="1" applyAlignment="1">
      <alignment horizontal="left" vertical="center" wrapText="1"/>
    </xf>
    <xf numFmtId="0" fontId="0" fillId="0" borderId="61" xfId="0" applyFont="1" applyBorder="1" applyAlignment="1">
      <alignment horizontal="left" vertical="center" wrapText="1"/>
    </xf>
    <xf numFmtId="0" fontId="21" fillId="0" borderId="0" xfId="0" applyFont="1" applyFill="1" applyBorder="1" applyAlignment="1">
      <alignment horizontal="justify" vertical="top" wrapText="1"/>
    </xf>
    <xf numFmtId="0" fontId="0" fillId="0" borderId="56" xfId="0" applyFont="1" applyBorder="1" applyAlignment="1">
      <alignment horizontal="center" vertical="center"/>
    </xf>
    <xf numFmtId="0" fontId="0" fillId="0" borderId="47" xfId="0" applyFont="1" applyBorder="1" applyAlignment="1">
      <alignment horizontal="center" vertical="center"/>
    </xf>
    <xf numFmtId="0" fontId="0" fillId="0" borderId="80" xfId="0" applyFont="1" applyBorder="1" applyAlignment="1">
      <alignment horizontal="center" vertical="center"/>
    </xf>
    <xf numFmtId="0" fontId="0" fillId="0" borderId="60"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left" vertical="center" wrapText="1"/>
    </xf>
    <xf numFmtId="0" fontId="0" fillId="0" borderId="46" xfId="0" applyFont="1" applyFill="1" applyBorder="1" applyAlignment="1">
      <alignment horizontal="justify" vertical="top" wrapText="1"/>
    </xf>
    <xf numFmtId="0" fontId="0" fillId="0" borderId="39" xfId="0" applyFont="1" applyFill="1" applyBorder="1" applyAlignment="1">
      <alignment horizontal="justify" vertical="top" wrapText="1"/>
    </xf>
    <xf numFmtId="0" fontId="0" fillId="0" borderId="59" xfId="0" applyFont="1" applyFill="1" applyBorder="1" applyAlignment="1">
      <alignment horizontal="justify" vertical="top" wrapText="1"/>
    </xf>
    <xf numFmtId="0" fontId="0" fillId="0" borderId="12" xfId="0" applyFont="1" applyFill="1" applyBorder="1" applyAlignment="1">
      <alignment horizontal="justify" vertical="top" wrapText="1"/>
    </xf>
    <xf numFmtId="0" fontId="0" fillId="0" borderId="0" xfId="0" applyFont="1" applyFill="1" applyBorder="1" applyAlignment="1">
      <alignment horizontal="justify" vertical="top" wrapText="1"/>
    </xf>
    <xf numFmtId="0" fontId="0" fillId="0" borderId="11" xfId="0" applyFont="1" applyFill="1" applyBorder="1" applyAlignment="1">
      <alignment horizontal="justify" vertical="top" wrapText="1"/>
    </xf>
    <xf numFmtId="0" fontId="0" fillId="0" borderId="0" xfId="0" applyFont="1" applyAlignment="1">
      <alignment horizontal="justify" vertical="top" wrapTex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20" fillId="0" borderId="12" xfId="0" applyFont="1" applyBorder="1" applyAlignment="1">
      <alignment horizontal="left" vertical="center" wrapText="1"/>
    </xf>
    <xf numFmtId="0" fontId="20" fillId="0" borderId="0" xfId="0" applyFont="1" applyBorder="1" applyAlignment="1">
      <alignment horizontal="left" vertical="center" wrapText="1"/>
    </xf>
  </cellXfs>
  <cellStyles count="7">
    <cellStyle name="桁区切り 2" xfId="6" xr:uid="{00000000-0005-0000-0000-000000000000}"/>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s>
  <dxfs count="178">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9" defaultPivotStyle="PivotStyleLight16"/>
  <colors>
    <mruColors>
      <color rgb="FF000099"/>
      <color rgb="FF0000CC"/>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152401</xdr:colOff>
      <xdr:row>34</xdr:row>
      <xdr:rowOff>104775</xdr:rowOff>
    </xdr:from>
    <xdr:to>
      <xdr:col>36</xdr:col>
      <xdr:colOff>182595</xdr:colOff>
      <xdr:row>45</xdr:row>
      <xdr:rowOff>39851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1" y="7800975"/>
          <a:ext cx="1792319" cy="2163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228600</xdr:colOff>
      <xdr:row>6</xdr:row>
      <xdr:rowOff>0</xdr:rowOff>
    </xdr:from>
    <xdr:to>
      <xdr:col>32</xdr:col>
      <xdr:colOff>419100</xdr:colOff>
      <xdr:row>10</xdr:row>
      <xdr:rowOff>209550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1755100" y="1895475"/>
          <a:ext cx="2933700" cy="14668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シフト記号表（勤務形態一覧表）の提出もしてください。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1492250</xdr:colOff>
      <xdr:row>5</xdr:row>
      <xdr:rowOff>158750</xdr:rowOff>
    </xdr:from>
    <xdr:to>
      <xdr:col>4</xdr:col>
      <xdr:colOff>1666875</xdr:colOff>
      <xdr:row>9</xdr:row>
      <xdr:rowOff>111125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07050" y="1778000"/>
          <a:ext cx="3270250" cy="12477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4543425</xdr:colOff>
      <xdr:row>0</xdr:row>
      <xdr:rowOff>0</xdr:rowOff>
    </xdr:from>
    <xdr:to>
      <xdr:col>2</xdr:col>
      <xdr:colOff>2886075</xdr:colOff>
      <xdr:row>0</xdr:row>
      <xdr:rowOff>0</xdr:rowOff>
    </xdr:to>
    <xdr:sp macro="" textlink="">
      <xdr:nvSpPr>
        <xdr:cNvPr id="2" name="Line 5">
          <a:extLst>
            <a:ext uri="{FF2B5EF4-FFF2-40B4-BE49-F238E27FC236}">
              <a16:creationId xmlns:a16="http://schemas.microsoft.com/office/drawing/2014/main" id="{00000000-0008-0000-0900-000002000000}"/>
            </a:ext>
          </a:extLst>
        </xdr:cNvPr>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63246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0A00-000003000000}"/>
            </a:ext>
          </a:extLst>
        </xdr:cNvPr>
        <xdr:cNvSpPr txBox="1">
          <a:spLocks noChangeArrowheads="1"/>
        </xdr:cNvSpPr>
      </xdr:nvSpPr>
      <xdr:spPr bwMode="auto">
        <a:xfrm>
          <a:off x="632460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0A00-000004000000}"/>
            </a:ext>
          </a:extLst>
        </xdr:cNvPr>
        <xdr:cNvSpPr>
          <a:spLocks noChangeShapeType="1"/>
        </xdr:cNvSpPr>
      </xdr:nvSpPr>
      <xdr:spPr bwMode="auto">
        <a:xfrm>
          <a:off x="63246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6194544F-5A29-4529-BD16-2AF08EEF1BFF}"/>
            </a:ext>
          </a:extLst>
        </xdr:cNvPr>
        <xdr:cNvSpPr txBox="1">
          <a:spLocks noChangeArrowheads="1"/>
        </xdr:cNvSpPr>
      </xdr:nvSpPr>
      <xdr:spPr bwMode="auto">
        <a:xfrm>
          <a:off x="569214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5A5DE678-F188-441B-92B7-02849C8C1794}"/>
            </a:ext>
          </a:extLst>
        </xdr:cNvPr>
        <xdr:cNvSpPr txBox="1">
          <a:spLocks noChangeArrowheads="1"/>
        </xdr:cNvSpPr>
      </xdr:nvSpPr>
      <xdr:spPr bwMode="auto">
        <a:xfrm>
          <a:off x="569214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6BC8324D-C7BB-4A3D-8895-383BE5C59CC9}"/>
            </a:ext>
          </a:extLst>
        </xdr:cNvPr>
        <xdr:cNvSpPr>
          <a:spLocks noChangeShapeType="1"/>
        </xdr:cNvSpPr>
      </xdr:nvSpPr>
      <xdr:spPr bwMode="auto">
        <a:xfrm>
          <a:off x="569404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5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5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6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6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7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7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7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8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8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14</xdr:row>
      <xdr:rowOff>133351</xdr:rowOff>
    </xdr:from>
    <xdr:to>
      <xdr:col>3</xdr:col>
      <xdr:colOff>1057275</xdr:colOff>
      <xdr:row>15</xdr:row>
      <xdr:rowOff>2095500</xdr:rowOff>
    </xdr:to>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333375" y="6188530"/>
          <a:ext cx="8085364" cy="3663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訪問看護体制減算に係る算出方法等の留意事項</a:t>
          </a:r>
          <a:endParaRPr kumimoji="1" lang="en-US" altLang="ja-JP" sz="1050"/>
        </a:p>
        <a:p>
          <a:r>
            <a:rPr kumimoji="1" lang="ja-JP" altLang="en-US" sz="1050"/>
            <a:t>① 大臣基準告示第</a:t>
          </a:r>
          <a:r>
            <a:rPr kumimoji="1" lang="en-US" altLang="ja-JP" sz="1050"/>
            <a:t>78</a:t>
          </a:r>
          <a:r>
            <a:rPr kumimoji="1" lang="ja-JP" altLang="en-US" sz="1050"/>
            <a:t>号イの基準における利用者の割合については、以下のアに掲げる数をイに掲げる数で除して、算定日が属する月の前３月間当たりの割合を算出すること。</a:t>
          </a:r>
        </a:p>
        <a:p>
          <a:r>
            <a:rPr kumimoji="1" lang="ja-JP" altLang="en-US" sz="1050"/>
            <a:t>　ア 指定看護小規模多機能型居宅介護事業所において、主治の医師の指示に基づく看護サービスを提供した実利用者数</a:t>
          </a:r>
        </a:p>
        <a:p>
          <a:r>
            <a:rPr kumimoji="1" lang="ja-JP" altLang="en-US" sz="1050"/>
            <a:t>　イ 指定看護小規模多機能型居宅介護事業所における実利用者の総数</a:t>
          </a:r>
          <a:endParaRPr kumimoji="1" lang="en-US" altLang="ja-JP" sz="1050"/>
        </a:p>
        <a:p>
          <a:endParaRPr kumimoji="1" lang="en-US" altLang="ja-JP" sz="1050"/>
        </a:p>
        <a:p>
          <a:r>
            <a:rPr kumimoji="1" lang="ja-JP" altLang="en-US" sz="1050"/>
            <a:t>② 大臣基準告示第</a:t>
          </a:r>
          <a:r>
            <a:rPr kumimoji="1" lang="en-US" altLang="ja-JP" sz="1050"/>
            <a:t>78</a:t>
          </a:r>
          <a:r>
            <a:rPr kumimoji="1" lang="ja-JP" altLang="en-US" sz="1050"/>
            <a:t>号ロの基準における利用者の割合については、以下のアに掲げる数をイに掲げる数で除して、算定日が属する月の前３月間当たりの割合を算出すること。</a:t>
          </a:r>
        </a:p>
        <a:p>
          <a:r>
            <a:rPr kumimoji="1" lang="ja-JP" altLang="en-US" sz="1050"/>
            <a:t>　ア 指定看護小規模多機能型居宅介護事業所における緊急時対応</a:t>
          </a:r>
          <a:endParaRPr kumimoji="1" lang="en-US" altLang="ja-JP" sz="1050"/>
        </a:p>
        <a:p>
          <a:r>
            <a:rPr kumimoji="1" lang="ja-JP" altLang="en-US" sz="1050"/>
            <a:t>加算を算定した実利用者数</a:t>
          </a:r>
        </a:p>
        <a:p>
          <a:r>
            <a:rPr kumimoji="1" lang="ja-JP" altLang="en-US" sz="1050"/>
            <a:t>　イ 指定看護小規模多機能型居宅介護事業所における実利用者の総数</a:t>
          </a:r>
          <a:endParaRPr kumimoji="1" lang="en-US" altLang="ja-JP" sz="1050"/>
        </a:p>
        <a:p>
          <a:endParaRPr kumimoji="1" lang="en-US" altLang="ja-JP" sz="1050"/>
        </a:p>
        <a:p>
          <a:r>
            <a:rPr kumimoji="1" lang="ja-JP" altLang="en-US" sz="1050"/>
            <a:t>③ 大臣基準告示第</a:t>
          </a:r>
          <a:r>
            <a:rPr kumimoji="1" lang="en-US" altLang="ja-JP" sz="1050"/>
            <a:t>78</a:t>
          </a:r>
          <a:r>
            <a:rPr kumimoji="1" lang="ja-JP" altLang="en-US" sz="1050"/>
            <a:t>号ハの基準における利用者の割合については、以下のアに掲げる数をイに掲</a:t>
          </a:r>
        </a:p>
        <a:p>
          <a:r>
            <a:rPr kumimoji="1" lang="ja-JP" altLang="en-US" sz="1050"/>
            <a:t>げる数で除して、算定日が属する月の前３月間当たりの割合を算出すること。</a:t>
          </a:r>
        </a:p>
        <a:p>
          <a:r>
            <a:rPr kumimoji="1" lang="ja-JP" altLang="en-US" sz="1050"/>
            <a:t>ア 指定看護小規模多機能型居宅介護事業所における特別管理加算を算定した実利用者数</a:t>
          </a:r>
        </a:p>
        <a:p>
          <a:r>
            <a:rPr kumimoji="1" lang="ja-JP" altLang="en-US" sz="1050"/>
            <a:t>イ 指定看護小規模多機能型居宅介護事業所における実利用者の総数</a:t>
          </a:r>
          <a:endParaRPr kumimoji="1" lang="en-US" altLang="ja-JP" sz="1050"/>
        </a:p>
        <a:p>
          <a:endParaRPr kumimoji="1" lang="en-US" altLang="ja-JP" sz="1050"/>
        </a:p>
        <a:p>
          <a:r>
            <a:rPr kumimoji="1" lang="ja-JP" altLang="en-US" sz="1050"/>
            <a:t>④　①から③までに規定する実利用者数は、前３月間において、当該事業所が提供する看護サービスを２回以上利用した者又は当該事業所で当該加算を２回以上算定した者であっても、１として数えること。そのため、①から③までに規定する割合の算出において、利用者には、当該指定看護小規模多機能型居宅介護事業所を現に利用していない者も含むことに留意すること。</a:t>
          </a:r>
        </a:p>
        <a:p>
          <a:r>
            <a:rPr kumimoji="1" lang="ja-JP" altLang="en-US" sz="1050"/>
            <a:t>また、算定日が属する月の前３月間において複合型サービス費のうち短期利用居宅介護費のみを算定した者を含まないこと。</a:t>
          </a:r>
          <a:endParaRPr kumimoji="1" lang="en-US" altLang="ja-JP" sz="1050"/>
        </a:p>
        <a:p>
          <a:endParaRPr kumimoji="1" lang="en-US" altLang="ja-JP" sz="1050"/>
        </a:p>
        <a:p>
          <a:endParaRPr kumimoji="1" lang="ja-JP" altLang="en-US" sz="105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9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9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9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12</xdr:row>
      <xdr:rowOff>133351</xdr:rowOff>
    </xdr:from>
    <xdr:to>
      <xdr:col>3</xdr:col>
      <xdr:colOff>1057275</xdr:colOff>
      <xdr:row>13</xdr:row>
      <xdr:rowOff>2095500</xdr:rowOff>
    </xdr:to>
    <xdr:sp macro="" textlink="">
      <xdr:nvSpPr>
        <xdr:cNvPr id="5" name="テキスト ボックス 4">
          <a:extLst>
            <a:ext uri="{FF2B5EF4-FFF2-40B4-BE49-F238E27FC236}">
              <a16:creationId xmlns:a16="http://schemas.microsoft.com/office/drawing/2014/main" id="{00000000-0008-0000-1900-000005000000}"/>
            </a:ext>
          </a:extLst>
        </xdr:cNvPr>
        <xdr:cNvSpPr txBox="1"/>
      </xdr:nvSpPr>
      <xdr:spPr>
        <a:xfrm>
          <a:off x="333375" y="5810251"/>
          <a:ext cx="8096250" cy="3695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訪問看護体制減算に係る算出方法等の留意事項</a:t>
          </a:r>
          <a:endParaRPr kumimoji="1" lang="en-US" altLang="ja-JP" sz="1050"/>
        </a:p>
        <a:p>
          <a:r>
            <a:rPr kumimoji="1" lang="ja-JP" altLang="en-US" sz="1050"/>
            <a:t>① 大臣基準告示第</a:t>
          </a:r>
          <a:r>
            <a:rPr kumimoji="1" lang="en-US" altLang="ja-JP" sz="1050"/>
            <a:t>78</a:t>
          </a:r>
          <a:r>
            <a:rPr kumimoji="1" lang="ja-JP" altLang="en-US" sz="1050"/>
            <a:t>号イの基準における利用者の割合については、以下のアに掲げる数をイに掲げる数で除して、算定日が属する月の前３月間当たりの割合を算出すること。</a:t>
          </a:r>
        </a:p>
        <a:p>
          <a:r>
            <a:rPr kumimoji="1" lang="ja-JP" altLang="en-US" sz="1050"/>
            <a:t>　ア 指定看護小規模多機能型居宅介護事業所において、主治の医師の指示に基づく看護サービスを提供した実利用者数</a:t>
          </a:r>
        </a:p>
        <a:p>
          <a:r>
            <a:rPr kumimoji="1" lang="ja-JP" altLang="en-US" sz="1050"/>
            <a:t>　イ 指定看護小規模多機能型居宅介護事業所における実利用者の総数</a:t>
          </a:r>
          <a:endParaRPr kumimoji="1" lang="en-US" altLang="ja-JP" sz="1050"/>
        </a:p>
        <a:p>
          <a:endParaRPr kumimoji="1" lang="en-US" altLang="ja-JP" sz="1050"/>
        </a:p>
        <a:p>
          <a:r>
            <a:rPr kumimoji="1" lang="ja-JP" altLang="en-US" sz="1050"/>
            <a:t>② 大臣基準告示第</a:t>
          </a:r>
          <a:r>
            <a:rPr kumimoji="1" lang="en-US" altLang="ja-JP" sz="1050"/>
            <a:t>78</a:t>
          </a:r>
          <a:r>
            <a:rPr kumimoji="1" lang="ja-JP" altLang="en-US" sz="1050"/>
            <a:t>号ロの基準における利用者の割合については、以下のアに掲げる数をイに掲げる数で除して、算定日が属する月の前３月間当たりの割合を算出すること。</a:t>
          </a:r>
        </a:p>
        <a:p>
          <a:r>
            <a:rPr kumimoji="1" lang="ja-JP" altLang="en-US" sz="1050"/>
            <a:t>　ア 指定看護小規模多機能型居宅介護事業所における緊急時対応加算を算定した実利用者数</a:t>
          </a:r>
        </a:p>
        <a:p>
          <a:r>
            <a:rPr kumimoji="1" lang="ja-JP" altLang="en-US" sz="1050"/>
            <a:t>　イ 指定看護小規模多機能型居宅介護事業所における実利用者の総数</a:t>
          </a:r>
          <a:endParaRPr kumimoji="1" lang="en-US" altLang="ja-JP" sz="1050"/>
        </a:p>
        <a:p>
          <a:endParaRPr kumimoji="1" lang="en-US" altLang="ja-JP" sz="1050"/>
        </a:p>
        <a:p>
          <a:r>
            <a:rPr kumimoji="1" lang="ja-JP" altLang="en-US" sz="1050"/>
            <a:t>③ 大臣基準告示第</a:t>
          </a:r>
          <a:r>
            <a:rPr kumimoji="1" lang="en-US" altLang="ja-JP" sz="1050"/>
            <a:t>78</a:t>
          </a:r>
          <a:r>
            <a:rPr kumimoji="1" lang="ja-JP" altLang="en-US" sz="1050"/>
            <a:t>号ハの基準における利用者の割合については、以下のアに掲げる数をイに掲</a:t>
          </a:r>
        </a:p>
        <a:p>
          <a:r>
            <a:rPr kumimoji="1" lang="ja-JP" altLang="en-US" sz="1050"/>
            <a:t>げる数で除して、算定日が属する月の前３月間当たりの割合を算出すること。</a:t>
          </a:r>
        </a:p>
        <a:p>
          <a:r>
            <a:rPr kumimoji="1" lang="ja-JP" altLang="en-US" sz="1050"/>
            <a:t>ア 指定看護小規模多機能型居宅介護事業所における特別管理加算を算定した実利用者数</a:t>
          </a:r>
        </a:p>
        <a:p>
          <a:r>
            <a:rPr kumimoji="1" lang="ja-JP" altLang="en-US" sz="1050"/>
            <a:t>イ 指定看護小規模多機能型居宅介護事業所における実利用者の総数</a:t>
          </a:r>
          <a:endParaRPr kumimoji="1" lang="en-US" altLang="ja-JP" sz="1050"/>
        </a:p>
        <a:p>
          <a:endParaRPr kumimoji="1" lang="en-US" altLang="ja-JP" sz="1050"/>
        </a:p>
        <a:p>
          <a:r>
            <a:rPr kumimoji="1" lang="ja-JP" altLang="en-US" sz="1050"/>
            <a:t>④　①から③までに規定する実利用者数は、前３月間において、当該事業所が提供する看護サービスを２回以上利用した者又は当該事業所で当該加算を２回以上算定した者であっても、１として数えること。そのため、①から③までに規定する割合の算出において、利用者には、当該指定看護小規模多機能型居宅介護事業所を現に利用していない者も含むことに留意すること。</a:t>
          </a:r>
        </a:p>
        <a:p>
          <a:r>
            <a:rPr kumimoji="1" lang="ja-JP" altLang="en-US" sz="1050"/>
            <a:t>また、算定日が属する月の前３月間において複合型サービス費のうち短期利用居宅介護費のみを算定した者を含まないこと。</a:t>
          </a:r>
          <a:endParaRPr kumimoji="1" lang="en-US" altLang="ja-JP" sz="1050"/>
        </a:p>
        <a:p>
          <a:endParaRPr kumimoji="1" lang="en-US" altLang="ja-JP" sz="1050"/>
        </a:p>
        <a:p>
          <a:endParaRPr kumimoji="1" lang="ja-JP" altLang="en-US" sz="105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A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A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A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B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B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B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C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C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C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7A04A333-34E7-4D3D-806F-2FE8161C9446}"/>
            </a:ext>
          </a:extLst>
        </xdr:cNvPr>
        <xdr:cNvSpPr txBox="1">
          <a:spLocks noChangeArrowheads="1"/>
        </xdr:cNvSpPr>
      </xdr:nvSpPr>
      <xdr:spPr bwMode="auto">
        <a:xfrm>
          <a:off x="663702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8A0B05BC-DDEC-46D2-AD20-C0EADB389E80}"/>
            </a:ext>
          </a:extLst>
        </xdr:cNvPr>
        <xdr:cNvSpPr txBox="1">
          <a:spLocks noChangeArrowheads="1"/>
        </xdr:cNvSpPr>
      </xdr:nvSpPr>
      <xdr:spPr bwMode="auto">
        <a:xfrm>
          <a:off x="663702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A8BA3089-6B77-4265-B71A-502E4AE11D99}"/>
            </a:ext>
          </a:extLst>
        </xdr:cNvPr>
        <xdr:cNvSpPr>
          <a:spLocks noChangeShapeType="1"/>
        </xdr:cNvSpPr>
      </xdr:nvSpPr>
      <xdr:spPr bwMode="auto">
        <a:xfrm>
          <a:off x="6638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E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E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E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1F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1F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20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20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00000000-0008-0000-2100-000003000000}"/>
            </a:ext>
          </a:extLst>
        </xdr:cNvPr>
        <xdr:cNvSpPr txBox="1">
          <a:spLocks noChangeArrowheads="1"/>
        </xdr:cNvSpPr>
      </xdr:nvSpPr>
      <xdr:spPr bwMode="auto">
        <a:xfrm>
          <a:off x="737235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00000000-0008-0000-2100-000004000000}"/>
            </a:ext>
          </a:extLst>
        </xdr:cNvPr>
        <xdr:cNvSpPr>
          <a:spLocks noChangeShapeType="1"/>
        </xdr:cNvSpPr>
      </xdr:nvSpPr>
      <xdr:spPr bwMode="auto">
        <a:xfrm>
          <a:off x="73723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2886075</xdr:colOff>
      <xdr:row>0</xdr:row>
      <xdr:rowOff>0</xdr:rowOff>
    </xdr:to>
    <xdr:sp macro="" textlink="">
      <xdr:nvSpPr>
        <xdr:cNvPr id="2" name="Text Box 1">
          <a:extLst>
            <a:ext uri="{FF2B5EF4-FFF2-40B4-BE49-F238E27FC236}">
              <a16:creationId xmlns:a16="http://schemas.microsoft.com/office/drawing/2014/main" id="{49A41A3D-8FEB-467F-A5A5-1040919F01D6}"/>
            </a:ext>
          </a:extLst>
        </xdr:cNvPr>
        <xdr:cNvSpPr txBox="1">
          <a:spLocks noChangeArrowheads="1"/>
        </xdr:cNvSpPr>
      </xdr:nvSpPr>
      <xdr:spPr bwMode="auto">
        <a:xfrm>
          <a:off x="663702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5029200</xdr:colOff>
      <xdr:row>0</xdr:row>
      <xdr:rowOff>0</xdr:rowOff>
    </xdr:from>
    <xdr:to>
      <xdr:col>2</xdr:col>
      <xdr:colOff>2886075</xdr:colOff>
      <xdr:row>0</xdr:row>
      <xdr:rowOff>0</xdr:rowOff>
    </xdr:to>
    <xdr:sp macro="" textlink="">
      <xdr:nvSpPr>
        <xdr:cNvPr id="3" name="Text Box 3">
          <a:extLst>
            <a:ext uri="{FF2B5EF4-FFF2-40B4-BE49-F238E27FC236}">
              <a16:creationId xmlns:a16="http://schemas.microsoft.com/office/drawing/2014/main" id="{2EB3DDB0-9BAF-4FEB-B382-578E5BD90476}"/>
            </a:ext>
          </a:extLst>
        </xdr:cNvPr>
        <xdr:cNvSpPr txBox="1">
          <a:spLocks noChangeArrowheads="1"/>
        </xdr:cNvSpPr>
      </xdr:nvSpPr>
      <xdr:spPr bwMode="auto">
        <a:xfrm>
          <a:off x="6637020" y="0"/>
          <a:ext cx="0" cy="0"/>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2</xdr:col>
      <xdr:colOff>4543425</xdr:colOff>
      <xdr:row>0</xdr:row>
      <xdr:rowOff>0</xdr:rowOff>
    </xdr:from>
    <xdr:to>
      <xdr:col>2</xdr:col>
      <xdr:colOff>2886075</xdr:colOff>
      <xdr:row>0</xdr:row>
      <xdr:rowOff>0</xdr:rowOff>
    </xdr:to>
    <xdr:sp macro="" textlink="">
      <xdr:nvSpPr>
        <xdr:cNvPr id="4" name="Line 5">
          <a:extLst>
            <a:ext uri="{FF2B5EF4-FFF2-40B4-BE49-F238E27FC236}">
              <a16:creationId xmlns:a16="http://schemas.microsoft.com/office/drawing/2014/main" id="{3A6DEA30-694D-4B29-9AFD-FCEB0599D869}"/>
            </a:ext>
          </a:extLst>
        </xdr:cNvPr>
        <xdr:cNvSpPr>
          <a:spLocks noChangeShapeType="1"/>
        </xdr:cNvSpPr>
      </xdr:nvSpPr>
      <xdr:spPr bwMode="auto">
        <a:xfrm>
          <a:off x="6638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1152525" y="41910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2200-000003000000}"/>
            </a:ext>
          </a:extLst>
        </xdr:cNvPr>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2300-000002000000}"/>
            </a:ext>
          </a:extLst>
        </xdr:cNvPr>
        <xdr:cNvSpPr txBox="1">
          <a:spLocks noChangeArrowheads="1"/>
        </xdr:cNvSpPr>
      </xdr:nvSpPr>
      <xdr:spPr bwMode="auto">
        <a:xfrm>
          <a:off x="1152525" y="41910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2300-000003000000}"/>
            </a:ext>
          </a:extLst>
        </xdr:cNvPr>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5029200</xdr:colOff>
      <xdr:row>1</xdr:row>
      <xdr:rowOff>0</xdr:rowOff>
    </xdr:from>
    <xdr:to>
      <xdr:col>1</xdr:col>
      <xdr:colOff>619125</xdr:colOff>
      <xdr:row>1</xdr:row>
      <xdr:rowOff>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1152525" y="419100"/>
          <a:ext cx="0" cy="0"/>
        </a:xfrm>
        <a:prstGeom prst="rect">
          <a:avLst/>
        </a:prstGeom>
        <a:solidFill>
          <a:srgbClr val="FFFFFF"/>
        </a:solidFill>
        <a:ln w="15875">
          <a:solidFill>
            <a:srgbClr val="000000"/>
          </a:solidFill>
          <a:miter lim="800000"/>
          <a:headEnd/>
          <a:tailEnd/>
        </a:ln>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正</a:t>
          </a:r>
        </a:p>
      </xdr:txBody>
    </xdr:sp>
    <xdr:clientData/>
  </xdr:twoCellAnchor>
  <xdr:twoCellAnchor>
    <xdr:from>
      <xdr:col>1</xdr:col>
      <xdr:colOff>2362200</xdr:colOff>
      <xdr:row>1</xdr:row>
      <xdr:rowOff>0</xdr:rowOff>
    </xdr:from>
    <xdr:to>
      <xdr:col>1</xdr:col>
      <xdr:colOff>619125</xdr:colOff>
      <xdr:row>1</xdr:row>
      <xdr:rowOff>0</xdr:rowOff>
    </xdr:to>
    <xdr:sp macro="" textlink="">
      <xdr:nvSpPr>
        <xdr:cNvPr id="3" name="Text Box 5">
          <a:extLst>
            <a:ext uri="{FF2B5EF4-FFF2-40B4-BE49-F238E27FC236}">
              <a16:creationId xmlns:a16="http://schemas.microsoft.com/office/drawing/2014/main" id="{00000000-0008-0000-2400-000003000000}"/>
            </a:ext>
          </a:extLst>
        </xdr:cNvPr>
        <xdr:cNvSpPr txBox="1">
          <a:spLocks noChangeArrowheads="1"/>
        </xdr:cNvSpPr>
      </xdr:nvSpPr>
      <xdr:spPr bwMode="auto">
        <a:xfrm>
          <a:off x="1152525" y="419100"/>
          <a:ext cx="0" cy="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どちらかに○をつけてください。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0300&#20171;&#35703;&#20445;&#38522;&#35506;/&#32207;&#21209;&#12539;&#32102;&#20184;&#25285;&#24403;/0700_&#25351;&#23450;&#20107;&#26989;&#32773;/060%20&#25351;&#23450;&#31561;&#24115;&#31080;/01&#22320;&#22495;&#23494;&#30528;/02&#65343;&#22793;&#26356;&#23626;&#26360;&#39006;&#19968;&#24335;/&#21220;&#21209;&#24418;&#24907;&#19968;&#35239;&#34920;&#65288;&#30906;&#23450;&#65289;/08_&#30475;&#22810;&#27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方法"/>
      <sheetName val="【記載例】勤務形態一覧表"/>
      <sheetName val="【記載例】シフト記号表（勤務時間帯）"/>
      <sheetName val="勤務形態一覧表（1枚版）"/>
      <sheetName val="看多機(50人)"/>
      <sheetName val="シフト記号表（勤務時間帯）"/>
      <sheetName val="プルダウン・リスト"/>
    </sheetNames>
    <sheetDataSet>
      <sheetData sheetId="0"/>
      <sheetData sheetId="1"/>
      <sheetData sheetId="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6"/>
  <sheetViews>
    <sheetView tabSelected="1" view="pageBreakPreview" zoomScaleNormal="100" zoomScaleSheetLayoutView="100" workbookViewId="0">
      <selection activeCell="A2" sqref="A2:AN2"/>
    </sheetView>
  </sheetViews>
  <sheetFormatPr defaultColWidth="9" defaultRowHeight="13.2"/>
  <cols>
    <col min="1" max="1" width="2.77734375" style="1" customWidth="1"/>
    <col min="2" max="29" width="2.33203125" style="1" customWidth="1"/>
    <col min="30" max="40" width="2.6640625" style="1" customWidth="1"/>
    <col min="41" max="16384" width="9" style="1"/>
  </cols>
  <sheetData>
    <row r="1" spans="1:40" ht="7.5" customHeight="1"/>
    <row r="2" spans="1:40" ht="34.5" customHeight="1">
      <c r="A2" s="562" t="s">
        <v>1005</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row>
    <row r="3" spans="1:40" ht="4.5" customHeight="1"/>
    <row r="4" spans="1:40" ht="29.25" customHeight="1">
      <c r="A4" s="570" t="s">
        <v>99</v>
      </c>
      <c r="B4" s="570"/>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0"/>
      <c r="AM4" s="570"/>
      <c r="AN4" s="570"/>
    </row>
    <row r="5" spans="1:40" ht="13.8" thickBot="1"/>
    <row r="6" spans="1:40" ht="22.5" customHeight="1">
      <c r="A6" s="609" t="s">
        <v>57</v>
      </c>
      <c r="B6" s="610"/>
      <c r="C6" s="563" t="s">
        <v>49</v>
      </c>
      <c r="D6" s="563"/>
      <c r="E6" s="563"/>
      <c r="F6" s="563"/>
      <c r="G6" s="563"/>
      <c r="H6" s="563"/>
      <c r="I6" s="563"/>
      <c r="J6" s="563"/>
      <c r="K6" s="563">
        <v>1</v>
      </c>
      <c r="L6" s="563"/>
      <c r="M6" s="563"/>
      <c r="N6" s="563">
        <v>4</v>
      </c>
      <c r="O6" s="563"/>
      <c r="P6" s="563"/>
      <c r="Q6" s="563">
        <v>9</v>
      </c>
      <c r="R6" s="563"/>
      <c r="S6" s="563"/>
      <c r="T6" s="563"/>
      <c r="U6" s="563"/>
      <c r="V6" s="563"/>
      <c r="W6" s="563"/>
      <c r="X6" s="563"/>
      <c r="Y6" s="563"/>
      <c r="Z6" s="563"/>
      <c r="AA6" s="563"/>
      <c r="AB6" s="563"/>
      <c r="AC6" s="563"/>
      <c r="AD6" s="563"/>
      <c r="AE6" s="563"/>
      <c r="AF6" s="563"/>
      <c r="AG6" s="563"/>
      <c r="AH6" s="563"/>
      <c r="AI6" s="563"/>
      <c r="AJ6" s="563"/>
      <c r="AK6" s="563"/>
      <c r="AL6" s="563"/>
      <c r="AM6" s="563"/>
      <c r="AN6" s="592"/>
    </row>
    <row r="7" spans="1:40" ht="18.75" customHeight="1">
      <c r="A7" s="611"/>
      <c r="B7" s="612"/>
      <c r="C7" s="593" t="s">
        <v>22</v>
      </c>
      <c r="D7" s="593"/>
      <c r="E7" s="593"/>
      <c r="F7" s="593"/>
      <c r="G7" s="593"/>
      <c r="H7" s="593"/>
      <c r="I7" s="593"/>
      <c r="J7" s="593"/>
      <c r="K7" s="620" t="s">
        <v>23</v>
      </c>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1"/>
    </row>
    <row r="8" spans="1:40">
      <c r="A8" s="611"/>
      <c r="B8" s="612"/>
      <c r="C8" s="586" t="s">
        <v>50</v>
      </c>
      <c r="D8" s="586"/>
      <c r="E8" s="586"/>
      <c r="F8" s="586"/>
      <c r="G8" s="586"/>
      <c r="H8" s="586"/>
      <c r="I8" s="586"/>
      <c r="J8" s="586"/>
      <c r="K8" s="588" t="s">
        <v>24</v>
      </c>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9"/>
    </row>
    <row r="9" spans="1:40" ht="16.5" customHeight="1">
      <c r="A9" s="611"/>
      <c r="B9" s="612"/>
      <c r="C9" s="587"/>
      <c r="D9" s="587"/>
      <c r="E9" s="587"/>
      <c r="F9" s="587"/>
      <c r="G9" s="587"/>
      <c r="H9" s="587"/>
      <c r="I9" s="587"/>
      <c r="J9" s="587"/>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1"/>
    </row>
    <row r="10" spans="1:40" ht="18" customHeight="1">
      <c r="A10" s="611"/>
      <c r="B10" s="612"/>
      <c r="C10" s="571" t="s">
        <v>51</v>
      </c>
      <c r="D10" s="572"/>
      <c r="E10" s="572"/>
      <c r="F10" s="572"/>
      <c r="G10" s="572"/>
      <c r="H10" s="572"/>
      <c r="I10" s="572"/>
      <c r="J10" s="573"/>
      <c r="K10" s="3"/>
      <c r="L10" s="4" t="s">
        <v>25</v>
      </c>
      <c r="M10" s="4" t="s">
        <v>26</v>
      </c>
      <c r="N10" s="565"/>
      <c r="O10" s="565"/>
      <c r="P10" s="565"/>
      <c r="Q10" s="4" t="s">
        <v>27</v>
      </c>
      <c r="R10" s="565"/>
      <c r="S10" s="565"/>
      <c r="T10" s="565"/>
      <c r="U10" s="565"/>
      <c r="V10" s="4" t="s">
        <v>28</v>
      </c>
      <c r="W10" s="4"/>
      <c r="X10" s="4"/>
      <c r="Y10" s="4"/>
      <c r="Z10" s="4"/>
      <c r="AA10" s="4"/>
      <c r="AB10" s="4"/>
      <c r="AC10" s="4"/>
      <c r="AD10" s="4"/>
      <c r="AE10" s="4"/>
      <c r="AF10" s="4"/>
      <c r="AG10" s="4"/>
      <c r="AH10" s="4"/>
      <c r="AI10" s="4"/>
      <c r="AJ10" s="4"/>
      <c r="AK10" s="4"/>
      <c r="AL10" s="4"/>
      <c r="AM10" s="4"/>
      <c r="AN10" s="27"/>
    </row>
    <row r="11" spans="1:40" ht="18" customHeight="1">
      <c r="A11" s="611"/>
      <c r="B11" s="612"/>
      <c r="C11" s="574"/>
      <c r="D11" s="575"/>
      <c r="E11" s="575"/>
      <c r="F11" s="575"/>
      <c r="G11" s="575"/>
      <c r="H11" s="575"/>
      <c r="I11" s="575"/>
      <c r="J11" s="576"/>
      <c r="K11" s="580" t="s">
        <v>29</v>
      </c>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2"/>
    </row>
    <row r="12" spans="1:40" ht="18" customHeight="1">
      <c r="A12" s="611"/>
      <c r="B12" s="612"/>
      <c r="C12" s="577"/>
      <c r="D12" s="578"/>
      <c r="E12" s="578"/>
      <c r="F12" s="578"/>
      <c r="G12" s="578"/>
      <c r="H12" s="578"/>
      <c r="I12" s="578"/>
      <c r="J12" s="579"/>
      <c r="K12" s="583"/>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4"/>
      <c r="AL12" s="584"/>
      <c r="AM12" s="584"/>
      <c r="AN12" s="585"/>
    </row>
    <row r="13" spans="1:40" ht="18" customHeight="1">
      <c r="A13" s="611"/>
      <c r="B13" s="612"/>
      <c r="C13" s="564" t="s">
        <v>52</v>
      </c>
      <c r="D13" s="565"/>
      <c r="E13" s="565"/>
      <c r="F13" s="565"/>
      <c r="G13" s="565"/>
      <c r="H13" s="565"/>
      <c r="I13" s="565"/>
      <c r="J13" s="566"/>
      <c r="K13" s="10"/>
      <c r="L13" s="11" t="s">
        <v>53</v>
      </c>
      <c r="M13" s="11"/>
      <c r="N13" s="11"/>
      <c r="O13" s="11"/>
      <c r="P13" s="11"/>
      <c r="Q13" s="12"/>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9"/>
    </row>
    <row r="14" spans="1:40" ht="18" customHeight="1">
      <c r="A14" s="611"/>
      <c r="B14" s="612"/>
      <c r="C14" s="567"/>
      <c r="D14" s="568"/>
      <c r="E14" s="568"/>
      <c r="F14" s="568"/>
      <c r="G14" s="568"/>
      <c r="H14" s="568"/>
      <c r="I14" s="568"/>
      <c r="J14" s="569"/>
      <c r="K14" s="7"/>
      <c r="L14" s="8" t="s">
        <v>54</v>
      </c>
      <c r="M14" s="8"/>
      <c r="N14" s="8"/>
      <c r="O14" s="8"/>
      <c r="P14" s="8"/>
      <c r="Q14" s="9"/>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9"/>
    </row>
    <row r="15" spans="1:40" ht="23.25" customHeight="1">
      <c r="A15" s="611"/>
      <c r="B15" s="612"/>
      <c r="C15" s="564" t="s">
        <v>55</v>
      </c>
      <c r="D15" s="565"/>
      <c r="E15" s="565"/>
      <c r="F15" s="565"/>
      <c r="G15" s="565"/>
      <c r="H15" s="565"/>
      <c r="I15" s="565"/>
      <c r="J15" s="566"/>
      <c r="K15" s="3"/>
      <c r="L15" s="4"/>
      <c r="M15" s="4"/>
      <c r="N15" s="604" t="s">
        <v>30</v>
      </c>
      <c r="O15" s="604"/>
      <c r="P15" s="4" t="s">
        <v>46</v>
      </c>
      <c r="Q15" s="604"/>
      <c r="R15" s="604"/>
      <c r="S15" s="4" t="s">
        <v>47</v>
      </c>
      <c r="T15" s="604"/>
      <c r="U15" s="604"/>
      <c r="V15" s="4" t="s">
        <v>48</v>
      </c>
      <c r="W15" s="5"/>
      <c r="X15" s="564" t="s">
        <v>100</v>
      </c>
      <c r="Y15" s="565"/>
      <c r="Z15" s="565"/>
      <c r="AA15" s="565"/>
      <c r="AB15" s="565"/>
      <c r="AC15" s="565"/>
      <c r="AD15" s="565"/>
      <c r="AE15" s="566"/>
      <c r="AF15" s="605"/>
      <c r="AG15" s="604"/>
      <c r="AH15" s="604"/>
      <c r="AI15" s="604"/>
      <c r="AJ15" s="604"/>
      <c r="AK15" s="604"/>
      <c r="AL15" s="11" t="s">
        <v>56</v>
      </c>
      <c r="AM15" s="11"/>
      <c r="AN15" s="28"/>
    </row>
    <row r="16" spans="1:40" ht="23.25" customHeight="1">
      <c r="A16" s="611"/>
      <c r="B16" s="612"/>
      <c r="C16" s="598"/>
      <c r="D16" s="599"/>
      <c r="E16" s="599"/>
      <c r="F16" s="599"/>
      <c r="G16" s="599"/>
      <c r="H16" s="599"/>
      <c r="I16" s="599"/>
      <c r="J16" s="599"/>
      <c r="K16" s="599"/>
      <c r="L16" s="599"/>
      <c r="M16" s="599"/>
      <c r="N16" s="599"/>
      <c r="O16" s="599"/>
      <c r="P16" s="599"/>
      <c r="Q16" s="599"/>
      <c r="R16" s="599"/>
      <c r="S16" s="599"/>
      <c r="T16" s="599"/>
      <c r="U16" s="599"/>
      <c r="V16" s="599"/>
      <c r="W16" s="600"/>
      <c r="X16" s="564" t="s">
        <v>14</v>
      </c>
      <c r="Y16" s="565"/>
      <c r="Z16" s="565"/>
      <c r="AA16" s="565"/>
      <c r="AB16" s="565"/>
      <c r="AC16" s="565"/>
      <c r="AD16" s="565"/>
      <c r="AE16" s="566"/>
      <c r="AF16" s="594"/>
      <c r="AG16" s="595"/>
      <c r="AH16" s="595"/>
      <c r="AI16" s="595"/>
      <c r="AJ16" s="595"/>
      <c r="AK16" s="595"/>
      <c r="AL16" s="11" t="s">
        <v>56</v>
      </c>
      <c r="AM16" s="11"/>
      <c r="AN16" s="28"/>
    </row>
    <row r="17" spans="1:40" ht="23.25" customHeight="1" thickBot="1">
      <c r="A17" s="613"/>
      <c r="B17" s="614"/>
      <c r="C17" s="601"/>
      <c r="D17" s="602"/>
      <c r="E17" s="602"/>
      <c r="F17" s="602"/>
      <c r="G17" s="602"/>
      <c r="H17" s="602"/>
      <c r="I17" s="602"/>
      <c r="J17" s="602"/>
      <c r="K17" s="602"/>
      <c r="L17" s="602"/>
      <c r="M17" s="602"/>
      <c r="N17" s="602"/>
      <c r="O17" s="602"/>
      <c r="P17" s="602"/>
      <c r="Q17" s="602"/>
      <c r="R17" s="602"/>
      <c r="S17" s="602"/>
      <c r="T17" s="602"/>
      <c r="U17" s="602"/>
      <c r="V17" s="602"/>
      <c r="W17" s="603"/>
      <c r="X17" s="615" t="s">
        <v>15</v>
      </c>
      <c r="Y17" s="616"/>
      <c r="Z17" s="616"/>
      <c r="AA17" s="616"/>
      <c r="AB17" s="616"/>
      <c r="AC17" s="616"/>
      <c r="AD17" s="616"/>
      <c r="AE17" s="617"/>
      <c r="AF17" s="596"/>
      <c r="AG17" s="597"/>
      <c r="AH17" s="597"/>
      <c r="AI17" s="597"/>
      <c r="AJ17" s="597"/>
      <c r="AK17" s="597"/>
      <c r="AL17" s="37" t="s">
        <v>56</v>
      </c>
      <c r="AM17" s="37"/>
      <c r="AN17" s="38"/>
    </row>
    <row r="18" spans="1:40" ht="11.25" customHeight="1"/>
    <row r="19" spans="1:40" ht="18" customHeight="1"/>
    <row r="20" spans="1:40" ht="18" customHeight="1">
      <c r="S20" s="8"/>
      <c r="T20" s="584" t="s">
        <v>9</v>
      </c>
      <c r="U20" s="584"/>
      <c r="V20" s="584"/>
      <c r="W20" s="584"/>
      <c r="X20" s="584"/>
      <c r="Y20" s="584"/>
      <c r="Z20" s="584"/>
      <c r="AA20" s="608" t="s">
        <v>10</v>
      </c>
      <c r="AB20" s="608"/>
      <c r="AC20" s="608"/>
      <c r="AD20" s="608"/>
      <c r="AE20" s="608"/>
      <c r="AF20" s="608"/>
      <c r="AG20" s="608"/>
      <c r="AH20" s="608"/>
      <c r="AI20" s="608"/>
      <c r="AJ20" s="608"/>
      <c r="AK20" s="608"/>
      <c r="AL20" s="608"/>
      <c r="AM20" s="608"/>
    </row>
    <row r="21" spans="1:40" ht="18" customHeight="1">
      <c r="T21" s="13"/>
      <c r="U21" s="13"/>
      <c r="V21" s="13"/>
      <c r="W21" s="13"/>
      <c r="X21" s="13"/>
      <c r="Y21" s="13"/>
      <c r="Z21" s="13"/>
      <c r="AB21" s="2"/>
      <c r="AC21" s="2"/>
      <c r="AD21" s="2"/>
      <c r="AE21" s="2"/>
      <c r="AF21" s="2"/>
      <c r="AG21" s="2"/>
      <c r="AH21" s="2"/>
      <c r="AI21" s="2"/>
      <c r="AJ21" s="2"/>
      <c r="AK21" s="2"/>
      <c r="AL21" s="2"/>
      <c r="AM21" s="2"/>
    </row>
    <row r="22" spans="1:40" ht="18" customHeight="1">
      <c r="S22" s="8"/>
      <c r="T22" s="584" t="s">
        <v>11</v>
      </c>
      <c r="U22" s="584"/>
      <c r="V22" s="584"/>
      <c r="W22" s="584"/>
      <c r="X22" s="584"/>
      <c r="Y22" s="584"/>
      <c r="Z22" s="584"/>
      <c r="AA22" s="608"/>
      <c r="AB22" s="608"/>
      <c r="AC22" s="608"/>
      <c r="AD22" s="608"/>
      <c r="AE22" s="608"/>
      <c r="AF22" s="608"/>
      <c r="AG22" s="608"/>
      <c r="AH22" s="608"/>
      <c r="AI22" s="608"/>
      <c r="AJ22" s="608"/>
      <c r="AK22" s="608"/>
      <c r="AL22" s="608"/>
      <c r="AM22" s="608"/>
    </row>
    <row r="23" spans="1:40" ht="18" customHeight="1"/>
    <row r="24" spans="1:40" ht="18" customHeight="1">
      <c r="S24" s="8"/>
      <c r="T24" s="584" t="s">
        <v>12</v>
      </c>
      <c r="U24" s="584"/>
      <c r="V24" s="584"/>
      <c r="W24" s="584"/>
      <c r="X24" s="584"/>
      <c r="Y24" s="584"/>
      <c r="Z24" s="584"/>
      <c r="AA24" s="608" t="s">
        <v>10</v>
      </c>
      <c r="AB24" s="608"/>
      <c r="AC24" s="608"/>
      <c r="AD24" s="608"/>
      <c r="AE24" s="608"/>
      <c r="AF24" s="608"/>
      <c r="AG24" s="608"/>
      <c r="AH24" s="608"/>
      <c r="AI24" s="608"/>
      <c r="AJ24" s="608"/>
      <c r="AK24" s="608"/>
      <c r="AL24" s="608"/>
      <c r="AM24" s="608"/>
    </row>
    <row r="25" spans="1:40" ht="18" customHeight="1">
      <c r="S25" s="6"/>
      <c r="T25" s="14"/>
      <c r="U25" s="14"/>
      <c r="V25" s="14"/>
      <c r="W25" s="14"/>
      <c r="X25" s="14"/>
      <c r="Y25" s="14"/>
      <c r="Z25" s="14"/>
      <c r="AA25" s="36"/>
      <c r="AB25" s="36"/>
      <c r="AC25" s="36"/>
      <c r="AD25" s="36"/>
      <c r="AE25" s="36"/>
      <c r="AF25" s="36"/>
      <c r="AG25" s="36"/>
      <c r="AH25" s="36"/>
      <c r="AI25" s="36"/>
      <c r="AJ25" s="36"/>
      <c r="AK25" s="36"/>
      <c r="AL25" s="36"/>
      <c r="AM25" s="36"/>
    </row>
    <row r="26" spans="1:40" ht="10.5" customHeight="1">
      <c r="B26" s="39"/>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1"/>
    </row>
    <row r="27" spans="1:40" ht="18" customHeight="1">
      <c r="B27" s="42"/>
      <c r="C27" s="606" t="s">
        <v>84</v>
      </c>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43"/>
    </row>
    <row r="28" spans="1:40" ht="18" customHeight="1">
      <c r="B28" s="42"/>
      <c r="C28" s="606"/>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43"/>
    </row>
    <row r="29" spans="1:40" ht="18" customHeight="1">
      <c r="B29" s="42"/>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43"/>
    </row>
    <row r="30" spans="1:40" ht="18" customHeight="1">
      <c r="B30" s="42"/>
      <c r="C30" s="606"/>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43"/>
    </row>
    <row r="31" spans="1:40" ht="18" customHeight="1">
      <c r="B31" s="42"/>
      <c r="C31" s="606"/>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c r="AH31" s="606"/>
      <c r="AI31" s="606"/>
      <c r="AJ31" s="606"/>
      <c r="AK31" s="606"/>
      <c r="AL31" s="606"/>
      <c r="AM31" s="43"/>
    </row>
    <row r="32" spans="1:40" ht="11.25" customHeight="1">
      <c r="B32" s="42"/>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3"/>
    </row>
    <row r="33" spans="2:39" ht="18" customHeight="1">
      <c r="B33" s="42"/>
      <c r="C33" s="606" t="s">
        <v>13</v>
      </c>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43"/>
    </row>
    <row r="34" spans="2:39" ht="18" customHeight="1">
      <c r="B34" s="42"/>
      <c r="C34" s="606"/>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43"/>
    </row>
    <row r="35" spans="2:39" ht="9" customHeight="1">
      <c r="B35" s="45"/>
      <c r="C35" s="607"/>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c r="AI35" s="607"/>
      <c r="AJ35" s="607"/>
      <c r="AK35" s="607"/>
      <c r="AL35" s="607"/>
      <c r="AM35" s="46"/>
    </row>
    <row r="36" spans="2:39" ht="18" customHeight="1"/>
    <row r="37" spans="2:39" ht="18" customHeight="1"/>
    <row r="38" spans="2:39" ht="18" customHeight="1"/>
    <row r="39" spans="2:39" ht="18" customHeight="1"/>
    <row r="40" spans="2:39" ht="18" customHeight="1"/>
    <row r="41" spans="2:39" ht="18" customHeight="1"/>
    <row r="42" spans="2:39" ht="18" customHeight="1"/>
    <row r="46" spans="2:39">
      <c r="AE46" s="1" t="s">
        <v>627</v>
      </c>
    </row>
  </sheetData>
  <mergeCells count="44">
    <mergeCell ref="A6:B17"/>
    <mergeCell ref="X16:AE16"/>
    <mergeCell ref="X17:AE17"/>
    <mergeCell ref="T20:Z20"/>
    <mergeCell ref="AA20:AM20"/>
    <mergeCell ref="C15:J15"/>
    <mergeCell ref="X15:AE15"/>
    <mergeCell ref="N6:P6"/>
    <mergeCell ref="Q6:S6"/>
    <mergeCell ref="R13:AN13"/>
    <mergeCell ref="R14:AN14"/>
    <mergeCell ref="K7:AN7"/>
    <mergeCell ref="T6:V6"/>
    <mergeCell ref="N10:P10"/>
    <mergeCell ref="R10:U10"/>
    <mergeCell ref="N15:O15"/>
    <mergeCell ref="C27:AL31"/>
    <mergeCell ref="C33:AL35"/>
    <mergeCell ref="T24:Z24"/>
    <mergeCell ref="AA24:AM24"/>
    <mergeCell ref="T22:Z22"/>
    <mergeCell ref="AA22:AM22"/>
    <mergeCell ref="AF16:AK16"/>
    <mergeCell ref="AF17:AK17"/>
    <mergeCell ref="C16:W17"/>
    <mergeCell ref="Q15:R15"/>
    <mergeCell ref="T15:U15"/>
    <mergeCell ref="AF15:AK15"/>
    <mergeCell ref="A2:AN2"/>
    <mergeCell ref="C6:J6"/>
    <mergeCell ref="C13:J14"/>
    <mergeCell ref="A4:AN4"/>
    <mergeCell ref="C10:J12"/>
    <mergeCell ref="K11:AN12"/>
    <mergeCell ref="AF6:AH6"/>
    <mergeCell ref="K6:M6"/>
    <mergeCell ref="C8:J9"/>
    <mergeCell ref="K8:AN9"/>
    <mergeCell ref="AI6:AK6"/>
    <mergeCell ref="AL6:AN6"/>
    <mergeCell ref="C7:J7"/>
    <mergeCell ref="W6:Y6"/>
    <mergeCell ref="Z6:AB6"/>
    <mergeCell ref="AC6:AE6"/>
  </mergeCells>
  <phoneticPr fontId="3"/>
  <pageMargins left="0.45" right="0.36" top="0.42" bottom="0.46" header="0.3" footer="0.28999999999999998"/>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32"/>
  <sheetViews>
    <sheetView view="pageBreakPreview" zoomScale="85" zoomScaleNormal="100" zoomScaleSheetLayoutView="85" workbookViewId="0">
      <selection activeCell="E18" sqref="E18:AN19"/>
    </sheetView>
  </sheetViews>
  <sheetFormatPr defaultColWidth="9" defaultRowHeight="13.2"/>
  <cols>
    <col min="1" max="9" width="2.6640625" style="112" customWidth="1"/>
    <col min="10" max="10" width="2.33203125" style="112" customWidth="1"/>
    <col min="11" max="40" width="2.6640625" style="112" customWidth="1"/>
    <col min="41" max="16384" width="9" style="112"/>
  </cols>
  <sheetData>
    <row r="1" spans="1:40" ht="13.5" customHeight="1">
      <c r="A1" s="639" t="s">
        <v>6</v>
      </c>
      <c r="B1" s="639"/>
      <c r="C1" s="640" t="s">
        <v>63</v>
      </c>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row>
    <row r="2" spans="1:40" ht="13.5" customHeight="1">
      <c r="A2" s="639"/>
      <c r="B2" s="639"/>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row>
    <row r="3" spans="1:40" ht="11.25" customHeight="1">
      <c r="A3" s="59"/>
      <c r="B3" s="59"/>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row>
    <row r="4" spans="1:40" ht="18" customHeight="1">
      <c r="B4" s="29" t="s">
        <v>64</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row>
    <row r="5" spans="1:40" ht="18" customHeight="1">
      <c r="C5" s="79" t="s">
        <v>65</v>
      </c>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row>
    <row r="6" spans="1:40" ht="7.5" customHeight="1" thickBot="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row>
    <row r="7" spans="1:40" ht="21" customHeight="1" thickTop="1">
      <c r="C7" s="641" t="s">
        <v>58</v>
      </c>
      <c r="D7" s="642"/>
      <c r="E7" s="642"/>
      <c r="F7" s="643"/>
      <c r="G7" s="644" t="s">
        <v>31</v>
      </c>
      <c r="H7" s="645"/>
      <c r="I7" s="645"/>
      <c r="J7" s="645"/>
      <c r="K7" s="645"/>
      <c r="L7" s="645"/>
      <c r="M7" s="645"/>
      <c r="N7" s="645"/>
      <c r="O7" s="645"/>
      <c r="P7" s="645"/>
      <c r="Q7" s="645"/>
      <c r="R7" s="645"/>
      <c r="S7" s="645"/>
      <c r="T7" s="645"/>
      <c r="U7" s="645"/>
      <c r="V7" s="645"/>
      <c r="W7" s="646"/>
      <c r="X7" s="79"/>
      <c r="Y7" s="79"/>
      <c r="Z7" s="79"/>
      <c r="AA7" s="79"/>
      <c r="AB7" s="79"/>
      <c r="AC7" s="79"/>
      <c r="AD7" s="79"/>
      <c r="AE7" s="79"/>
      <c r="AF7" s="79"/>
      <c r="AG7" s="79"/>
      <c r="AH7" s="79"/>
      <c r="AI7" s="121"/>
      <c r="AJ7" s="666" t="s">
        <v>335</v>
      </c>
      <c r="AK7" s="667"/>
      <c r="AL7" s="667"/>
      <c r="AM7" s="667"/>
      <c r="AN7" s="668"/>
    </row>
    <row r="8" spans="1:40" ht="18" customHeight="1" thickBot="1">
      <c r="C8" s="672" t="s">
        <v>170</v>
      </c>
      <c r="D8" s="672"/>
      <c r="E8" s="672"/>
      <c r="F8" s="672"/>
      <c r="G8" s="672"/>
      <c r="H8" s="672"/>
      <c r="I8" s="672"/>
      <c r="J8" s="672"/>
      <c r="K8" s="672"/>
      <c r="L8" s="672"/>
      <c r="M8" s="672"/>
      <c r="N8" s="672"/>
      <c r="O8" s="672"/>
      <c r="P8" s="672"/>
      <c r="Q8" s="672"/>
      <c r="R8" s="672"/>
      <c r="S8" s="672"/>
      <c r="T8" s="672"/>
      <c r="U8" s="672"/>
      <c r="V8" s="672"/>
      <c r="W8" s="672"/>
      <c r="X8" s="672"/>
      <c r="Y8" s="672"/>
      <c r="Z8" s="672"/>
      <c r="AA8" s="672"/>
      <c r="AB8" s="672"/>
      <c r="AC8" s="672"/>
      <c r="AD8" s="672"/>
      <c r="AE8" s="672"/>
      <c r="AF8" s="672"/>
      <c r="AG8" s="672"/>
      <c r="AH8" s="113"/>
      <c r="AI8" s="121"/>
      <c r="AJ8" s="669"/>
      <c r="AK8" s="670"/>
      <c r="AL8" s="670"/>
      <c r="AM8" s="670"/>
      <c r="AN8" s="671"/>
    </row>
    <row r="9" spans="1:40" ht="18" customHeight="1" thickTop="1">
      <c r="C9" s="673"/>
      <c r="D9" s="673"/>
      <c r="E9" s="673"/>
      <c r="F9" s="673"/>
      <c r="G9" s="673"/>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105"/>
      <c r="AI9" s="656" t="s">
        <v>32</v>
      </c>
      <c r="AJ9" s="656"/>
      <c r="AK9" s="656"/>
      <c r="AL9" s="656"/>
      <c r="AM9" s="656"/>
      <c r="AN9" s="656"/>
    </row>
    <row r="10" spans="1:40" ht="17.25" customHeight="1">
      <c r="A10" s="59"/>
      <c r="B10" s="59"/>
      <c r="C10" s="674">
        <v>1</v>
      </c>
      <c r="D10" s="675"/>
      <c r="E10" s="736" t="s">
        <v>816</v>
      </c>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8"/>
    </row>
    <row r="11" spans="1:40" ht="17.25" customHeight="1">
      <c r="A11" s="59"/>
      <c r="B11" s="59"/>
      <c r="C11" s="622"/>
      <c r="D11" s="623"/>
      <c r="E11" s="739"/>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740"/>
    </row>
    <row r="12" spans="1:40" ht="17.25" customHeight="1">
      <c r="A12" s="59"/>
      <c r="B12" s="59"/>
      <c r="C12" s="622"/>
      <c r="D12" s="623"/>
      <c r="E12" s="647" t="s">
        <v>342</v>
      </c>
      <c r="F12" s="648"/>
      <c r="G12" s="648"/>
      <c r="H12" s="648"/>
      <c r="I12" s="648"/>
      <c r="J12" s="648"/>
      <c r="K12" s="648"/>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9"/>
      <c r="AI12" s="657"/>
      <c r="AJ12" s="658"/>
      <c r="AK12" s="658"/>
      <c r="AL12" s="658"/>
      <c r="AM12" s="658"/>
      <c r="AN12" s="659"/>
    </row>
    <row r="13" spans="1:40" ht="17.25" customHeight="1">
      <c r="A13" s="59"/>
      <c r="B13" s="59"/>
      <c r="C13" s="622"/>
      <c r="D13" s="623"/>
      <c r="E13" s="650"/>
      <c r="F13" s="651"/>
      <c r="G13" s="651"/>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2"/>
      <c r="AI13" s="660"/>
      <c r="AJ13" s="661"/>
      <c r="AK13" s="661"/>
      <c r="AL13" s="661"/>
      <c r="AM13" s="661"/>
      <c r="AN13" s="662"/>
    </row>
    <row r="14" spans="1:40" ht="17.25" customHeight="1">
      <c r="A14" s="59"/>
      <c r="B14" s="59"/>
      <c r="C14" s="622"/>
      <c r="D14" s="623"/>
      <c r="E14" s="650"/>
      <c r="F14" s="651"/>
      <c r="G14" s="651"/>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2"/>
      <c r="AI14" s="660"/>
      <c r="AJ14" s="661"/>
      <c r="AK14" s="661"/>
      <c r="AL14" s="661"/>
      <c r="AM14" s="661"/>
      <c r="AN14" s="662"/>
    </row>
    <row r="15" spans="1:40" ht="17.25" customHeight="1">
      <c r="A15" s="59"/>
      <c r="B15" s="59"/>
      <c r="C15" s="622"/>
      <c r="D15" s="623"/>
      <c r="E15" s="653"/>
      <c r="F15" s="654"/>
      <c r="G15" s="654"/>
      <c r="H15" s="654"/>
      <c r="I15" s="654"/>
      <c r="J15" s="654"/>
      <c r="K15" s="654"/>
      <c r="L15" s="654"/>
      <c r="M15" s="654"/>
      <c r="N15" s="654"/>
      <c r="O15" s="654"/>
      <c r="P15" s="654"/>
      <c r="Q15" s="654"/>
      <c r="R15" s="654"/>
      <c r="S15" s="654"/>
      <c r="T15" s="654"/>
      <c r="U15" s="654"/>
      <c r="V15" s="654"/>
      <c r="W15" s="654"/>
      <c r="X15" s="654"/>
      <c r="Y15" s="654"/>
      <c r="Z15" s="654"/>
      <c r="AA15" s="654"/>
      <c r="AB15" s="654"/>
      <c r="AC15" s="654"/>
      <c r="AD15" s="654"/>
      <c r="AE15" s="654"/>
      <c r="AF15" s="654"/>
      <c r="AG15" s="654"/>
      <c r="AH15" s="655"/>
      <c r="AI15" s="663"/>
      <c r="AJ15" s="664"/>
      <c r="AK15" s="664"/>
      <c r="AL15" s="664"/>
      <c r="AM15" s="664"/>
      <c r="AN15" s="665"/>
    </row>
    <row r="16" spans="1:40" ht="17.25" customHeight="1">
      <c r="A16" s="59"/>
      <c r="B16" s="59"/>
      <c r="C16" s="622"/>
      <c r="D16" s="623"/>
      <c r="E16" s="650" t="s">
        <v>151</v>
      </c>
      <c r="F16" s="651"/>
      <c r="G16" s="651"/>
      <c r="H16" s="651"/>
      <c r="I16" s="651"/>
      <c r="J16" s="651"/>
      <c r="K16" s="651"/>
      <c r="L16" s="651"/>
      <c r="M16" s="651"/>
      <c r="N16" s="651"/>
      <c r="O16" s="651"/>
      <c r="P16" s="651"/>
      <c r="Q16" s="651"/>
      <c r="R16" s="651"/>
      <c r="S16" s="651"/>
      <c r="T16" s="651"/>
      <c r="U16" s="651"/>
      <c r="V16" s="651"/>
      <c r="W16" s="651"/>
      <c r="X16" s="651"/>
      <c r="Y16" s="651"/>
      <c r="Z16" s="651"/>
      <c r="AA16" s="651"/>
      <c r="AB16" s="651"/>
      <c r="AC16" s="651"/>
      <c r="AD16" s="651"/>
      <c r="AE16" s="651"/>
      <c r="AF16" s="651"/>
      <c r="AG16" s="651"/>
      <c r="AH16" s="652"/>
      <c r="AI16" s="730"/>
      <c r="AJ16" s="731"/>
      <c r="AK16" s="731"/>
      <c r="AL16" s="731"/>
      <c r="AM16" s="731"/>
      <c r="AN16" s="732"/>
    </row>
    <row r="17" spans="1:40" ht="17.25" customHeight="1">
      <c r="A17" s="59"/>
      <c r="B17" s="59"/>
      <c r="C17" s="622"/>
      <c r="D17" s="623"/>
      <c r="E17" s="650"/>
      <c r="F17" s="651"/>
      <c r="G17" s="651"/>
      <c r="H17" s="651"/>
      <c r="I17" s="651"/>
      <c r="J17" s="651"/>
      <c r="K17" s="651"/>
      <c r="L17" s="651"/>
      <c r="M17" s="651"/>
      <c r="N17" s="651"/>
      <c r="O17" s="651"/>
      <c r="P17" s="651"/>
      <c r="Q17" s="651"/>
      <c r="R17" s="651"/>
      <c r="S17" s="651"/>
      <c r="T17" s="651"/>
      <c r="U17" s="651"/>
      <c r="V17" s="651"/>
      <c r="W17" s="651"/>
      <c r="X17" s="651"/>
      <c r="Y17" s="651"/>
      <c r="Z17" s="651"/>
      <c r="AA17" s="651"/>
      <c r="AB17" s="651"/>
      <c r="AC17" s="651"/>
      <c r="AD17" s="651"/>
      <c r="AE17" s="651"/>
      <c r="AF17" s="651"/>
      <c r="AG17" s="651"/>
      <c r="AH17" s="652"/>
      <c r="AI17" s="733"/>
      <c r="AJ17" s="734"/>
      <c r="AK17" s="734"/>
      <c r="AL17" s="734"/>
      <c r="AM17" s="734"/>
      <c r="AN17" s="735"/>
    </row>
    <row r="18" spans="1:40" ht="17.25" customHeight="1">
      <c r="A18" s="59"/>
      <c r="B18" s="59"/>
      <c r="C18" s="622"/>
      <c r="D18" s="623"/>
      <c r="E18" s="647" t="s">
        <v>1003</v>
      </c>
      <c r="F18" s="648"/>
      <c r="G18" s="648"/>
      <c r="H18" s="648"/>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9"/>
    </row>
    <row r="19" spans="1:40" ht="17.25" customHeight="1">
      <c r="A19" s="59"/>
      <c r="B19" s="59"/>
      <c r="C19" s="622"/>
      <c r="D19" s="623"/>
      <c r="E19" s="685"/>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7"/>
    </row>
    <row r="20" spans="1:40" ht="17.25" customHeight="1">
      <c r="A20" s="59"/>
      <c r="B20" s="59"/>
      <c r="C20" s="622"/>
      <c r="D20" s="623"/>
      <c r="E20" s="650" t="s">
        <v>152</v>
      </c>
      <c r="F20" s="651"/>
      <c r="G20" s="651"/>
      <c r="H20" s="651"/>
      <c r="I20" s="651"/>
      <c r="J20" s="651"/>
      <c r="K20" s="651"/>
      <c r="L20" s="651"/>
      <c r="M20" s="651"/>
      <c r="N20" s="651"/>
      <c r="O20" s="651"/>
      <c r="P20" s="651"/>
      <c r="Q20" s="651"/>
      <c r="R20" s="651"/>
      <c r="S20" s="651"/>
      <c r="T20" s="651"/>
      <c r="U20" s="651"/>
      <c r="V20" s="651"/>
      <c r="W20" s="651"/>
      <c r="X20" s="651"/>
      <c r="Y20" s="651"/>
      <c r="Z20" s="651"/>
      <c r="AA20" s="651"/>
      <c r="AB20" s="651"/>
      <c r="AC20" s="651"/>
      <c r="AD20" s="651"/>
      <c r="AE20" s="651"/>
      <c r="AF20" s="651"/>
      <c r="AG20" s="651"/>
      <c r="AH20" s="652"/>
      <c r="AI20" s="657"/>
      <c r="AJ20" s="658"/>
      <c r="AK20" s="658"/>
      <c r="AL20" s="658"/>
      <c r="AM20" s="658"/>
      <c r="AN20" s="659"/>
    </row>
    <row r="21" spans="1:40" ht="17.25" customHeight="1">
      <c r="A21" s="59"/>
      <c r="B21" s="59"/>
      <c r="C21" s="622"/>
      <c r="D21" s="623"/>
      <c r="E21" s="650"/>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c r="AI21" s="660"/>
      <c r="AJ21" s="661"/>
      <c r="AK21" s="661"/>
      <c r="AL21" s="661"/>
      <c r="AM21" s="661"/>
      <c r="AN21" s="662"/>
    </row>
    <row r="22" spans="1:40" ht="17.25" customHeight="1">
      <c r="A22" s="59"/>
      <c r="B22" s="59"/>
      <c r="C22" s="622"/>
      <c r="D22" s="623"/>
      <c r="E22" s="650"/>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2"/>
      <c r="AI22" s="660"/>
      <c r="AJ22" s="661"/>
      <c r="AK22" s="661"/>
      <c r="AL22" s="661"/>
      <c r="AM22" s="661"/>
      <c r="AN22" s="662"/>
    </row>
    <row r="23" spans="1:40" ht="17.25" customHeight="1">
      <c r="A23" s="59"/>
      <c r="B23" s="59"/>
      <c r="C23" s="622"/>
      <c r="D23" s="623"/>
      <c r="E23" s="653"/>
      <c r="F23" s="654"/>
      <c r="G23" s="654"/>
      <c r="H23" s="654"/>
      <c r="I23" s="654"/>
      <c r="J23" s="654"/>
      <c r="K23" s="654"/>
      <c r="L23" s="654"/>
      <c r="M23" s="654"/>
      <c r="N23" s="654"/>
      <c r="O23" s="654"/>
      <c r="P23" s="654"/>
      <c r="Q23" s="654"/>
      <c r="R23" s="654"/>
      <c r="S23" s="654"/>
      <c r="T23" s="654"/>
      <c r="U23" s="654"/>
      <c r="V23" s="654"/>
      <c r="W23" s="654"/>
      <c r="X23" s="654"/>
      <c r="Y23" s="654"/>
      <c r="Z23" s="654"/>
      <c r="AA23" s="654"/>
      <c r="AB23" s="654"/>
      <c r="AC23" s="654"/>
      <c r="AD23" s="654"/>
      <c r="AE23" s="654"/>
      <c r="AF23" s="654"/>
      <c r="AG23" s="654"/>
      <c r="AH23" s="655"/>
      <c r="AI23" s="663"/>
      <c r="AJ23" s="664"/>
      <c r="AK23" s="664"/>
      <c r="AL23" s="664"/>
      <c r="AM23" s="664"/>
      <c r="AN23" s="665"/>
    </row>
    <row r="24" spans="1:40" ht="17.25" customHeight="1">
      <c r="A24" s="59"/>
      <c r="B24" s="59"/>
      <c r="C24" s="622"/>
      <c r="D24" s="623"/>
      <c r="E24" s="650" t="s">
        <v>153</v>
      </c>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2"/>
      <c r="AI24" s="709" t="s">
        <v>85</v>
      </c>
      <c r="AJ24" s="710"/>
      <c r="AK24" s="710"/>
      <c r="AL24" s="710"/>
      <c r="AM24" s="710"/>
      <c r="AN24" s="711"/>
    </row>
    <row r="25" spans="1:40" ht="17.25" customHeight="1">
      <c r="A25" s="59"/>
      <c r="B25" s="59"/>
      <c r="C25" s="624"/>
      <c r="D25" s="625"/>
      <c r="E25" s="653"/>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654"/>
      <c r="AH25" s="655"/>
      <c r="AI25" s="742" t="s">
        <v>86</v>
      </c>
      <c r="AJ25" s="743"/>
      <c r="AK25" s="743"/>
      <c r="AL25" s="743"/>
      <c r="AM25" s="743"/>
      <c r="AN25" s="744"/>
    </row>
    <row r="26" spans="1:40" ht="18" customHeight="1">
      <c r="A26" s="59"/>
      <c r="B26" s="59"/>
      <c r="C26" s="622">
        <v>2</v>
      </c>
      <c r="D26" s="623"/>
      <c r="E26" s="650" t="s">
        <v>818</v>
      </c>
      <c r="F26" s="651"/>
      <c r="G26" s="651"/>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2"/>
      <c r="AI26" s="632"/>
      <c r="AJ26" s="633"/>
      <c r="AK26" s="633"/>
      <c r="AL26" s="633"/>
      <c r="AM26" s="633"/>
      <c r="AN26" s="634"/>
    </row>
    <row r="27" spans="1:40" ht="18" customHeight="1">
      <c r="A27" s="59"/>
      <c r="B27" s="59"/>
      <c r="C27" s="624"/>
      <c r="D27" s="625"/>
      <c r="E27" s="685"/>
      <c r="F27" s="686"/>
      <c r="G27" s="686"/>
      <c r="H27" s="686"/>
      <c r="I27" s="686"/>
      <c r="J27" s="686"/>
      <c r="K27" s="686"/>
      <c r="L27" s="686"/>
      <c r="M27" s="686"/>
      <c r="N27" s="686"/>
      <c r="O27" s="686"/>
      <c r="P27" s="686"/>
      <c r="Q27" s="686"/>
      <c r="R27" s="686"/>
      <c r="S27" s="686"/>
      <c r="T27" s="686"/>
      <c r="U27" s="686"/>
      <c r="V27" s="686"/>
      <c r="W27" s="686"/>
      <c r="X27" s="686"/>
      <c r="Y27" s="686"/>
      <c r="Z27" s="686"/>
      <c r="AA27" s="686"/>
      <c r="AB27" s="686"/>
      <c r="AC27" s="686"/>
      <c r="AD27" s="686"/>
      <c r="AE27" s="686"/>
      <c r="AF27" s="686"/>
      <c r="AG27" s="686"/>
      <c r="AH27" s="687"/>
      <c r="AI27" s="635"/>
      <c r="AJ27" s="636"/>
      <c r="AK27" s="636"/>
      <c r="AL27" s="636"/>
      <c r="AM27" s="636"/>
      <c r="AN27" s="637"/>
    </row>
    <row r="28" spans="1:40" ht="18" customHeight="1">
      <c r="C28" s="106"/>
      <c r="D28" s="106"/>
      <c r="E28" s="707" t="s">
        <v>817</v>
      </c>
      <c r="F28" s="707"/>
      <c r="G28" s="707"/>
      <c r="H28" s="707"/>
      <c r="I28" s="707"/>
      <c r="J28" s="707"/>
      <c r="K28" s="707"/>
      <c r="L28" s="707"/>
      <c r="M28" s="707"/>
      <c r="N28" s="707"/>
      <c r="O28" s="707"/>
      <c r="P28" s="707"/>
      <c r="Q28" s="707"/>
      <c r="R28" s="707"/>
      <c r="S28" s="707"/>
      <c r="T28" s="707"/>
      <c r="U28" s="707"/>
      <c r="V28" s="707"/>
      <c r="W28" s="707"/>
      <c r="X28" s="707"/>
      <c r="Y28" s="707"/>
      <c r="Z28" s="707"/>
      <c r="AA28" s="707"/>
      <c r="AB28" s="707"/>
      <c r="AC28" s="707"/>
      <c r="AD28" s="707"/>
      <c r="AE28" s="707"/>
      <c r="AF28" s="707"/>
      <c r="AG28" s="707"/>
      <c r="AH28" s="707"/>
      <c r="AI28" s="707"/>
      <c r="AJ28" s="707"/>
      <c r="AK28" s="707"/>
      <c r="AL28" s="707"/>
      <c r="AM28" s="707"/>
      <c r="AN28" s="707"/>
    </row>
    <row r="29" spans="1:40" ht="18" customHeight="1">
      <c r="C29" s="106"/>
      <c r="D29" s="106"/>
      <c r="E29" s="708"/>
      <c r="F29" s="708"/>
      <c r="G29" s="708"/>
      <c r="H29" s="708"/>
      <c r="I29" s="708"/>
      <c r="J29" s="70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H29" s="708"/>
      <c r="AI29" s="708"/>
      <c r="AJ29" s="708"/>
      <c r="AK29" s="708"/>
      <c r="AL29" s="708"/>
      <c r="AM29" s="708"/>
      <c r="AN29" s="708"/>
    </row>
    <row r="30" spans="1:40" ht="18" customHeight="1">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row>
    <row r="31" spans="1:40" ht="18" customHeight="1">
      <c r="B31" s="29" t="s">
        <v>66</v>
      </c>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row>
    <row r="32" spans="1:40" ht="18" customHeight="1">
      <c r="C32" s="79" t="s">
        <v>67</v>
      </c>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row>
    <row r="33" spans="1:40" ht="18" customHeight="1">
      <c r="C33" s="641" t="s">
        <v>58</v>
      </c>
      <c r="D33" s="642"/>
      <c r="E33" s="642"/>
      <c r="F33" s="643"/>
      <c r="G33" s="644" t="s">
        <v>31</v>
      </c>
      <c r="H33" s="645"/>
      <c r="I33" s="645"/>
      <c r="J33" s="645"/>
      <c r="K33" s="645"/>
      <c r="L33" s="645"/>
      <c r="M33" s="645"/>
      <c r="N33" s="645"/>
      <c r="O33" s="645"/>
      <c r="P33" s="645"/>
      <c r="Q33" s="645"/>
      <c r="R33" s="645"/>
      <c r="S33" s="645"/>
      <c r="T33" s="645"/>
      <c r="U33" s="645"/>
      <c r="V33" s="645"/>
      <c r="W33" s="646"/>
      <c r="X33" s="79"/>
      <c r="Y33" s="79"/>
      <c r="Z33" s="79"/>
      <c r="AA33" s="79"/>
      <c r="AB33" s="79"/>
      <c r="AC33" s="79"/>
      <c r="AD33" s="79"/>
      <c r="AE33" s="79"/>
      <c r="AF33" s="79"/>
      <c r="AG33" s="79"/>
      <c r="AH33" s="79"/>
      <c r="AI33" s="79"/>
      <c r="AJ33" s="79"/>
      <c r="AK33" s="79"/>
      <c r="AL33" s="79"/>
      <c r="AM33" s="79"/>
      <c r="AN33" s="79"/>
    </row>
    <row r="34" spans="1:40" ht="18" customHeight="1">
      <c r="C34" s="672" t="s">
        <v>171</v>
      </c>
      <c r="D34" s="672"/>
      <c r="E34" s="672"/>
      <c r="F34" s="672"/>
      <c r="G34" s="672"/>
      <c r="H34" s="672"/>
      <c r="I34" s="672"/>
      <c r="J34" s="672"/>
      <c r="K34" s="672"/>
      <c r="L34" s="672"/>
      <c r="M34" s="672"/>
      <c r="N34" s="672"/>
      <c r="O34" s="672"/>
      <c r="P34" s="672"/>
      <c r="Q34" s="672"/>
      <c r="R34" s="672"/>
      <c r="S34" s="672"/>
      <c r="T34" s="672"/>
      <c r="U34" s="672"/>
      <c r="V34" s="672"/>
      <c r="W34" s="672"/>
      <c r="X34" s="672"/>
      <c r="Y34" s="672"/>
      <c r="Z34" s="672"/>
      <c r="AA34" s="672"/>
      <c r="AB34" s="672"/>
      <c r="AC34" s="672"/>
      <c r="AD34" s="672"/>
      <c r="AE34" s="672"/>
      <c r="AF34" s="672"/>
      <c r="AG34" s="672"/>
      <c r="AH34" s="672"/>
      <c r="AI34" s="672"/>
      <c r="AJ34" s="672"/>
      <c r="AK34" s="672"/>
      <c r="AL34" s="672"/>
      <c r="AM34" s="672"/>
      <c r="AN34" s="672"/>
    </row>
    <row r="35" spans="1:40" ht="18" customHeight="1">
      <c r="C35" s="672"/>
      <c r="D35" s="672"/>
      <c r="E35" s="672"/>
      <c r="F35" s="672"/>
      <c r="G35" s="672"/>
      <c r="H35" s="672"/>
      <c r="I35" s="672"/>
      <c r="J35" s="672"/>
      <c r="K35" s="672"/>
      <c r="L35" s="672"/>
      <c r="M35" s="672"/>
      <c r="N35" s="672"/>
      <c r="O35" s="672"/>
      <c r="P35" s="672"/>
      <c r="Q35" s="672"/>
      <c r="R35" s="672"/>
      <c r="S35" s="672"/>
      <c r="T35" s="672"/>
      <c r="U35" s="672"/>
      <c r="V35" s="672"/>
      <c r="W35" s="672"/>
      <c r="X35" s="672"/>
      <c r="Y35" s="672"/>
      <c r="Z35" s="672"/>
      <c r="AA35" s="672"/>
      <c r="AB35" s="672"/>
      <c r="AC35" s="672"/>
      <c r="AD35" s="672"/>
      <c r="AE35" s="672"/>
      <c r="AF35" s="672"/>
      <c r="AG35" s="672"/>
      <c r="AH35" s="672"/>
      <c r="AI35" s="672"/>
      <c r="AJ35" s="672"/>
      <c r="AK35" s="672"/>
      <c r="AL35" s="672"/>
      <c r="AM35" s="672"/>
      <c r="AN35" s="672"/>
    </row>
    <row r="36" spans="1:40" ht="18" customHeight="1">
      <c r="C36" s="79" t="s">
        <v>190</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row>
    <row r="37" spans="1:40" ht="18" customHeight="1">
      <c r="C37" s="644" t="s">
        <v>173</v>
      </c>
      <c r="D37" s="645"/>
      <c r="E37" s="645"/>
      <c r="F37" s="645"/>
      <c r="G37" s="645"/>
      <c r="H37" s="645"/>
      <c r="I37" s="645"/>
      <c r="J37" s="645"/>
      <c r="K37" s="645"/>
      <c r="L37" s="645"/>
      <c r="M37" s="645"/>
      <c r="N37" s="645"/>
      <c r="O37" s="645"/>
      <c r="P37" s="646"/>
      <c r="Q37" s="641" t="s">
        <v>33</v>
      </c>
      <c r="R37" s="642"/>
      <c r="S37" s="642"/>
      <c r="T37" s="642"/>
      <c r="U37" s="642"/>
      <c r="V37" s="642"/>
      <c r="W37" s="642"/>
      <c r="X37" s="642"/>
      <c r="Y37" s="642"/>
      <c r="Z37" s="642"/>
      <c r="AA37" s="642"/>
      <c r="AB37" s="642"/>
      <c r="AC37" s="642"/>
      <c r="AD37" s="642"/>
      <c r="AE37" s="642"/>
      <c r="AF37" s="642"/>
      <c r="AG37" s="642"/>
      <c r="AH37" s="642"/>
      <c r="AI37" s="642"/>
      <c r="AJ37" s="642"/>
      <c r="AK37" s="642"/>
      <c r="AL37" s="642"/>
      <c r="AM37" s="642"/>
      <c r="AN37" s="643"/>
    </row>
    <row r="38" spans="1:40" ht="18" customHeight="1">
      <c r="C38" s="736" t="s">
        <v>858</v>
      </c>
      <c r="D38" s="737"/>
      <c r="E38" s="737"/>
      <c r="F38" s="737"/>
      <c r="G38" s="737"/>
      <c r="H38" s="737"/>
      <c r="I38" s="737"/>
      <c r="J38" s="737"/>
      <c r="K38" s="737"/>
      <c r="L38" s="737"/>
      <c r="M38" s="737"/>
      <c r="N38" s="737"/>
      <c r="O38" s="737"/>
      <c r="P38" s="738"/>
      <c r="Q38" s="753" t="s">
        <v>59</v>
      </c>
      <c r="R38" s="754"/>
      <c r="S38" s="754"/>
      <c r="T38" s="755"/>
      <c r="U38" s="753" t="s">
        <v>29</v>
      </c>
      <c r="V38" s="754"/>
      <c r="W38" s="754"/>
      <c r="X38" s="754"/>
      <c r="Y38" s="754"/>
      <c r="Z38" s="754"/>
      <c r="AA38" s="754"/>
      <c r="AB38" s="754"/>
      <c r="AC38" s="754"/>
      <c r="AD38" s="754"/>
      <c r="AE38" s="754"/>
      <c r="AF38" s="754"/>
      <c r="AG38" s="754"/>
      <c r="AH38" s="754"/>
      <c r="AI38" s="754"/>
      <c r="AJ38" s="754"/>
      <c r="AK38" s="754"/>
      <c r="AL38" s="754"/>
      <c r="AM38" s="754"/>
      <c r="AN38" s="755"/>
    </row>
    <row r="39" spans="1:40" ht="18" customHeight="1">
      <c r="C39" s="739"/>
      <c r="D39" s="673"/>
      <c r="E39" s="673"/>
      <c r="F39" s="673"/>
      <c r="G39" s="673"/>
      <c r="H39" s="673"/>
      <c r="I39" s="673"/>
      <c r="J39" s="673"/>
      <c r="K39" s="673"/>
      <c r="L39" s="673"/>
      <c r="M39" s="673"/>
      <c r="N39" s="673"/>
      <c r="O39" s="673"/>
      <c r="P39" s="740"/>
      <c r="Q39" s="624" t="s">
        <v>68</v>
      </c>
      <c r="R39" s="638"/>
      <c r="S39" s="638"/>
      <c r="T39" s="625"/>
      <c r="U39" s="624"/>
      <c r="V39" s="638"/>
      <c r="W39" s="638"/>
      <c r="X39" s="638"/>
      <c r="Y39" s="638"/>
      <c r="Z39" s="638"/>
      <c r="AA39" s="625"/>
      <c r="AB39" s="624" t="s">
        <v>69</v>
      </c>
      <c r="AC39" s="638"/>
      <c r="AD39" s="638"/>
      <c r="AE39" s="638"/>
      <c r="AF39" s="638"/>
      <c r="AG39" s="638"/>
      <c r="AH39" s="625"/>
      <c r="AI39" s="751"/>
      <c r="AJ39" s="752"/>
      <c r="AK39" s="752"/>
      <c r="AL39" s="756" t="s">
        <v>60</v>
      </c>
      <c r="AM39" s="756"/>
      <c r="AN39" s="757"/>
    </row>
    <row r="40" spans="1:40" ht="18" customHeight="1">
      <c r="A40" s="59"/>
      <c r="B40" s="59"/>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2"/>
      <c r="AM40" s="672"/>
      <c r="AN40" s="672"/>
    </row>
    <row r="41" spans="1:40" ht="18" customHeight="1">
      <c r="C41" s="626">
        <v>3</v>
      </c>
      <c r="D41" s="627"/>
      <c r="E41" s="648" t="s">
        <v>819</v>
      </c>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57"/>
      <c r="AJ41" s="658"/>
      <c r="AK41" s="658"/>
      <c r="AL41" s="658"/>
      <c r="AM41" s="658"/>
      <c r="AN41" s="659"/>
    </row>
    <row r="42" spans="1:40" ht="18" customHeight="1">
      <c r="C42" s="628"/>
      <c r="D42" s="629"/>
      <c r="E42" s="651"/>
      <c r="F42" s="651"/>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c r="AE42" s="651"/>
      <c r="AF42" s="651"/>
      <c r="AG42" s="651"/>
      <c r="AH42" s="651"/>
      <c r="AI42" s="660"/>
      <c r="AJ42" s="661"/>
      <c r="AK42" s="661"/>
      <c r="AL42" s="661"/>
      <c r="AM42" s="661"/>
      <c r="AN42" s="662"/>
    </row>
    <row r="43" spans="1:40" ht="18" customHeight="1">
      <c r="C43" s="628"/>
      <c r="D43" s="629"/>
      <c r="E43" s="651"/>
      <c r="F43" s="651"/>
      <c r="G43" s="651"/>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60"/>
      <c r="AJ43" s="661"/>
      <c r="AK43" s="661"/>
      <c r="AL43" s="661"/>
      <c r="AM43" s="661"/>
      <c r="AN43" s="662"/>
    </row>
    <row r="44" spans="1:40" ht="18" customHeight="1">
      <c r="C44" s="628"/>
      <c r="D44" s="629"/>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60"/>
      <c r="AJ44" s="661"/>
      <c r="AK44" s="661"/>
      <c r="AL44" s="661"/>
      <c r="AM44" s="661"/>
      <c r="AN44" s="662"/>
    </row>
    <row r="45" spans="1:40" ht="17.25" customHeight="1">
      <c r="A45" s="59"/>
      <c r="B45" s="59"/>
      <c r="C45" s="628"/>
      <c r="D45" s="629"/>
      <c r="E45" s="647" t="s">
        <v>820</v>
      </c>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9"/>
    </row>
    <row r="46" spans="1:40" ht="17.25" customHeight="1">
      <c r="A46" s="59"/>
      <c r="B46" s="59"/>
      <c r="C46" s="628"/>
      <c r="D46" s="629"/>
      <c r="E46" s="685"/>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7"/>
    </row>
    <row r="47" spans="1:40" ht="17.25" customHeight="1">
      <c r="A47" s="59"/>
      <c r="B47" s="59"/>
      <c r="C47" s="628"/>
      <c r="D47" s="629"/>
      <c r="E47" s="647" t="s">
        <v>154</v>
      </c>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c r="AI47" s="657"/>
      <c r="AJ47" s="658"/>
      <c r="AK47" s="658"/>
      <c r="AL47" s="658"/>
      <c r="AM47" s="658"/>
      <c r="AN47" s="659"/>
    </row>
    <row r="48" spans="1:40" ht="17.25" customHeight="1">
      <c r="A48" s="59"/>
      <c r="B48" s="59"/>
      <c r="C48" s="628"/>
      <c r="D48" s="629"/>
      <c r="E48" s="653"/>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5"/>
      <c r="AI48" s="663"/>
      <c r="AJ48" s="664"/>
      <c r="AK48" s="664"/>
      <c r="AL48" s="664"/>
      <c r="AM48" s="664"/>
      <c r="AN48" s="665"/>
    </row>
    <row r="49" spans="1:40" ht="17.25" customHeight="1">
      <c r="A49" s="59"/>
      <c r="B49" s="59"/>
      <c r="C49" s="628"/>
      <c r="D49" s="629"/>
      <c r="E49" s="697" t="s">
        <v>632</v>
      </c>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9"/>
      <c r="AI49" s="102"/>
      <c r="AJ49" s="62"/>
      <c r="AK49" s="62"/>
      <c r="AL49" s="62"/>
      <c r="AM49" s="62"/>
      <c r="AN49" s="114"/>
    </row>
    <row r="50" spans="1:40" ht="17.25" customHeight="1">
      <c r="A50" s="59"/>
      <c r="B50" s="59"/>
      <c r="C50" s="628"/>
      <c r="D50" s="629"/>
      <c r="E50" s="697"/>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9"/>
      <c r="AI50" s="102"/>
      <c r="AJ50" s="62"/>
      <c r="AK50" s="62"/>
      <c r="AL50" s="62"/>
      <c r="AM50" s="62"/>
      <c r="AN50" s="114"/>
    </row>
    <row r="51" spans="1:40" ht="17.25" customHeight="1">
      <c r="A51" s="59"/>
      <c r="B51" s="59"/>
      <c r="C51" s="628"/>
      <c r="D51" s="629"/>
      <c r="E51" s="697"/>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9"/>
      <c r="AI51" s="709" t="s">
        <v>85</v>
      </c>
      <c r="AJ51" s="710"/>
      <c r="AK51" s="710"/>
      <c r="AL51" s="710"/>
      <c r="AM51" s="710"/>
      <c r="AN51" s="711"/>
    </row>
    <row r="52" spans="1:40" ht="17.25" customHeight="1">
      <c r="A52" s="59"/>
      <c r="B52" s="59"/>
      <c r="C52" s="630"/>
      <c r="D52" s="631"/>
      <c r="E52" s="700"/>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1"/>
      <c r="AG52" s="701"/>
      <c r="AH52" s="702"/>
      <c r="AI52" s="694" t="s">
        <v>86</v>
      </c>
      <c r="AJ52" s="695"/>
      <c r="AK52" s="695"/>
      <c r="AL52" s="695"/>
      <c r="AM52" s="695"/>
      <c r="AN52" s="696"/>
    </row>
    <row r="53" spans="1:40" ht="18" customHeight="1">
      <c r="A53" s="59"/>
      <c r="B53" s="59"/>
      <c r="C53" s="622">
        <v>4</v>
      </c>
      <c r="D53" s="623"/>
      <c r="E53" s="703" t="s">
        <v>821</v>
      </c>
      <c r="F53" s="703"/>
      <c r="G53" s="703"/>
      <c r="H53" s="703"/>
      <c r="I53" s="703"/>
      <c r="J53" s="703"/>
      <c r="K53" s="703"/>
      <c r="L53" s="703"/>
      <c r="M53" s="703"/>
      <c r="N53" s="703"/>
      <c r="O53" s="703"/>
      <c r="P53" s="703"/>
      <c r="Q53" s="703"/>
      <c r="R53" s="703"/>
      <c r="S53" s="703"/>
      <c r="T53" s="703"/>
      <c r="U53" s="703"/>
      <c r="V53" s="703"/>
      <c r="W53" s="703"/>
      <c r="X53" s="703"/>
      <c r="Y53" s="703"/>
      <c r="Z53" s="703"/>
      <c r="AA53" s="703"/>
      <c r="AB53" s="703"/>
      <c r="AC53" s="703"/>
      <c r="AD53" s="703"/>
      <c r="AE53" s="703"/>
      <c r="AF53" s="703"/>
      <c r="AG53" s="703"/>
      <c r="AH53" s="703"/>
      <c r="AI53" s="705"/>
      <c r="AJ53" s="705"/>
      <c r="AK53" s="705"/>
      <c r="AL53" s="705"/>
      <c r="AM53" s="705"/>
      <c r="AN53" s="705"/>
    </row>
    <row r="54" spans="1:40" ht="18" customHeight="1">
      <c r="A54" s="59"/>
      <c r="B54" s="59"/>
      <c r="C54" s="624"/>
      <c r="D54" s="625"/>
      <c r="E54" s="704"/>
      <c r="F54" s="704"/>
      <c r="G54" s="704"/>
      <c r="H54" s="704"/>
      <c r="I54" s="704"/>
      <c r="J54" s="704"/>
      <c r="K54" s="704"/>
      <c r="L54" s="704"/>
      <c r="M54" s="704"/>
      <c r="N54" s="704"/>
      <c r="O54" s="704"/>
      <c r="P54" s="704"/>
      <c r="Q54" s="704"/>
      <c r="R54" s="704"/>
      <c r="S54" s="704"/>
      <c r="T54" s="704"/>
      <c r="U54" s="704"/>
      <c r="V54" s="704"/>
      <c r="W54" s="704"/>
      <c r="X54" s="704"/>
      <c r="Y54" s="704"/>
      <c r="Z54" s="704"/>
      <c r="AA54" s="704"/>
      <c r="AB54" s="704"/>
      <c r="AC54" s="704"/>
      <c r="AD54" s="704"/>
      <c r="AE54" s="704"/>
      <c r="AF54" s="704"/>
      <c r="AG54" s="704"/>
      <c r="AH54" s="704"/>
      <c r="AI54" s="706"/>
      <c r="AJ54" s="706"/>
      <c r="AK54" s="706"/>
      <c r="AL54" s="706"/>
      <c r="AM54" s="706"/>
      <c r="AN54" s="706"/>
    </row>
    <row r="55" spans="1:40" ht="18" customHeight="1">
      <c r="C55" s="106"/>
      <c r="D55" s="106"/>
      <c r="E55" s="707" t="s">
        <v>822</v>
      </c>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row>
    <row r="56" spans="1:40" ht="18" customHeight="1">
      <c r="C56" s="106"/>
      <c r="D56" s="106"/>
      <c r="E56" s="708"/>
      <c r="F56" s="708"/>
      <c r="G56" s="708"/>
      <c r="H56" s="708"/>
      <c r="I56" s="708"/>
      <c r="J56" s="708"/>
      <c r="K56" s="708"/>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ht="18" customHeight="1">
      <c r="A57" s="59"/>
      <c r="B57" s="59"/>
      <c r="C57" s="106"/>
      <c r="D57" s="106"/>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row>
    <row r="58" spans="1:40" ht="18" customHeight="1">
      <c r="A58" s="59"/>
      <c r="B58" s="30" t="s">
        <v>157</v>
      </c>
      <c r="C58" s="110"/>
      <c r="D58" s="110"/>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10"/>
      <c r="AJ58" s="110"/>
      <c r="AK58" s="110"/>
      <c r="AL58" s="110"/>
      <c r="AM58" s="110"/>
      <c r="AN58" s="110"/>
    </row>
    <row r="59" spans="1:40" ht="18" customHeight="1">
      <c r="C59" s="641" t="s">
        <v>58</v>
      </c>
      <c r="D59" s="642"/>
      <c r="E59" s="642"/>
      <c r="F59" s="643"/>
      <c r="G59" s="644" t="s">
        <v>31</v>
      </c>
      <c r="H59" s="645"/>
      <c r="I59" s="645"/>
      <c r="J59" s="645"/>
      <c r="K59" s="645"/>
      <c r="L59" s="645"/>
      <c r="M59" s="645"/>
      <c r="N59" s="645"/>
      <c r="O59" s="645"/>
      <c r="P59" s="645"/>
      <c r="Q59" s="645"/>
      <c r="R59" s="645"/>
      <c r="S59" s="645"/>
      <c r="T59" s="645"/>
      <c r="U59" s="645"/>
      <c r="V59" s="645"/>
      <c r="W59" s="646"/>
      <c r="X59" s="79"/>
      <c r="Y59" s="79"/>
      <c r="Z59" s="79"/>
      <c r="AA59" s="79"/>
      <c r="AB59" s="79"/>
      <c r="AC59" s="79"/>
      <c r="AD59" s="79"/>
      <c r="AE59" s="79"/>
      <c r="AF59" s="79"/>
      <c r="AG59" s="79"/>
      <c r="AH59" s="79"/>
      <c r="AI59" s="79"/>
      <c r="AJ59" s="79"/>
      <c r="AK59" s="79"/>
      <c r="AL59" s="79"/>
      <c r="AM59" s="79"/>
      <c r="AN59" s="79"/>
    </row>
    <row r="60" spans="1:40" ht="18" customHeight="1">
      <c r="C60" s="672" t="s">
        <v>172</v>
      </c>
      <c r="D60" s="672"/>
      <c r="E60" s="672"/>
      <c r="F60" s="672"/>
      <c r="G60" s="672"/>
      <c r="H60" s="672"/>
      <c r="I60" s="672"/>
      <c r="J60" s="672"/>
      <c r="K60" s="672"/>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row>
    <row r="61" spans="1:40" ht="18" customHeight="1">
      <c r="C61" s="672"/>
      <c r="D61" s="672"/>
      <c r="E61" s="672"/>
      <c r="F61" s="672"/>
      <c r="G61" s="672"/>
      <c r="H61" s="672"/>
      <c r="I61" s="672"/>
      <c r="J61" s="672"/>
      <c r="K61" s="672"/>
      <c r="L61" s="672"/>
      <c r="M61" s="672"/>
      <c r="N61" s="672"/>
      <c r="O61" s="672"/>
      <c r="P61" s="672"/>
      <c r="Q61" s="672"/>
      <c r="R61" s="672"/>
      <c r="S61" s="672"/>
      <c r="T61" s="672"/>
      <c r="U61" s="672"/>
      <c r="V61" s="672"/>
      <c r="W61" s="672"/>
      <c r="X61" s="672"/>
      <c r="Y61" s="672"/>
      <c r="Z61" s="672"/>
      <c r="AA61" s="672"/>
      <c r="AB61" s="672"/>
      <c r="AC61" s="672"/>
      <c r="AD61" s="672"/>
      <c r="AE61" s="672"/>
      <c r="AF61" s="672"/>
      <c r="AG61" s="672"/>
      <c r="AH61" s="672"/>
      <c r="AI61" s="672"/>
      <c r="AJ61" s="672"/>
      <c r="AK61" s="672"/>
      <c r="AL61" s="672"/>
      <c r="AM61" s="672"/>
      <c r="AN61" s="672"/>
    </row>
    <row r="62" spans="1:40" ht="18" customHeight="1">
      <c r="A62" s="59"/>
      <c r="B62" s="59"/>
      <c r="C62" s="626">
        <v>5</v>
      </c>
      <c r="D62" s="627"/>
      <c r="E62" s="647" t="s">
        <v>211</v>
      </c>
      <c r="F62" s="648"/>
      <c r="G62" s="648"/>
      <c r="H62" s="648"/>
      <c r="I62" s="648"/>
      <c r="J62" s="648"/>
      <c r="K62" s="648"/>
      <c r="L62" s="648"/>
      <c r="M62" s="648"/>
      <c r="N62" s="648"/>
      <c r="O62" s="648"/>
      <c r="P62" s="648"/>
      <c r="Q62" s="648"/>
      <c r="R62" s="648"/>
      <c r="S62" s="648"/>
      <c r="T62" s="648"/>
      <c r="U62" s="648"/>
      <c r="V62" s="648"/>
      <c r="W62" s="648"/>
      <c r="X62" s="648"/>
      <c r="Y62" s="648"/>
      <c r="Z62" s="648"/>
      <c r="AA62" s="648"/>
      <c r="AB62" s="648"/>
      <c r="AC62" s="648"/>
      <c r="AD62" s="648"/>
      <c r="AE62" s="648"/>
      <c r="AF62" s="648"/>
      <c r="AG62" s="648"/>
      <c r="AH62" s="649"/>
      <c r="AI62" s="688"/>
      <c r="AJ62" s="689"/>
      <c r="AK62" s="689"/>
      <c r="AL62" s="689"/>
      <c r="AM62" s="689"/>
      <c r="AN62" s="690"/>
    </row>
    <row r="63" spans="1:40" ht="18" customHeight="1">
      <c r="A63" s="59"/>
      <c r="B63" s="59"/>
      <c r="C63" s="630"/>
      <c r="D63" s="631"/>
      <c r="E63" s="685"/>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7"/>
      <c r="AI63" s="635"/>
      <c r="AJ63" s="636"/>
      <c r="AK63" s="636"/>
      <c r="AL63" s="636"/>
      <c r="AM63" s="636"/>
      <c r="AN63" s="637"/>
    </row>
    <row r="64" spans="1:40" ht="18" customHeight="1">
      <c r="A64" s="59"/>
      <c r="B64" s="59"/>
      <c r="C64" s="626">
        <v>6</v>
      </c>
      <c r="D64" s="627"/>
      <c r="E64" s="647" t="s">
        <v>212</v>
      </c>
      <c r="F64" s="648"/>
      <c r="G64" s="648"/>
      <c r="H64" s="648"/>
      <c r="I64" s="648"/>
      <c r="J64" s="648"/>
      <c r="K64" s="648"/>
      <c r="L64" s="648"/>
      <c r="M64" s="648"/>
      <c r="N64" s="648"/>
      <c r="O64" s="648"/>
      <c r="P64" s="648"/>
      <c r="Q64" s="648"/>
      <c r="R64" s="648"/>
      <c r="S64" s="648"/>
      <c r="T64" s="648"/>
      <c r="U64" s="648"/>
      <c r="V64" s="648"/>
      <c r="W64" s="648"/>
      <c r="X64" s="648"/>
      <c r="Y64" s="648"/>
      <c r="Z64" s="648"/>
      <c r="AA64" s="648"/>
      <c r="AB64" s="648"/>
      <c r="AC64" s="648"/>
      <c r="AD64" s="648"/>
      <c r="AE64" s="648"/>
      <c r="AF64" s="648"/>
      <c r="AG64" s="648"/>
      <c r="AH64" s="649"/>
      <c r="AI64" s="626"/>
      <c r="AJ64" s="741"/>
      <c r="AK64" s="741"/>
      <c r="AL64" s="741"/>
      <c r="AM64" s="741"/>
      <c r="AN64" s="627"/>
    </row>
    <row r="65" spans="1:40" ht="18" customHeight="1">
      <c r="A65" s="59"/>
      <c r="B65" s="59"/>
      <c r="C65" s="628"/>
      <c r="D65" s="629"/>
      <c r="E65" s="650"/>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2"/>
      <c r="AI65" s="628"/>
      <c r="AJ65" s="758"/>
      <c r="AK65" s="758"/>
      <c r="AL65" s="758"/>
      <c r="AM65" s="758"/>
      <c r="AN65" s="629"/>
    </row>
    <row r="66" spans="1:40" ht="18" customHeight="1">
      <c r="A66" s="59"/>
      <c r="B66" s="59"/>
      <c r="C66" s="628"/>
      <c r="D66" s="629"/>
      <c r="E66" s="650"/>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2"/>
      <c r="AI66" s="709" t="s">
        <v>85</v>
      </c>
      <c r="AJ66" s="710"/>
      <c r="AK66" s="710"/>
      <c r="AL66" s="710"/>
      <c r="AM66" s="710"/>
      <c r="AN66" s="711"/>
    </row>
    <row r="67" spans="1:40" ht="18" customHeight="1">
      <c r="A67" s="59"/>
      <c r="B67" s="59"/>
      <c r="C67" s="630"/>
      <c r="D67" s="631"/>
      <c r="E67" s="685"/>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7"/>
      <c r="AI67" s="691" t="s">
        <v>86</v>
      </c>
      <c r="AJ67" s="692"/>
      <c r="AK67" s="692"/>
      <c r="AL67" s="692"/>
      <c r="AM67" s="692"/>
      <c r="AN67" s="693"/>
    </row>
    <row r="68" spans="1:40" ht="18" customHeight="1">
      <c r="A68" s="59"/>
      <c r="B68" s="59"/>
      <c r="C68" s="106"/>
      <c r="D68" s="106"/>
      <c r="E68" s="682" t="s">
        <v>191</v>
      </c>
      <c r="F68" s="682"/>
      <c r="G68" s="682"/>
      <c r="H68" s="682"/>
      <c r="I68" s="682"/>
      <c r="J68" s="682"/>
      <c r="K68" s="682"/>
      <c r="L68" s="682"/>
      <c r="M68" s="682"/>
      <c r="N68" s="682"/>
      <c r="O68" s="682"/>
      <c r="P68" s="682"/>
      <c r="Q68" s="682"/>
      <c r="R68" s="682"/>
      <c r="S68" s="682"/>
      <c r="T68" s="682"/>
      <c r="U68" s="682"/>
      <c r="V68" s="682"/>
      <c r="W68" s="682"/>
      <c r="X68" s="682"/>
      <c r="Y68" s="682"/>
      <c r="Z68" s="682"/>
      <c r="AA68" s="682"/>
      <c r="AB68" s="682"/>
      <c r="AC68" s="682"/>
      <c r="AD68" s="682"/>
      <c r="AE68" s="682"/>
      <c r="AF68" s="682"/>
      <c r="AG68" s="682"/>
      <c r="AH68" s="682"/>
      <c r="AI68" s="682"/>
      <c r="AJ68" s="682"/>
      <c r="AK68" s="682"/>
      <c r="AL68" s="682"/>
      <c r="AM68" s="682"/>
      <c r="AN68" s="682"/>
    </row>
    <row r="69" spans="1:40" ht="18" customHeight="1">
      <c r="A69" s="59"/>
      <c r="B69" s="59"/>
      <c r="C69" s="106"/>
      <c r="D69" s="106"/>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row>
    <row r="70" spans="1:40" ht="18" customHeight="1">
      <c r="A70" s="59"/>
      <c r="B70" s="59"/>
      <c r="C70" s="106"/>
      <c r="D70" s="106"/>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row>
    <row r="71" spans="1:40" ht="18" customHeight="1">
      <c r="A71" s="59"/>
      <c r="B71" s="59"/>
      <c r="C71" s="106"/>
      <c r="D71" s="106"/>
      <c r="E71" s="683"/>
      <c r="F71" s="683"/>
      <c r="G71" s="683"/>
      <c r="H71" s="683"/>
      <c r="I71" s="683"/>
      <c r="J71" s="683"/>
      <c r="K71" s="683"/>
      <c r="L71" s="683"/>
      <c r="M71" s="683"/>
      <c r="N71" s="683"/>
      <c r="O71" s="683"/>
      <c r="P71" s="683"/>
      <c r="Q71" s="683"/>
      <c r="R71" s="683"/>
      <c r="S71" s="683"/>
      <c r="T71" s="683"/>
      <c r="U71" s="683"/>
      <c r="V71" s="683"/>
      <c r="W71" s="683"/>
      <c r="X71" s="683"/>
      <c r="Y71" s="683"/>
      <c r="Z71" s="683"/>
      <c r="AA71" s="683"/>
      <c r="AB71" s="683"/>
      <c r="AC71" s="683"/>
      <c r="AD71" s="683"/>
      <c r="AE71" s="683"/>
      <c r="AF71" s="683"/>
      <c r="AG71" s="683"/>
      <c r="AH71" s="683"/>
      <c r="AI71" s="683"/>
      <c r="AJ71" s="683"/>
      <c r="AK71" s="683"/>
      <c r="AL71" s="683"/>
      <c r="AM71" s="683"/>
      <c r="AN71" s="683"/>
    </row>
    <row r="72" spans="1:40" ht="16.5" customHeight="1">
      <c r="A72" s="59"/>
      <c r="B72" s="59"/>
      <c r="C72" s="104"/>
      <c r="D72" s="104"/>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4"/>
      <c r="AJ72" s="104"/>
      <c r="AK72" s="104"/>
      <c r="AL72" s="104"/>
      <c r="AM72" s="104"/>
      <c r="AN72" s="104"/>
    </row>
    <row r="73" spans="1:40" ht="18" customHeight="1">
      <c r="A73" s="59"/>
      <c r="B73" s="30" t="s">
        <v>206</v>
      </c>
      <c r="C73" s="109"/>
      <c r="D73" s="109"/>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09"/>
      <c r="AJ73" s="109"/>
      <c r="AK73" s="109"/>
      <c r="AL73" s="109"/>
      <c r="AM73" s="109"/>
      <c r="AN73" s="109"/>
    </row>
    <row r="74" spans="1:40" ht="18" customHeight="1">
      <c r="A74" s="59"/>
      <c r="B74" s="59"/>
      <c r="C74" s="713">
        <v>7</v>
      </c>
      <c r="D74" s="714"/>
      <c r="E74" s="647" t="s">
        <v>527</v>
      </c>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9"/>
      <c r="AI74" s="676"/>
      <c r="AJ74" s="677"/>
      <c r="AK74" s="677"/>
      <c r="AL74" s="677"/>
      <c r="AM74" s="677"/>
      <c r="AN74" s="678"/>
    </row>
    <row r="75" spans="1:40" ht="18" customHeight="1">
      <c r="A75" s="59"/>
      <c r="B75" s="59"/>
      <c r="C75" s="715"/>
      <c r="D75" s="716"/>
      <c r="E75" s="685"/>
      <c r="F75" s="686"/>
      <c r="G75" s="686"/>
      <c r="H75" s="686"/>
      <c r="I75" s="686"/>
      <c r="J75" s="686"/>
      <c r="K75" s="686"/>
      <c r="L75" s="686"/>
      <c r="M75" s="686"/>
      <c r="N75" s="686"/>
      <c r="O75" s="686"/>
      <c r="P75" s="686"/>
      <c r="Q75" s="686"/>
      <c r="R75" s="686"/>
      <c r="S75" s="686"/>
      <c r="T75" s="686"/>
      <c r="U75" s="686"/>
      <c r="V75" s="686"/>
      <c r="W75" s="686"/>
      <c r="X75" s="686"/>
      <c r="Y75" s="686"/>
      <c r="Z75" s="686"/>
      <c r="AA75" s="686"/>
      <c r="AB75" s="686"/>
      <c r="AC75" s="686"/>
      <c r="AD75" s="686"/>
      <c r="AE75" s="686"/>
      <c r="AF75" s="686"/>
      <c r="AG75" s="686"/>
      <c r="AH75" s="687"/>
      <c r="AI75" s="679"/>
      <c r="AJ75" s="680"/>
      <c r="AK75" s="680"/>
      <c r="AL75" s="680"/>
      <c r="AM75" s="680"/>
      <c r="AN75" s="681"/>
    </row>
    <row r="76" spans="1:40" ht="18" customHeight="1">
      <c r="A76" s="59"/>
      <c r="B76" s="59"/>
      <c r="C76" s="626">
        <v>8</v>
      </c>
      <c r="D76" s="627"/>
      <c r="E76" s="647" t="s">
        <v>823</v>
      </c>
      <c r="F76" s="648"/>
      <c r="G76" s="648"/>
      <c r="H76" s="648"/>
      <c r="I76" s="648"/>
      <c r="J76" s="648"/>
      <c r="K76" s="648"/>
      <c r="L76" s="648"/>
      <c r="M76" s="648"/>
      <c r="N76" s="648"/>
      <c r="O76" s="648"/>
      <c r="P76" s="648"/>
      <c r="Q76" s="648"/>
      <c r="R76" s="648"/>
      <c r="S76" s="648"/>
      <c r="T76" s="648"/>
      <c r="U76" s="648"/>
      <c r="V76" s="648"/>
      <c r="W76" s="648"/>
      <c r="X76" s="648"/>
      <c r="Y76" s="648"/>
      <c r="Z76" s="648"/>
      <c r="AA76" s="648"/>
      <c r="AB76" s="648"/>
      <c r="AC76" s="648"/>
      <c r="AD76" s="648"/>
      <c r="AE76" s="648"/>
      <c r="AF76" s="648"/>
      <c r="AG76" s="648"/>
      <c r="AH76" s="649"/>
      <c r="AI76" s="688"/>
      <c r="AJ76" s="689"/>
      <c r="AK76" s="689"/>
      <c r="AL76" s="689"/>
      <c r="AM76" s="689"/>
      <c r="AN76" s="690"/>
    </row>
    <row r="77" spans="1:40" ht="18" customHeight="1">
      <c r="A77" s="59"/>
      <c r="B77" s="59"/>
      <c r="C77" s="630"/>
      <c r="D77" s="631"/>
      <c r="E77" s="685"/>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7"/>
      <c r="AI77" s="635"/>
      <c r="AJ77" s="636"/>
      <c r="AK77" s="636"/>
      <c r="AL77" s="636"/>
      <c r="AM77" s="636"/>
      <c r="AN77" s="637"/>
    </row>
    <row r="78" spans="1:40" ht="18" customHeight="1">
      <c r="A78" s="59"/>
      <c r="B78" s="59"/>
      <c r="C78" s="713">
        <v>9</v>
      </c>
      <c r="D78" s="714"/>
      <c r="E78" s="745" t="s">
        <v>824</v>
      </c>
      <c r="F78" s="746"/>
      <c r="G78" s="746"/>
      <c r="H78" s="746"/>
      <c r="I78" s="746"/>
      <c r="J78" s="746"/>
      <c r="K78" s="746"/>
      <c r="L78" s="746"/>
      <c r="M78" s="746"/>
      <c r="N78" s="746"/>
      <c r="O78" s="746"/>
      <c r="P78" s="746"/>
      <c r="Q78" s="746"/>
      <c r="R78" s="746"/>
      <c r="S78" s="746"/>
      <c r="T78" s="746"/>
      <c r="U78" s="746"/>
      <c r="V78" s="746"/>
      <c r="W78" s="746"/>
      <c r="X78" s="746"/>
      <c r="Y78" s="746"/>
      <c r="Z78" s="746"/>
      <c r="AA78" s="746"/>
      <c r="AB78" s="746"/>
      <c r="AC78" s="746"/>
      <c r="AD78" s="746"/>
      <c r="AE78" s="746"/>
      <c r="AF78" s="746"/>
      <c r="AG78" s="746"/>
      <c r="AH78" s="747"/>
      <c r="AI78" s="676"/>
      <c r="AJ78" s="677"/>
      <c r="AK78" s="677"/>
      <c r="AL78" s="677"/>
      <c r="AM78" s="677"/>
      <c r="AN78" s="678"/>
    </row>
    <row r="79" spans="1:40" ht="18" customHeight="1">
      <c r="A79" s="59"/>
      <c r="B79" s="59"/>
      <c r="C79" s="715"/>
      <c r="D79" s="716"/>
      <c r="E79" s="748"/>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50"/>
      <c r="AI79" s="679"/>
      <c r="AJ79" s="680"/>
      <c r="AK79" s="680"/>
      <c r="AL79" s="680"/>
      <c r="AM79" s="680"/>
      <c r="AN79" s="681"/>
    </row>
    <row r="80" spans="1:40" ht="18" customHeight="1">
      <c r="C80" s="674">
        <v>10</v>
      </c>
      <c r="D80" s="675"/>
      <c r="E80" s="647" t="s">
        <v>213</v>
      </c>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9"/>
      <c r="AI80" s="626"/>
      <c r="AJ80" s="741"/>
      <c r="AK80" s="741"/>
      <c r="AL80" s="741" t="s">
        <v>202</v>
      </c>
      <c r="AM80" s="741"/>
      <c r="AN80" s="627"/>
    </row>
    <row r="81" spans="1:40" ht="18" customHeight="1">
      <c r="C81" s="624"/>
      <c r="D81" s="625"/>
      <c r="E81" s="685"/>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7"/>
      <c r="AI81" s="630"/>
      <c r="AJ81" s="656"/>
      <c r="AK81" s="656"/>
      <c r="AL81" s="656"/>
      <c r="AM81" s="656"/>
      <c r="AN81" s="631"/>
    </row>
    <row r="82" spans="1:40" ht="18" customHeight="1">
      <c r="A82" s="59"/>
      <c r="B82" s="59"/>
      <c r="C82" s="713">
        <v>11</v>
      </c>
      <c r="D82" s="714"/>
      <c r="E82" s="745" t="s">
        <v>214</v>
      </c>
      <c r="F82" s="746"/>
      <c r="G82" s="746"/>
      <c r="H82" s="746"/>
      <c r="I82" s="746"/>
      <c r="J82" s="746"/>
      <c r="K82" s="746"/>
      <c r="L82" s="746"/>
      <c r="M82" s="746"/>
      <c r="N82" s="746"/>
      <c r="O82" s="746"/>
      <c r="P82" s="746"/>
      <c r="Q82" s="746"/>
      <c r="R82" s="746"/>
      <c r="S82" s="746"/>
      <c r="T82" s="746"/>
      <c r="U82" s="746"/>
      <c r="V82" s="746"/>
      <c r="W82" s="746"/>
      <c r="X82" s="746"/>
      <c r="Y82" s="746"/>
      <c r="Z82" s="746"/>
      <c r="AA82" s="746"/>
      <c r="AB82" s="746"/>
      <c r="AC82" s="746"/>
      <c r="AD82" s="746"/>
      <c r="AE82" s="746"/>
      <c r="AF82" s="746"/>
      <c r="AG82" s="746"/>
      <c r="AH82" s="747"/>
      <c r="AI82" s="676"/>
      <c r="AJ82" s="677"/>
      <c r="AK82" s="677"/>
      <c r="AL82" s="677"/>
      <c r="AM82" s="677"/>
      <c r="AN82" s="678"/>
    </row>
    <row r="83" spans="1:40" ht="18" customHeight="1">
      <c r="A83" s="59"/>
      <c r="B83" s="59"/>
      <c r="C83" s="715"/>
      <c r="D83" s="716"/>
      <c r="E83" s="748"/>
      <c r="F83" s="749"/>
      <c r="G83" s="749"/>
      <c r="H83" s="749"/>
      <c r="I83" s="749"/>
      <c r="J83" s="749"/>
      <c r="K83" s="749"/>
      <c r="L83" s="749"/>
      <c r="M83" s="749"/>
      <c r="N83" s="749"/>
      <c r="O83" s="749"/>
      <c r="P83" s="749"/>
      <c r="Q83" s="749"/>
      <c r="R83" s="749"/>
      <c r="S83" s="749"/>
      <c r="T83" s="749"/>
      <c r="U83" s="749"/>
      <c r="V83" s="749"/>
      <c r="W83" s="749"/>
      <c r="X83" s="749"/>
      <c r="Y83" s="749"/>
      <c r="Z83" s="749"/>
      <c r="AA83" s="749"/>
      <c r="AB83" s="749"/>
      <c r="AC83" s="749"/>
      <c r="AD83" s="749"/>
      <c r="AE83" s="749"/>
      <c r="AF83" s="749"/>
      <c r="AG83" s="749"/>
      <c r="AH83" s="750"/>
      <c r="AI83" s="679"/>
      <c r="AJ83" s="680"/>
      <c r="AK83" s="680"/>
      <c r="AL83" s="680"/>
      <c r="AM83" s="680"/>
      <c r="AN83" s="681"/>
    </row>
    <row r="84" spans="1:40" ht="18" customHeight="1">
      <c r="A84" s="59"/>
      <c r="B84" s="59"/>
      <c r="C84" s="713">
        <v>12</v>
      </c>
      <c r="D84" s="714"/>
      <c r="E84" s="745" t="s">
        <v>215</v>
      </c>
      <c r="F84" s="746"/>
      <c r="G84" s="746"/>
      <c r="H84" s="746"/>
      <c r="I84" s="746"/>
      <c r="J84" s="746"/>
      <c r="K84" s="746"/>
      <c r="L84" s="746"/>
      <c r="M84" s="746"/>
      <c r="N84" s="746"/>
      <c r="O84" s="746"/>
      <c r="P84" s="746"/>
      <c r="Q84" s="746"/>
      <c r="R84" s="746"/>
      <c r="S84" s="746"/>
      <c r="T84" s="746"/>
      <c r="U84" s="746"/>
      <c r="V84" s="746"/>
      <c r="W84" s="746"/>
      <c r="X84" s="746"/>
      <c r="Y84" s="746"/>
      <c r="Z84" s="746"/>
      <c r="AA84" s="746"/>
      <c r="AB84" s="746"/>
      <c r="AC84" s="746"/>
      <c r="AD84" s="746"/>
      <c r="AE84" s="746"/>
      <c r="AF84" s="746"/>
      <c r="AG84" s="746"/>
      <c r="AH84" s="747"/>
      <c r="AI84" s="676"/>
      <c r="AJ84" s="677"/>
      <c r="AK84" s="677"/>
      <c r="AL84" s="677"/>
      <c r="AM84" s="677"/>
      <c r="AN84" s="678"/>
    </row>
    <row r="85" spans="1:40" ht="18" customHeight="1">
      <c r="A85" s="59"/>
      <c r="B85" s="59"/>
      <c r="C85" s="715"/>
      <c r="D85" s="716"/>
      <c r="E85" s="748"/>
      <c r="F85" s="749"/>
      <c r="G85" s="749"/>
      <c r="H85" s="749"/>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50"/>
      <c r="AI85" s="679"/>
      <c r="AJ85" s="680"/>
      <c r="AK85" s="680"/>
      <c r="AL85" s="680"/>
      <c r="AM85" s="680"/>
      <c r="AN85" s="681"/>
    </row>
    <row r="86" spans="1:40" ht="18" customHeight="1">
      <c r="C86" s="674">
        <v>13</v>
      </c>
      <c r="D86" s="675"/>
      <c r="E86" s="647" t="s">
        <v>216</v>
      </c>
      <c r="F86" s="648"/>
      <c r="G86" s="648"/>
      <c r="H86" s="648"/>
      <c r="I86" s="648"/>
      <c r="J86" s="648"/>
      <c r="K86" s="648"/>
      <c r="L86" s="648"/>
      <c r="M86" s="648"/>
      <c r="N86" s="648"/>
      <c r="O86" s="648"/>
      <c r="P86" s="648"/>
      <c r="Q86" s="648"/>
      <c r="R86" s="648"/>
      <c r="S86" s="648"/>
      <c r="T86" s="648"/>
      <c r="U86" s="648"/>
      <c r="V86" s="648"/>
      <c r="W86" s="648"/>
      <c r="X86" s="648"/>
      <c r="Y86" s="648"/>
      <c r="Z86" s="649"/>
      <c r="AA86" s="115"/>
      <c r="AB86" s="712" t="s">
        <v>70</v>
      </c>
      <c r="AC86" s="712"/>
      <c r="AD86" s="712"/>
      <c r="AE86" s="712"/>
      <c r="AF86" s="712" t="s">
        <v>71</v>
      </c>
      <c r="AG86" s="712"/>
      <c r="AH86" s="712"/>
      <c r="AI86" s="712"/>
      <c r="AJ86" s="712" t="s">
        <v>72</v>
      </c>
      <c r="AK86" s="712"/>
      <c r="AL86" s="712" t="s">
        <v>108</v>
      </c>
      <c r="AM86" s="712"/>
      <c r="AN86" s="116"/>
    </row>
    <row r="87" spans="1:40" ht="18" customHeight="1">
      <c r="C87" s="622"/>
      <c r="D87" s="623"/>
      <c r="E87" s="650"/>
      <c r="F87" s="651"/>
      <c r="G87" s="651"/>
      <c r="H87" s="651"/>
      <c r="I87" s="651"/>
      <c r="J87" s="651"/>
      <c r="K87" s="651"/>
      <c r="L87" s="651"/>
      <c r="M87" s="651"/>
      <c r="N87" s="651"/>
      <c r="O87" s="651"/>
      <c r="P87" s="651"/>
      <c r="Q87" s="651"/>
      <c r="R87" s="651"/>
      <c r="S87" s="651"/>
      <c r="T87" s="651"/>
      <c r="U87" s="651"/>
      <c r="V87" s="651"/>
      <c r="W87" s="651"/>
      <c r="X87" s="651"/>
      <c r="Y87" s="651"/>
      <c r="Z87" s="652"/>
      <c r="AA87" s="117"/>
      <c r="AB87" s="684" t="s">
        <v>73</v>
      </c>
      <c r="AC87" s="684"/>
      <c r="AD87" s="684"/>
      <c r="AE87" s="684"/>
      <c r="AF87" s="684" t="s">
        <v>71</v>
      </c>
      <c r="AG87" s="684"/>
      <c r="AH87" s="684"/>
      <c r="AI87" s="684"/>
      <c r="AJ87" s="684" t="s">
        <v>72</v>
      </c>
      <c r="AK87" s="684"/>
      <c r="AL87" s="684" t="s">
        <v>109</v>
      </c>
      <c r="AM87" s="684"/>
      <c r="AN87" s="61"/>
    </row>
    <row r="88" spans="1:40" ht="18" customHeight="1">
      <c r="C88" s="622"/>
      <c r="D88" s="623"/>
      <c r="E88" s="650"/>
      <c r="F88" s="651"/>
      <c r="G88" s="651"/>
      <c r="H88" s="651"/>
      <c r="I88" s="651"/>
      <c r="J88" s="651"/>
      <c r="K88" s="651"/>
      <c r="L88" s="651"/>
      <c r="M88" s="651"/>
      <c r="N88" s="651"/>
      <c r="O88" s="651"/>
      <c r="P88" s="651"/>
      <c r="Q88" s="651"/>
      <c r="R88" s="651"/>
      <c r="S88" s="651"/>
      <c r="T88" s="651"/>
      <c r="U88" s="651"/>
      <c r="V88" s="651"/>
      <c r="W88" s="651"/>
      <c r="X88" s="651"/>
      <c r="Y88" s="651"/>
      <c r="Z88" s="652"/>
      <c r="AA88" s="117"/>
      <c r="AB88" s="684" t="s">
        <v>110</v>
      </c>
      <c r="AC88" s="684"/>
      <c r="AD88" s="684"/>
      <c r="AE88" s="684"/>
      <c r="AF88" s="684" t="s">
        <v>60</v>
      </c>
      <c r="AG88" s="684"/>
      <c r="AH88" s="684"/>
      <c r="AI88" s="684" t="s">
        <v>111</v>
      </c>
      <c r="AJ88" s="62"/>
      <c r="AK88" s="62"/>
      <c r="AL88" s="62"/>
      <c r="AM88" s="62"/>
      <c r="AN88" s="61"/>
    </row>
    <row r="89" spans="1:40" ht="18" customHeight="1">
      <c r="C89" s="624"/>
      <c r="D89" s="625"/>
      <c r="E89" s="685"/>
      <c r="F89" s="686"/>
      <c r="G89" s="686"/>
      <c r="H89" s="686"/>
      <c r="I89" s="686"/>
      <c r="J89" s="686"/>
      <c r="K89" s="686"/>
      <c r="L89" s="686"/>
      <c r="M89" s="686"/>
      <c r="N89" s="686"/>
      <c r="O89" s="686"/>
      <c r="P89" s="686"/>
      <c r="Q89" s="686"/>
      <c r="R89" s="686"/>
      <c r="S89" s="686"/>
      <c r="T89" s="686"/>
      <c r="U89" s="686"/>
      <c r="V89" s="686"/>
      <c r="W89" s="686"/>
      <c r="X89" s="686"/>
      <c r="Y89" s="686"/>
      <c r="Z89" s="687"/>
      <c r="AA89" s="118"/>
      <c r="AB89" s="638"/>
      <c r="AC89" s="638"/>
      <c r="AD89" s="638"/>
      <c r="AE89" s="638"/>
      <c r="AF89" s="638"/>
      <c r="AG89" s="638"/>
      <c r="AH89" s="638"/>
      <c r="AI89" s="638"/>
      <c r="AJ89" s="119"/>
      <c r="AK89" s="119"/>
      <c r="AL89" s="119"/>
      <c r="AM89" s="119"/>
      <c r="AN89" s="63"/>
    </row>
    <row r="90" spans="1:40" ht="18" customHeight="1"/>
    <row r="91" spans="1:40" ht="18" customHeight="1">
      <c r="B91" s="29" t="s">
        <v>74</v>
      </c>
    </row>
    <row r="92" spans="1:40" ht="18" customHeight="1">
      <c r="C92" s="713">
        <v>14</v>
      </c>
      <c r="D92" s="714"/>
      <c r="E92" s="647" t="s">
        <v>217</v>
      </c>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c r="AG92" s="648"/>
      <c r="AH92" s="649"/>
      <c r="AI92" s="676"/>
      <c r="AJ92" s="677"/>
      <c r="AK92" s="677"/>
      <c r="AL92" s="677"/>
      <c r="AM92" s="677"/>
      <c r="AN92" s="678"/>
    </row>
    <row r="93" spans="1:40" ht="18" customHeight="1">
      <c r="C93" s="715"/>
      <c r="D93" s="716"/>
      <c r="E93" s="685"/>
      <c r="F93" s="686"/>
      <c r="G93" s="686"/>
      <c r="H93" s="686"/>
      <c r="I93" s="686"/>
      <c r="J93" s="686"/>
      <c r="K93" s="68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7"/>
      <c r="AI93" s="679"/>
      <c r="AJ93" s="680"/>
      <c r="AK93" s="680"/>
      <c r="AL93" s="680"/>
      <c r="AM93" s="680"/>
      <c r="AN93" s="681"/>
    </row>
    <row r="94" spans="1:40" ht="18" customHeight="1">
      <c r="C94" s="713">
        <v>15</v>
      </c>
      <c r="D94" s="714"/>
      <c r="E94" s="647" t="s">
        <v>218</v>
      </c>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c r="AG94" s="648"/>
      <c r="AH94" s="649"/>
      <c r="AI94" s="676"/>
      <c r="AJ94" s="677"/>
      <c r="AK94" s="677"/>
      <c r="AL94" s="677"/>
      <c r="AM94" s="677"/>
      <c r="AN94" s="678"/>
    </row>
    <row r="95" spans="1:40" ht="18" customHeight="1">
      <c r="C95" s="715"/>
      <c r="D95" s="716"/>
      <c r="E95" s="685"/>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7"/>
      <c r="AI95" s="679"/>
      <c r="AJ95" s="680"/>
      <c r="AK95" s="680"/>
      <c r="AL95" s="680"/>
      <c r="AM95" s="680"/>
      <c r="AN95" s="681"/>
    </row>
    <row r="96" spans="1:40" ht="18" customHeight="1">
      <c r="C96" s="713">
        <v>16</v>
      </c>
      <c r="D96" s="714"/>
      <c r="E96" s="647" t="s">
        <v>219</v>
      </c>
      <c r="F96" s="648"/>
      <c r="G96" s="648"/>
      <c r="H96" s="648"/>
      <c r="I96" s="648"/>
      <c r="J96" s="648"/>
      <c r="K96" s="648"/>
      <c r="L96" s="648"/>
      <c r="M96" s="648"/>
      <c r="N96" s="648"/>
      <c r="O96" s="648"/>
      <c r="P96" s="648"/>
      <c r="Q96" s="648"/>
      <c r="R96" s="648"/>
      <c r="S96" s="648"/>
      <c r="T96" s="648"/>
      <c r="U96" s="648"/>
      <c r="V96" s="648"/>
      <c r="W96" s="648"/>
      <c r="X96" s="648"/>
      <c r="Y96" s="648"/>
      <c r="Z96" s="648"/>
      <c r="AA96" s="648"/>
      <c r="AB96" s="648"/>
      <c r="AC96" s="648"/>
      <c r="AD96" s="648"/>
      <c r="AE96" s="648"/>
      <c r="AF96" s="648"/>
      <c r="AG96" s="648"/>
      <c r="AH96" s="649"/>
      <c r="AI96" s="676"/>
      <c r="AJ96" s="677"/>
      <c r="AK96" s="677"/>
      <c r="AL96" s="677"/>
      <c r="AM96" s="677"/>
      <c r="AN96" s="678"/>
    </row>
    <row r="97" spans="3:40" ht="18" customHeight="1">
      <c r="C97" s="725"/>
      <c r="D97" s="726"/>
      <c r="E97" s="650"/>
      <c r="F97" s="651"/>
      <c r="G97" s="651"/>
      <c r="H97" s="651"/>
      <c r="I97" s="651"/>
      <c r="J97" s="651"/>
      <c r="K97" s="651"/>
      <c r="L97" s="651"/>
      <c r="M97" s="651"/>
      <c r="N97" s="651"/>
      <c r="O97" s="651"/>
      <c r="P97" s="651"/>
      <c r="Q97" s="651"/>
      <c r="R97" s="651"/>
      <c r="S97" s="651"/>
      <c r="T97" s="651"/>
      <c r="U97" s="651"/>
      <c r="V97" s="651"/>
      <c r="W97" s="651"/>
      <c r="X97" s="651"/>
      <c r="Y97" s="651"/>
      <c r="Z97" s="651"/>
      <c r="AA97" s="651"/>
      <c r="AB97" s="651"/>
      <c r="AC97" s="651"/>
      <c r="AD97" s="651"/>
      <c r="AE97" s="651"/>
      <c r="AF97" s="651"/>
      <c r="AG97" s="651"/>
      <c r="AH97" s="652"/>
      <c r="AI97" s="727"/>
      <c r="AJ97" s="728"/>
      <c r="AK97" s="728"/>
      <c r="AL97" s="728"/>
      <c r="AM97" s="728"/>
      <c r="AN97" s="729"/>
    </row>
    <row r="98" spans="3:40" ht="18" customHeight="1">
      <c r="C98" s="715"/>
      <c r="D98" s="716"/>
      <c r="E98" s="685"/>
      <c r="F98" s="686"/>
      <c r="G98" s="686"/>
      <c r="H98" s="686"/>
      <c r="I98" s="686"/>
      <c r="J98" s="686"/>
      <c r="K98" s="686"/>
      <c r="L98" s="686"/>
      <c r="M98" s="686"/>
      <c r="N98" s="686"/>
      <c r="O98" s="686"/>
      <c r="P98" s="686"/>
      <c r="Q98" s="686"/>
      <c r="R98" s="686"/>
      <c r="S98" s="686"/>
      <c r="T98" s="686"/>
      <c r="U98" s="686"/>
      <c r="V98" s="686"/>
      <c r="W98" s="686"/>
      <c r="X98" s="686"/>
      <c r="Y98" s="686"/>
      <c r="Z98" s="686"/>
      <c r="AA98" s="686"/>
      <c r="AB98" s="686"/>
      <c r="AC98" s="686"/>
      <c r="AD98" s="686"/>
      <c r="AE98" s="686"/>
      <c r="AF98" s="686"/>
      <c r="AG98" s="686"/>
      <c r="AH98" s="687"/>
      <c r="AI98" s="679"/>
      <c r="AJ98" s="680"/>
      <c r="AK98" s="680"/>
      <c r="AL98" s="680"/>
      <c r="AM98" s="680"/>
      <c r="AN98" s="681"/>
    </row>
    <row r="99" spans="3:40" ht="18" customHeight="1">
      <c r="D99" s="120"/>
      <c r="E99" s="682" t="s">
        <v>207</v>
      </c>
      <c r="F99" s="682"/>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row>
    <row r="100" spans="3:40" ht="18" customHeight="1">
      <c r="D100" s="120"/>
      <c r="E100" s="683"/>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row>
    <row r="101" spans="3:40" ht="18" customHeight="1">
      <c r="D101" s="120"/>
      <c r="E101" s="683"/>
      <c r="F101" s="683"/>
      <c r="G101" s="683"/>
      <c r="H101" s="683"/>
      <c r="I101" s="683"/>
      <c r="J101" s="683"/>
      <c r="K101" s="683"/>
      <c r="L101" s="683"/>
      <c r="M101" s="683"/>
      <c r="N101" s="683"/>
      <c r="O101" s="683"/>
      <c r="P101" s="683"/>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row>
    <row r="102" spans="3:40" ht="18" customHeight="1">
      <c r="D102" s="120"/>
      <c r="E102" s="683"/>
      <c r="F102" s="683"/>
      <c r="G102" s="683"/>
      <c r="H102" s="683"/>
      <c r="I102" s="683"/>
      <c r="J102" s="683"/>
      <c r="K102" s="683"/>
      <c r="L102" s="683"/>
      <c r="M102" s="683"/>
      <c r="N102" s="683"/>
      <c r="O102" s="683"/>
      <c r="P102" s="683"/>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row>
    <row r="103" spans="3:40" ht="18" customHeight="1">
      <c r="D103" s="120"/>
      <c r="E103" s="683"/>
      <c r="F103" s="683"/>
      <c r="G103" s="683"/>
      <c r="H103" s="683"/>
      <c r="I103" s="683"/>
      <c r="J103" s="683"/>
      <c r="K103" s="683"/>
      <c r="L103" s="683"/>
      <c r="M103" s="683"/>
      <c r="N103" s="683"/>
      <c r="O103" s="683"/>
      <c r="P103" s="683"/>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row>
    <row r="104" spans="3:40" ht="18" customHeight="1">
      <c r="D104" s="120"/>
      <c r="E104" s="683"/>
      <c r="F104" s="683"/>
      <c r="G104" s="683"/>
      <c r="H104" s="683"/>
      <c r="I104" s="683"/>
      <c r="J104" s="683"/>
      <c r="K104" s="683"/>
      <c r="L104" s="683"/>
      <c r="M104" s="683"/>
      <c r="N104" s="683"/>
      <c r="O104" s="683"/>
      <c r="P104" s="683"/>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row>
    <row r="105" spans="3:40" ht="18" customHeight="1">
      <c r="D105" s="120"/>
      <c r="E105" s="683"/>
      <c r="F105" s="683"/>
      <c r="G105" s="683"/>
      <c r="H105" s="683"/>
      <c r="I105" s="683"/>
      <c r="J105" s="683"/>
      <c r="K105" s="683"/>
      <c r="L105" s="683"/>
      <c r="M105" s="683"/>
      <c r="N105" s="683"/>
      <c r="O105" s="683"/>
      <c r="P105" s="683"/>
      <c r="Q105" s="683"/>
      <c r="R105" s="683"/>
      <c r="S105" s="683"/>
      <c r="T105" s="683"/>
      <c r="U105" s="683"/>
      <c r="V105" s="683"/>
      <c r="W105" s="683"/>
      <c r="X105" s="683"/>
      <c r="Y105" s="683"/>
      <c r="Z105" s="683"/>
      <c r="AA105" s="683"/>
      <c r="AB105" s="683"/>
      <c r="AC105" s="683"/>
      <c r="AD105" s="683"/>
      <c r="AE105" s="683"/>
      <c r="AF105" s="683"/>
      <c r="AG105" s="683"/>
      <c r="AH105" s="683"/>
      <c r="AI105" s="683"/>
      <c r="AJ105" s="683"/>
      <c r="AK105" s="683"/>
      <c r="AL105" s="683"/>
      <c r="AM105" s="683"/>
      <c r="AN105" s="683"/>
    </row>
    <row r="106" spans="3:40" ht="18" customHeight="1">
      <c r="D106" s="120"/>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row>
    <row r="107" spans="3:40" ht="18" customHeight="1">
      <c r="D107" s="120"/>
      <c r="E107" s="683"/>
      <c r="F107" s="683"/>
      <c r="G107" s="683"/>
      <c r="H107" s="683"/>
      <c r="I107" s="683"/>
      <c r="J107" s="683"/>
      <c r="K107" s="683"/>
      <c r="L107" s="683"/>
      <c r="M107" s="683"/>
      <c r="N107" s="683"/>
      <c r="O107" s="683"/>
      <c r="P107" s="683"/>
      <c r="Q107" s="683"/>
      <c r="R107" s="683"/>
      <c r="S107" s="683"/>
      <c r="T107" s="683"/>
      <c r="U107" s="683"/>
      <c r="V107" s="683"/>
      <c r="W107" s="683"/>
      <c r="X107" s="683"/>
      <c r="Y107" s="683"/>
      <c r="Z107" s="683"/>
      <c r="AA107" s="683"/>
      <c r="AB107" s="683"/>
      <c r="AC107" s="683"/>
      <c r="AD107" s="683"/>
      <c r="AE107" s="683"/>
      <c r="AF107" s="683"/>
      <c r="AG107" s="683"/>
      <c r="AH107" s="683"/>
      <c r="AI107" s="683"/>
      <c r="AJ107" s="683"/>
      <c r="AK107" s="683"/>
      <c r="AL107" s="683"/>
      <c r="AM107" s="683"/>
      <c r="AN107" s="683"/>
    </row>
    <row r="108" spans="3:40" ht="18" customHeight="1">
      <c r="D108" s="120"/>
      <c r="E108" s="683"/>
      <c r="F108" s="683"/>
      <c r="G108" s="683"/>
      <c r="H108" s="683"/>
      <c r="I108" s="683"/>
      <c r="J108" s="683"/>
      <c r="K108" s="683"/>
      <c r="L108" s="683"/>
      <c r="M108" s="683"/>
      <c r="N108" s="683"/>
      <c r="O108" s="683"/>
      <c r="P108" s="683"/>
      <c r="Q108" s="683"/>
      <c r="R108" s="683"/>
      <c r="S108" s="683"/>
      <c r="T108" s="683"/>
      <c r="U108" s="683"/>
      <c r="V108" s="683"/>
      <c r="W108" s="683"/>
      <c r="X108" s="683"/>
      <c r="Y108" s="683"/>
      <c r="Z108" s="683"/>
      <c r="AA108" s="683"/>
      <c r="AB108" s="683"/>
      <c r="AC108" s="683"/>
      <c r="AD108" s="683"/>
      <c r="AE108" s="683"/>
      <c r="AF108" s="683"/>
      <c r="AG108" s="683"/>
      <c r="AH108" s="683"/>
      <c r="AI108" s="683"/>
      <c r="AJ108" s="683"/>
      <c r="AK108" s="683"/>
      <c r="AL108" s="683"/>
      <c r="AM108" s="683"/>
      <c r="AN108" s="683"/>
    </row>
    <row r="109" spans="3:40" ht="18" customHeight="1">
      <c r="C109" s="713">
        <v>17</v>
      </c>
      <c r="D109" s="714"/>
      <c r="E109" s="717" t="s">
        <v>220</v>
      </c>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9"/>
      <c r="AI109" s="713" t="s">
        <v>16</v>
      </c>
      <c r="AJ109" s="723"/>
      <c r="AK109" s="723"/>
      <c r="AL109" s="723"/>
      <c r="AM109" s="723"/>
      <c r="AN109" s="714"/>
    </row>
    <row r="110" spans="3:40" ht="18" customHeight="1">
      <c r="C110" s="715"/>
      <c r="D110" s="716"/>
      <c r="E110" s="720"/>
      <c r="F110" s="721"/>
      <c r="G110" s="721"/>
      <c r="H110" s="721"/>
      <c r="I110" s="721"/>
      <c r="J110" s="721"/>
      <c r="K110" s="721"/>
      <c r="L110" s="721"/>
      <c r="M110" s="721"/>
      <c r="N110" s="721"/>
      <c r="O110" s="721"/>
      <c r="P110" s="721"/>
      <c r="Q110" s="721"/>
      <c r="R110" s="721"/>
      <c r="S110" s="721"/>
      <c r="T110" s="721"/>
      <c r="U110" s="721"/>
      <c r="V110" s="721"/>
      <c r="W110" s="721"/>
      <c r="X110" s="721"/>
      <c r="Y110" s="721"/>
      <c r="Z110" s="721"/>
      <c r="AA110" s="721"/>
      <c r="AB110" s="721"/>
      <c r="AC110" s="721"/>
      <c r="AD110" s="721"/>
      <c r="AE110" s="721"/>
      <c r="AF110" s="721"/>
      <c r="AG110" s="721"/>
      <c r="AH110" s="722"/>
      <c r="AI110" s="715"/>
      <c r="AJ110" s="724"/>
      <c r="AK110" s="724"/>
      <c r="AL110" s="724"/>
      <c r="AM110" s="724"/>
      <c r="AN110" s="716"/>
    </row>
    <row r="111" spans="3:40" ht="18" customHeight="1"/>
    <row r="112" spans="3:40" ht="18" customHeight="1"/>
    <row r="113" spans="38:38" ht="18" customHeight="1"/>
    <row r="114" spans="38:38" ht="18" customHeight="1"/>
    <row r="115" spans="38:38" ht="18" customHeight="1">
      <c r="AL115" s="112" t="s">
        <v>204</v>
      </c>
    </row>
    <row r="116" spans="38:38" ht="18" customHeight="1">
      <c r="AL116" s="112" t="s">
        <v>205</v>
      </c>
    </row>
    <row r="117" spans="38:38" ht="18" customHeight="1"/>
    <row r="118" spans="38:38" ht="18" customHeight="1"/>
    <row r="119" spans="38:38" ht="18" customHeight="1"/>
    <row r="120" spans="38:38" ht="18" customHeight="1"/>
    <row r="121" spans="38:38" ht="18" customHeight="1"/>
    <row r="122" spans="38:38" ht="18" customHeight="1"/>
    <row r="123" spans="38:38" ht="18" customHeight="1"/>
    <row r="124" spans="38:38" ht="18" customHeight="1"/>
    <row r="125" spans="38:38" ht="18" customHeight="1"/>
    <row r="126" spans="38:38" ht="18" customHeight="1"/>
    <row r="127" spans="38:38" ht="18" customHeight="1"/>
    <row r="128" spans="38:38" ht="18" customHeight="1"/>
    <row r="129" ht="18" customHeight="1"/>
    <row r="130" ht="18" customHeight="1"/>
    <row r="131" ht="18" customHeight="1"/>
    <row r="132" ht="18" customHeight="1"/>
  </sheetData>
  <mergeCells count="112">
    <mergeCell ref="E84:AH85"/>
    <mergeCell ref="AI62:AN63"/>
    <mergeCell ref="E26:AH27"/>
    <mergeCell ref="C40:AN40"/>
    <mergeCell ref="U39:AA39"/>
    <mergeCell ref="AI39:AK39"/>
    <mergeCell ref="AI20:AN23"/>
    <mergeCell ref="C37:P37"/>
    <mergeCell ref="C33:F33"/>
    <mergeCell ref="G33:W33"/>
    <mergeCell ref="C34:AN35"/>
    <mergeCell ref="Q37:AN37"/>
    <mergeCell ref="U38:AN38"/>
    <mergeCell ref="Q38:T38"/>
    <mergeCell ref="Q39:T39"/>
    <mergeCell ref="AL39:AN39"/>
    <mergeCell ref="AI84:AN85"/>
    <mergeCell ref="AI74:AN75"/>
    <mergeCell ref="AI64:AN65"/>
    <mergeCell ref="AI66:AN66"/>
    <mergeCell ref="C84:D85"/>
    <mergeCell ref="C82:D83"/>
    <mergeCell ref="C78:D79"/>
    <mergeCell ref="E78:AH79"/>
    <mergeCell ref="AD86:AE86"/>
    <mergeCell ref="E68:AN71"/>
    <mergeCell ref="AI16:AN17"/>
    <mergeCell ref="E10:AN11"/>
    <mergeCell ref="E18:AN19"/>
    <mergeCell ref="E45:AN46"/>
    <mergeCell ref="AI80:AK81"/>
    <mergeCell ref="AL80:AN81"/>
    <mergeCell ref="E80:AH81"/>
    <mergeCell ref="E62:AH63"/>
    <mergeCell ref="C38:P39"/>
    <mergeCell ref="E41:AH44"/>
    <mergeCell ref="AI41:AN44"/>
    <mergeCell ref="E28:AN29"/>
    <mergeCell ref="AI25:AN25"/>
    <mergeCell ref="E20:AH23"/>
    <mergeCell ref="E24:AH25"/>
    <mergeCell ref="AI24:AN24"/>
    <mergeCell ref="C62:D63"/>
    <mergeCell ref="C74:D75"/>
    <mergeCell ref="E74:AH75"/>
    <mergeCell ref="C80:D81"/>
    <mergeCell ref="E82:AH83"/>
    <mergeCell ref="AI82:AN83"/>
    <mergeCell ref="AF87:AG87"/>
    <mergeCell ref="AH87:AI87"/>
    <mergeCell ref="AF86:AG86"/>
    <mergeCell ref="AH86:AI86"/>
    <mergeCell ref="C109:D110"/>
    <mergeCell ref="E109:AH110"/>
    <mergeCell ref="AI109:AN110"/>
    <mergeCell ref="AI88:AI89"/>
    <mergeCell ref="C96:D98"/>
    <mergeCell ref="E96:AH98"/>
    <mergeCell ref="AI96:AN98"/>
    <mergeCell ref="C92:D93"/>
    <mergeCell ref="E92:AH93"/>
    <mergeCell ref="C86:D89"/>
    <mergeCell ref="E86:Z89"/>
    <mergeCell ref="AD88:AE89"/>
    <mergeCell ref="AF88:AH89"/>
    <mergeCell ref="C94:D95"/>
    <mergeCell ref="AB88:AC89"/>
    <mergeCell ref="AJ86:AK86"/>
    <mergeCell ref="AL86:AM86"/>
    <mergeCell ref="AB87:AC87"/>
    <mergeCell ref="AJ87:AK87"/>
    <mergeCell ref="AB86:AC86"/>
    <mergeCell ref="AI94:AN95"/>
    <mergeCell ref="E99:AN108"/>
    <mergeCell ref="AL87:AM87"/>
    <mergeCell ref="E94:AH95"/>
    <mergeCell ref="AI92:AN93"/>
    <mergeCell ref="AI47:AN48"/>
    <mergeCell ref="C76:D77"/>
    <mergeCell ref="E76:AH77"/>
    <mergeCell ref="AI76:AN77"/>
    <mergeCell ref="AI78:AN79"/>
    <mergeCell ref="AI67:AN67"/>
    <mergeCell ref="AI52:AN52"/>
    <mergeCell ref="E47:AH48"/>
    <mergeCell ref="C64:D67"/>
    <mergeCell ref="E49:AH52"/>
    <mergeCell ref="E53:AH54"/>
    <mergeCell ref="AI53:AN54"/>
    <mergeCell ref="E55:AN56"/>
    <mergeCell ref="C60:AN61"/>
    <mergeCell ref="C59:F59"/>
    <mergeCell ref="G59:W59"/>
    <mergeCell ref="AI51:AN51"/>
    <mergeCell ref="E64:AH67"/>
    <mergeCell ref="AD87:AE87"/>
    <mergeCell ref="C53:D54"/>
    <mergeCell ref="C41:D52"/>
    <mergeCell ref="AI26:AN27"/>
    <mergeCell ref="AB39:AH39"/>
    <mergeCell ref="A1:B2"/>
    <mergeCell ref="C1:AN2"/>
    <mergeCell ref="C7:F7"/>
    <mergeCell ref="G7:W7"/>
    <mergeCell ref="E12:AH15"/>
    <mergeCell ref="E16:AH17"/>
    <mergeCell ref="AI9:AN9"/>
    <mergeCell ref="AI12:AN15"/>
    <mergeCell ref="AJ7:AN8"/>
    <mergeCell ref="C8:AG9"/>
    <mergeCell ref="C26:D27"/>
    <mergeCell ref="C10:D25"/>
  </mergeCells>
  <phoneticPr fontId="3"/>
  <dataValidations count="1">
    <dataValidation type="list" allowBlank="1" showInputMessage="1" sqref="AI12:AN17 AI20:AN23 AI26:AN27 AI41:AN44 AI47:AN48 AI53:AN54 AI62:AN63 AI74:AN79 AI82:AN85 AI92:AN98" xr:uid="{00000000-0002-0000-0100-000000000000}">
      <formula1>$AL$115:$AL$116</formula1>
    </dataValidation>
  </dataValidations>
  <printOptions horizontalCentered="1"/>
  <pageMargins left="0" right="0" top="0.74803149606299213" bottom="0.74803149606299213" header="0.31496062992125984" footer="0.31496062992125984"/>
  <pageSetup paperSize="9" scale="84" fitToHeight="0" pageOrder="overThenDown" orientation="portrait" cellComments="asDisplayed" useFirstPageNumber="1" r:id="rId1"/>
  <headerFooter alignWithMargins="0">
    <oddFooter>&amp;C- &amp;P -</oddFooter>
  </headerFooter>
  <rowBreaks count="2" manualBreakCount="2">
    <brk id="30" max="39" man="1"/>
    <brk id="71"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9"/>
  <sheetViews>
    <sheetView view="pageBreakPreview" zoomScale="85" zoomScaleNormal="100" zoomScaleSheetLayoutView="85" workbookViewId="0">
      <selection activeCell="E6" sqref="E6:AN7"/>
    </sheetView>
  </sheetViews>
  <sheetFormatPr defaultRowHeight="13.2"/>
  <cols>
    <col min="1" max="9" width="2.6640625" customWidth="1"/>
    <col min="10" max="10" width="2.33203125" customWidth="1"/>
    <col min="11" max="40" width="2.6640625" customWidth="1"/>
  </cols>
  <sheetData>
    <row r="1" spans="1:40" ht="13.5" customHeight="1">
      <c r="A1" s="639" t="s">
        <v>75</v>
      </c>
      <c r="B1" s="639"/>
      <c r="C1" s="777" t="s">
        <v>20</v>
      </c>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row>
    <row r="2" spans="1:40" ht="13.5" customHeight="1">
      <c r="A2" s="639"/>
      <c r="B2" s="639"/>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row>
    <row r="3" spans="1:40" ht="13.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row>
    <row r="4" spans="1:40" ht="18" customHeight="1">
      <c r="C4" s="713">
        <v>1</v>
      </c>
      <c r="D4" s="714"/>
      <c r="E4" s="759" t="s">
        <v>221</v>
      </c>
      <c r="F4" s="760"/>
      <c r="G4" s="760"/>
      <c r="H4" s="760"/>
      <c r="I4" s="760"/>
      <c r="J4" s="760"/>
      <c r="K4" s="760"/>
      <c r="L4" s="760"/>
      <c r="M4" s="760"/>
      <c r="N4" s="760"/>
      <c r="O4" s="760"/>
      <c r="P4" s="760"/>
      <c r="Q4" s="760"/>
      <c r="R4" s="760"/>
      <c r="S4" s="760"/>
      <c r="T4" s="760"/>
      <c r="U4" s="760"/>
      <c r="V4" s="760"/>
      <c r="W4" s="760"/>
      <c r="X4" s="760"/>
      <c r="Y4" s="760"/>
      <c r="Z4" s="760"/>
      <c r="AA4" s="760"/>
      <c r="AB4" s="760"/>
      <c r="AC4" s="760"/>
      <c r="AD4" s="760"/>
      <c r="AE4" s="760"/>
      <c r="AF4" s="760"/>
      <c r="AG4" s="760"/>
      <c r="AH4" s="761"/>
      <c r="AI4" s="676"/>
      <c r="AJ4" s="677"/>
      <c r="AK4" s="677"/>
      <c r="AL4" s="677"/>
      <c r="AM4" s="677"/>
      <c r="AN4" s="678"/>
    </row>
    <row r="5" spans="1:40" ht="18" customHeight="1">
      <c r="C5" s="715"/>
      <c r="D5" s="716"/>
      <c r="E5" s="762"/>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4"/>
      <c r="AI5" s="679"/>
      <c r="AJ5" s="680"/>
      <c r="AK5" s="680"/>
      <c r="AL5" s="680"/>
      <c r="AM5" s="680"/>
      <c r="AN5" s="681"/>
    </row>
    <row r="6" spans="1:40" ht="18" customHeight="1">
      <c r="C6" s="713">
        <v>2</v>
      </c>
      <c r="D6" s="714"/>
      <c r="E6" s="745" t="s">
        <v>198</v>
      </c>
      <c r="F6" s="746"/>
      <c r="G6" s="746"/>
      <c r="H6" s="746"/>
      <c r="I6" s="746"/>
      <c r="J6" s="746"/>
      <c r="K6" s="746"/>
      <c r="L6" s="746"/>
      <c r="M6" s="746"/>
      <c r="N6" s="746"/>
      <c r="O6" s="746"/>
      <c r="P6" s="746"/>
      <c r="Q6" s="746"/>
      <c r="R6" s="746"/>
      <c r="S6" s="746"/>
      <c r="T6" s="746"/>
      <c r="U6" s="746"/>
      <c r="V6" s="746"/>
      <c r="W6" s="746"/>
      <c r="X6" s="746"/>
      <c r="Y6" s="746"/>
      <c r="Z6" s="746"/>
      <c r="AA6" s="746"/>
      <c r="AB6" s="746"/>
      <c r="AC6" s="746"/>
      <c r="AD6" s="746"/>
      <c r="AE6" s="746"/>
      <c r="AF6" s="746"/>
      <c r="AG6" s="746"/>
      <c r="AH6" s="747"/>
      <c r="AI6" s="676"/>
      <c r="AJ6" s="677"/>
      <c r="AK6" s="677"/>
      <c r="AL6" s="677"/>
      <c r="AM6" s="677"/>
      <c r="AN6" s="678"/>
    </row>
    <row r="7" spans="1:40" ht="18" customHeight="1">
      <c r="C7" s="715"/>
      <c r="D7" s="716"/>
      <c r="E7" s="748"/>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50"/>
      <c r="AI7" s="679"/>
      <c r="AJ7" s="680"/>
      <c r="AK7" s="680"/>
      <c r="AL7" s="680"/>
      <c r="AM7" s="680"/>
      <c r="AN7" s="681"/>
    </row>
    <row r="8" spans="1:40" ht="18" customHeight="1">
      <c r="C8" s="104"/>
      <c r="D8" s="104"/>
      <c r="E8" s="778" t="s">
        <v>203</v>
      </c>
      <c r="F8" s="778"/>
      <c r="G8" s="778"/>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row>
    <row r="9" spans="1:40" s="26" customFormat="1" ht="18" customHeight="1">
      <c r="C9" s="104"/>
      <c r="D9" s="104"/>
      <c r="E9" s="779"/>
      <c r="F9" s="779"/>
      <c r="G9" s="779"/>
      <c r="H9" s="779"/>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row>
    <row r="10" spans="1:40" ht="18" customHeight="1">
      <c r="C10" s="713">
        <v>3</v>
      </c>
      <c r="D10" s="714"/>
      <c r="E10" s="759" t="s">
        <v>222</v>
      </c>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1"/>
      <c r="AI10" s="765"/>
      <c r="AJ10" s="766"/>
      <c r="AK10" s="766"/>
      <c r="AL10" s="766"/>
      <c r="AM10" s="766"/>
      <c r="AN10" s="767"/>
    </row>
    <row r="11" spans="1:40" ht="18" customHeight="1">
      <c r="C11" s="715"/>
      <c r="D11" s="716"/>
      <c r="E11" s="762"/>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4"/>
      <c r="AI11" s="768"/>
      <c r="AJ11" s="769"/>
      <c r="AK11" s="769"/>
      <c r="AL11" s="769"/>
      <c r="AM11" s="769"/>
      <c r="AN11" s="770"/>
    </row>
    <row r="12" spans="1:40" ht="18" customHeight="1">
      <c r="C12" s="713">
        <v>4</v>
      </c>
      <c r="D12" s="714"/>
      <c r="E12" s="759" t="s">
        <v>104</v>
      </c>
      <c r="F12" s="760"/>
      <c r="G12" s="760"/>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0"/>
      <c r="AK12" s="760"/>
      <c r="AL12" s="760"/>
      <c r="AM12" s="760"/>
      <c r="AN12" s="761"/>
    </row>
    <row r="13" spans="1:40" ht="18" customHeight="1">
      <c r="C13" s="725"/>
      <c r="D13" s="726"/>
      <c r="E13" s="762"/>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3"/>
      <c r="AL13" s="763"/>
      <c r="AM13" s="763"/>
      <c r="AN13" s="764"/>
    </row>
    <row r="14" spans="1:40" ht="18" customHeight="1">
      <c r="C14" s="725"/>
      <c r="D14" s="726"/>
      <c r="E14" s="34" t="s">
        <v>21</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3"/>
    </row>
    <row r="15" spans="1:40" ht="18" customHeight="1">
      <c r="C15" s="725"/>
      <c r="D15" s="726"/>
      <c r="E15" s="771"/>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3"/>
    </row>
    <row r="16" spans="1:40" ht="18" customHeight="1">
      <c r="C16" s="725"/>
      <c r="D16" s="726"/>
      <c r="E16" s="771"/>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3"/>
    </row>
    <row r="17" spans="3:40" ht="18" customHeight="1">
      <c r="C17" s="715"/>
      <c r="D17" s="716"/>
      <c r="E17" s="774"/>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6"/>
    </row>
    <row r="18" spans="3:40" ht="17.25" customHeight="1">
      <c r="E18" s="682" t="s">
        <v>339</v>
      </c>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c r="AF18" s="682"/>
      <c r="AG18" s="682"/>
      <c r="AH18" s="682"/>
      <c r="AI18" s="682"/>
      <c r="AJ18" s="682"/>
      <c r="AK18" s="682"/>
      <c r="AL18" s="682"/>
      <c r="AM18" s="682"/>
      <c r="AN18" s="682"/>
    </row>
    <row r="19" spans="3:40" ht="17.25" customHeight="1">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row>
    <row r="20" spans="3:40" ht="18" customHeight="1">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row>
    <row r="21" spans="3:40" ht="18" customHeight="1"/>
    <row r="22" spans="3:40" ht="18" customHeight="1"/>
    <row r="23" spans="3:40" ht="18" customHeight="1">
      <c r="AK23" t="s">
        <v>208</v>
      </c>
    </row>
    <row r="24" spans="3:40" ht="18" customHeight="1">
      <c r="AK24" t="s">
        <v>209</v>
      </c>
    </row>
    <row r="25" spans="3:40" ht="18" customHeight="1"/>
    <row r="26" spans="3:40" ht="18" customHeight="1"/>
    <row r="27" spans="3:40" ht="18" customHeight="1"/>
    <row r="28" spans="3:40" ht="18" customHeight="1"/>
    <row r="29" spans="3:40" ht="18" customHeight="1"/>
    <row r="30" spans="3:40" ht="18" customHeight="1"/>
    <row r="31" spans="3:40" ht="18" customHeight="1"/>
    <row r="32" spans="3:40" ht="18" customHeight="1"/>
    <row r="33" ht="18" customHeight="1"/>
    <row r="34" ht="18" customHeight="1"/>
    <row r="35" ht="18" customHeight="1"/>
    <row r="36" ht="18" customHeight="1"/>
    <row r="37" ht="18" customHeight="1"/>
    <row r="38" ht="18" customHeight="1"/>
    <row r="39" ht="18" customHeight="1"/>
  </sheetData>
  <mergeCells count="16">
    <mergeCell ref="A1:B2"/>
    <mergeCell ref="C1:AN2"/>
    <mergeCell ref="E12:AN13"/>
    <mergeCell ref="E4:AH5"/>
    <mergeCell ref="C4:D5"/>
    <mergeCell ref="C12:D17"/>
    <mergeCell ref="E8:AN9"/>
    <mergeCell ref="E18:AN20"/>
    <mergeCell ref="AI4:AN5"/>
    <mergeCell ref="C10:D11"/>
    <mergeCell ref="E10:AH11"/>
    <mergeCell ref="AI10:AN11"/>
    <mergeCell ref="E15:AN17"/>
    <mergeCell ref="C6:D7"/>
    <mergeCell ref="E6:AH7"/>
    <mergeCell ref="AI6:AN7"/>
  </mergeCells>
  <phoneticPr fontId="3"/>
  <dataValidations count="1">
    <dataValidation type="list" allowBlank="1" showInputMessage="1" showErrorMessage="1" sqref="AI4:AN7 AI10:AN11" xr:uid="{00000000-0002-0000-0200-000000000000}">
      <formula1>$AK$23:$AK$24</formula1>
    </dataValidation>
  </dataValidations>
  <pageMargins left="0.47244094488188981" right="0.51181102362204722" top="0.35433070866141736" bottom="0.98425196850393704" header="0.27559055118110237" footer="0.51181102362204722"/>
  <pageSetup paperSize="9" scale="83" firstPageNumber="3" orientation="portrait" useFirstPageNumber="1" r:id="rId1"/>
  <headerFooter alignWithMargins="0">
    <oddFooter>&amp;C- 4 -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539"/>
  <sheetViews>
    <sheetView view="pageBreakPreview" topLeftCell="A487" zoomScale="80" zoomScaleNormal="100" zoomScaleSheetLayoutView="80" workbookViewId="0">
      <selection activeCell="E102" sqref="E102:AH105"/>
    </sheetView>
  </sheetViews>
  <sheetFormatPr defaultColWidth="9" defaultRowHeight="13.2"/>
  <cols>
    <col min="1" max="40" width="2.6640625" style="79" customWidth="1"/>
    <col min="41" max="16384" width="9" style="79"/>
  </cols>
  <sheetData>
    <row r="1" spans="1:40" ht="18" customHeight="1" thickBot="1">
      <c r="A1" s="831" t="s">
        <v>210</v>
      </c>
      <c r="B1" s="831"/>
      <c r="C1" s="841" t="s">
        <v>76</v>
      </c>
      <c r="D1" s="841"/>
      <c r="E1" s="841"/>
      <c r="F1" s="841"/>
      <c r="G1" s="841"/>
      <c r="H1" s="841"/>
      <c r="I1" s="841"/>
      <c r="J1" s="841"/>
      <c r="K1" s="841"/>
      <c r="L1" s="841"/>
      <c r="M1" s="841"/>
      <c r="N1" s="841"/>
      <c r="O1" s="841"/>
      <c r="P1" s="841"/>
      <c r="Q1" s="841"/>
      <c r="R1" s="841"/>
      <c r="S1" s="841"/>
      <c r="T1" s="841"/>
      <c r="U1" s="841"/>
      <c r="V1" s="504"/>
      <c r="W1" s="504"/>
      <c r="X1" s="504"/>
      <c r="Y1" s="504"/>
      <c r="Z1" s="504"/>
      <c r="AA1" s="504"/>
      <c r="AB1" s="504"/>
      <c r="AC1" s="504"/>
      <c r="AD1" s="504"/>
      <c r="AE1" s="504"/>
      <c r="AF1" s="504"/>
      <c r="AG1" s="504"/>
      <c r="AH1" s="504"/>
      <c r="AI1" s="504"/>
      <c r="AJ1" s="504"/>
      <c r="AK1" s="504"/>
      <c r="AL1" s="504"/>
      <c r="AM1" s="504"/>
      <c r="AN1" s="504"/>
    </row>
    <row r="2" spans="1:40" ht="18" customHeight="1" thickTop="1">
      <c r="A2" s="831"/>
      <c r="B2" s="831"/>
      <c r="C2" s="841"/>
      <c r="D2" s="841"/>
      <c r="E2" s="841"/>
      <c r="F2" s="841"/>
      <c r="G2" s="841"/>
      <c r="H2" s="841"/>
      <c r="I2" s="841"/>
      <c r="J2" s="841"/>
      <c r="K2" s="841"/>
      <c r="L2" s="841"/>
      <c r="M2" s="841"/>
      <c r="N2" s="841"/>
      <c r="O2" s="841"/>
      <c r="P2" s="841"/>
      <c r="Q2" s="841"/>
      <c r="R2" s="841"/>
      <c r="S2" s="841"/>
      <c r="T2" s="841"/>
      <c r="U2" s="841"/>
      <c r="V2" s="504"/>
      <c r="W2" s="504"/>
      <c r="X2" s="504"/>
      <c r="Y2" s="504"/>
      <c r="Z2" s="504"/>
      <c r="AA2" s="504"/>
      <c r="AB2" s="504"/>
      <c r="AC2" s="504"/>
      <c r="AD2" s="504"/>
      <c r="AE2" s="504"/>
      <c r="AF2" s="504"/>
      <c r="AG2" s="504"/>
      <c r="AH2" s="504"/>
      <c r="AI2" s="842" t="s">
        <v>80</v>
      </c>
      <c r="AJ2" s="843"/>
      <c r="AK2" s="843"/>
      <c r="AL2" s="843"/>
      <c r="AM2" s="843"/>
      <c r="AN2" s="844"/>
    </row>
    <row r="3" spans="1:40" ht="18" customHeight="1" thickBot="1">
      <c r="A3" s="505"/>
      <c r="B3" s="505"/>
      <c r="C3" s="506"/>
      <c r="D3" s="506"/>
      <c r="E3" s="506"/>
      <c r="F3" s="506"/>
      <c r="G3" s="506"/>
      <c r="H3" s="506"/>
      <c r="I3" s="506"/>
      <c r="J3" s="506"/>
      <c r="K3" s="506"/>
      <c r="L3" s="506"/>
      <c r="M3" s="506"/>
      <c r="N3" s="506"/>
      <c r="O3" s="506"/>
      <c r="P3" s="506"/>
      <c r="Q3" s="506"/>
      <c r="R3" s="506"/>
      <c r="S3" s="506"/>
      <c r="T3" s="506"/>
      <c r="U3" s="506"/>
      <c r="V3" s="506"/>
      <c r="W3" s="506"/>
      <c r="X3" s="506"/>
      <c r="Y3" s="506"/>
      <c r="Z3" s="507"/>
      <c r="AA3" s="508"/>
      <c r="AB3" s="509"/>
      <c r="AC3" s="507"/>
      <c r="AD3" s="507"/>
      <c r="AE3" s="507"/>
      <c r="AF3" s="507"/>
      <c r="AG3" s="507"/>
      <c r="AH3" s="507"/>
      <c r="AI3" s="845"/>
      <c r="AJ3" s="846"/>
      <c r="AK3" s="846"/>
      <c r="AL3" s="846"/>
      <c r="AM3" s="846"/>
      <c r="AN3" s="847"/>
    </row>
    <row r="4" spans="1:40" ht="18" customHeight="1" thickTop="1">
      <c r="B4" s="510" t="s">
        <v>35</v>
      </c>
      <c r="AL4" s="510" t="s">
        <v>174</v>
      </c>
    </row>
    <row r="5" spans="1:40" ht="18" customHeight="1">
      <c r="C5" s="674">
        <v>1</v>
      </c>
      <c r="D5" s="675"/>
      <c r="E5" s="648" t="s">
        <v>223</v>
      </c>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9"/>
      <c r="AI5" s="657"/>
      <c r="AJ5" s="658"/>
      <c r="AK5" s="658"/>
      <c r="AL5" s="658"/>
      <c r="AM5" s="658"/>
      <c r="AN5" s="659"/>
    </row>
    <row r="6" spans="1:40" ht="18" customHeight="1">
      <c r="C6" s="624"/>
      <c r="D6" s="625"/>
      <c r="E6" s="686"/>
      <c r="F6" s="686"/>
      <c r="G6" s="686"/>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7"/>
      <c r="AI6" s="733"/>
      <c r="AJ6" s="734"/>
      <c r="AK6" s="734"/>
      <c r="AL6" s="734"/>
      <c r="AM6" s="734"/>
      <c r="AN6" s="735"/>
    </row>
    <row r="7" spans="1:40" ht="18" customHeight="1">
      <c r="C7" s="674">
        <v>2</v>
      </c>
      <c r="D7" s="675"/>
      <c r="E7" s="647" t="s">
        <v>224</v>
      </c>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9"/>
      <c r="AI7" s="657"/>
      <c r="AJ7" s="658"/>
      <c r="AK7" s="658"/>
      <c r="AL7" s="658"/>
      <c r="AM7" s="658"/>
      <c r="AN7" s="659"/>
    </row>
    <row r="8" spans="1:40" ht="18" customHeight="1">
      <c r="C8" s="624"/>
      <c r="D8" s="625"/>
      <c r="E8" s="685"/>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7"/>
      <c r="AI8" s="733"/>
      <c r="AJ8" s="734"/>
      <c r="AK8" s="734"/>
      <c r="AL8" s="734"/>
      <c r="AM8" s="734"/>
      <c r="AN8" s="735"/>
    </row>
    <row r="9" spans="1:40" ht="18" customHeight="1">
      <c r="C9" s="674">
        <v>3</v>
      </c>
      <c r="D9" s="675"/>
      <c r="E9" s="647" t="s">
        <v>225</v>
      </c>
      <c r="F9" s="648"/>
      <c r="G9" s="648"/>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9"/>
      <c r="AI9" s="657"/>
      <c r="AJ9" s="658"/>
      <c r="AK9" s="658"/>
      <c r="AL9" s="658"/>
      <c r="AM9" s="658"/>
      <c r="AN9" s="659"/>
    </row>
    <row r="10" spans="1:40" ht="18" customHeight="1">
      <c r="C10" s="624"/>
      <c r="D10" s="625"/>
      <c r="E10" s="685"/>
      <c r="F10" s="686"/>
      <c r="G10" s="686"/>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7"/>
      <c r="AI10" s="733"/>
      <c r="AJ10" s="734"/>
      <c r="AK10" s="734"/>
      <c r="AL10" s="734"/>
      <c r="AM10" s="734"/>
      <c r="AN10" s="735"/>
    </row>
    <row r="11" spans="1:40" ht="18" customHeight="1">
      <c r="C11" s="296"/>
      <c r="D11" s="296"/>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120"/>
      <c r="AJ11" s="120"/>
      <c r="AK11" s="120"/>
      <c r="AL11" s="120"/>
      <c r="AM11" s="120"/>
      <c r="AN11" s="120"/>
    </row>
    <row r="12" spans="1:40" ht="18" customHeight="1">
      <c r="B12" s="510" t="s">
        <v>81</v>
      </c>
      <c r="C12" s="296"/>
      <c r="D12" s="296"/>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120"/>
      <c r="AJ12" s="120"/>
      <c r="AK12" s="120"/>
      <c r="AL12" s="120"/>
      <c r="AM12" s="120"/>
      <c r="AN12" s="120"/>
    </row>
    <row r="13" spans="1:40" ht="18" customHeight="1">
      <c r="C13" s="674">
        <v>4</v>
      </c>
      <c r="D13" s="675"/>
      <c r="E13" s="647" t="s">
        <v>226</v>
      </c>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8"/>
      <c r="AE13" s="648"/>
      <c r="AF13" s="648"/>
      <c r="AG13" s="648"/>
      <c r="AH13" s="649"/>
      <c r="AI13" s="657"/>
      <c r="AJ13" s="658"/>
      <c r="AK13" s="658"/>
      <c r="AL13" s="658"/>
      <c r="AM13" s="658"/>
      <c r="AN13" s="659"/>
    </row>
    <row r="14" spans="1:40" ht="18" customHeight="1">
      <c r="C14" s="624"/>
      <c r="D14" s="625"/>
      <c r="E14" s="685"/>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7"/>
      <c r="AI14" s="733"/>
      <c r="AJ14" s="734"/>
      <c r="AK14" s="734"/>
      <c r="AL14" s="734"/>
      <c r="AM14" s="734"/>
      <c r="AN14" s="735"/>
    </row>
    <row r="15" spans="1:40" ht="18" customHeight="1">
      <c r="C15" s="296"/>
      <c r="D15" s="296"/>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120"/>
      <c r="AJ15" s="120"/>
      <c r="AK15" s="120"/>
      <c r="AL15" s="120"/>
      <c r="AM15" s="120"/>
      <c r="AN15" s="120"/>
    </row>
    <row r="16" spans="1:40" ht="18" customHeight="1">
      <c r="A16" s="62"/>
      <c r="B16" s="31" t="s">
        <v>82</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8" customHeight="1">
      <c r="A17" s="62"/>
      <c r="B17" s="62"/>
      <c r="C17" s="780">
        <v>5</v>
      </c>
      <c r="D17" s="780"/>
      <c r="E17" s="830" t="s">
        <v>630</v>
      </c>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2"/>
      <c r="AJ17" s="832"/>
      <c r="AK17" s="832"/>
      <c r="AL17" s="832"/>
      <c r="AM17" s="832"/>
      <c r="AN17" s="832"/>
    </row>
    <row r="18" spans="1:40" ht="18" customHeight="1">
      <c r="A18" s="62"/>
      <c r="B18" s="62"/>
      <c r="C18" s="780"/>
      <c r="D18" s="780"/>
      <c r="E18" s="830"/>
      <c r="F18" s="830"/>
      <c r="G18" s="830"/>
      <c r="H18" s="830"/>
      <c r="I18" s="830"/>
      <c r="J18" s="830"/>
      <c r="K18" s="830"/>
      <c r="L18" s="830"/>
      <c r="M18" s="830"/>
      <c r="N18" s="830"/>
      <c r="O18" s="830"/>
      <c r="P18" s="830"/>
      <c r="Q18" s="830"/>
      <c r="R18" s="830"/>
      <c r="S18" s="830"/>
      <c r="T18" s="830"/>
      <c r="U18" s="830"/>
      <c r="V18" s="830"/>
      <c r="W18" s="830"/>
      <c r="X18" s="830"/>
      <c r="Y18" s="830"/>
      <c r="Z18" s="830"/>
      <c r="AA18" s="830"/>
      <c r="AB18" s="830"/>
      <c r="AC18" s="830"/>
      <c r="AD18" s="830"/>
      <c r="AE18" s="830"/>
      <c r="AF18" s="830"/>
      <c r="AG18" s="830"/>
      <c r="AH18" s="830"/>
      <c r="AI18" s="832"/>
      <c r="AJ18" s="832"/>
      <c r="AK18" s="832"/>
      <c r="AL18" s="832"/>
      <c r="AM18" s="832"/>
      <c r="AN18" s="832"/>
    </row>
    <row r="19" spans="1:40" ht="18" customHeight="1">
      <c r="A19" s="62"/>
      <c r="B19" s="62"/>
      <c r="C19" s="780"/>
      <c r="D19" s="780"/>
      <c r="E19" s="830"/>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2"/>
      <c r="AJ19" s="832"/>
      <c r="AK19" s="832"/>
      <c r="AL19" s="832"/>
      <c r="AM19" s="832"/>
      <c r="AN19" s="832"/>
    </row>
    <row r="20" spans="1:40" ht="18" customHeight="1">
      <c r="A20" s="62"/>
      <c r="B20" s="62"/>
      <c r="C20" s="780"/>
      <c r="D20" s="780"/>
      <c r="E20" s="830"/>
      <c r="F20" s="830"/>
      <c r="G20" s="830"/>
      <c r="H20" s="830"/>
      <c r="I20" s="830"/>
      <c r="J20" s="830"/>
      <c r="K20" s="830"/>
      <c r="L20" s="830"/>
      <c r="M20" s="830"/>
      <c r="N20" s="830"/>
      <c r="O20" s="830"/>
      <c r="P20" s="830"/>
      <c r="Q20" s="830"/>
      <c r="R20" s="830"/>
      <c r="S20" s="830"/>
      <c r="T20" s="830"/>
      <c r="U20" s="830"/>
      <c r="V20" s="830"/>
      <c r="W20" s="830"/>
      <c r="X20" s="830"/>
      <c r="Y20" s="830"/>
      <c r="Z20" s="830"/>
      <c r="AA20" s="830"/>
      <c r="AB20" s="830"/>
      <c r="AC20" s="830"/>
      <c r="AD20" s="830"/>
      <c r="AE20" s="830"/>
      <c r="AF20" s="830"/>
      <c r="AG20" s="830"/>
      <c r="AH20" s="830"/>
      <c r="AI20" s="832"/>
      <c r="AJ20" s="832"/>
      <c r="AK20" s="832"/>
      <c r="AL20" s="832"/>
      <c r="AM20" s="832"/>
      <c r="AN20" s="832"/>
    </row>
    <row r="21" spans="1:40" ht="18" customHeight="1">
      <c r="A21" s="62"/>
      <c r="B21" s="62"/>
      <c r="C21" s="296"/>
      <c r="D21" s="296"/>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96"/>
      <c r="AJ21" s="296"/>
      <c r="AK21" s="296"/>
      <c r="AL21" s="296"/>
      <c r="AM21" s="296"/>
      <c r="AN21" s="296"/>
    </row>
    <row r="22" spans="1:40" ht="18" customHeight="1">
      <c r="A22" s="62"/>
      <c r="B22" s="31" t="s">
        <v>83</v>
      </c>
      <c r="C22" s="296"/>
      <c r="D22" s="296"/>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96"/>
      <c r="AJ22" s="296"/>
      <c r="AK22" s="296"/>
      <c r="AL22" s="296"/>
      <c r="AM22" s="296"/>
      <c r="AN22" s="296"/>
    </row>
    <row r="23" spans="1:40" ht="18" customHeight="1">
      <c r="A23" s="62"/>
      <c r="B23" s="62"/>
      <c r="C23" s="674">
        <v>6</v>
      </c>
      <c r="D23" s="675"/>
      <c r="E23" s="647" t="s">
        <v>227</v>
      </c>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9"/>
      <c r="AI23" s="657"/>
      <c r="AJ23" s="658"/>
      <c r="AK23" s="658"/>
      <c r="AL23" s="658"/>
      <c r="AM23" s="658"/>
      <c r="AN23" s="659"/>
    </row>
    <row r="24" spans="1:40" ht="18" customHeight="1">
      <c r="A24" s="62"/>
      <c r="B24" s="62"/>
      <c r="C24" s="624"/>
      <c r="D24" s="625"/>
      <c r="E24" s="685"/>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7"/>
      <c r="AI24" s="733"/>
      <c r="AJ24" s="734"/>
      <c r="AK24" s="734"/>
      <c r="AL24" s="734"/>
      <c r="AM24" s="734"/>
      <c r="AN24" s="735"/>
    </row>
    <row r="25" spans="1:40" ht="18" customHeight="1">
      <c r="A25" s="62"/>
      <c r="B25" s="62"/>
      <c r="C25" s="296"/>
      <c r="D25" s="296"/>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296"/>
      <c r="AJ25" s="296"/>
      <c r="AK25" s="296"/>
      <c r="AL25" s="296"/>
      <c r="AM25" s="296"/>
      <c r="AN25" s="296"/>
    </row>
    <row r="26" spans="1:40" ht="18" customHeight="1">
      <c r="A26" s="62"/>
      <c r="B26" s="31" t="s">
        <v>115</v>
      </c>
      <c r="C26" s="296"/>
      <c r="D26" s="296"/>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296"/>
      <c r="AJ26" s="296"/>
      <c r="AK26" s="296"/>
      <c r="AL26" s="296"/>
      <c r="AM26" s="296"/>
      <c r="AN26" s="296"/>
    </row>
    <row r="27" spans="1:40" ht="18" customHeight="1">
      <c r="A27" s="62"/>
      <c r="B27" s="62"/>
      <c r="C27" s="674">
        <v>7</v>
      </c>
      <c r="D27" s="675"/>
      <c r="E27" s="647" t="s">
        <v>228</v>
      </c>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9"/>
      <c r="AI27" s="657"/>
      <c r="AJ27" s="658"/>
      <c r="AK27" s="658"/>
      <c r="AL27" s="658"/>
      <c r="AM27" s="658"/>
      <c r="AN27" s="659"/>
    </row>
    <row r="28" spans="1:40" ht="18" customHeight="1">
      <c r="A28" s="62"/>
      <c r="B28" s="62"/>
      <c r="C28" s="622"/>
      <c r="D28" s="623"/>
      <c r="E28" s="650"/>
      <c r="F28" s="651"/>
      <c r="G28" s="651"/>
      <c r="H28" s="651"/>
      <c r="I28" s="651"/>
      <c r="J28" s="651"/>
      <c r="K28" s="651"/>
      <c r="L28" s="651"/>
      <c r="M28" s="651"/>
      <c r="N28" s="651"/>
      <c r="O28" s="651"/>
      <c r="P28" s="651"/>
      <c r="Q28" s="651"/>
      <c r="R28" s="651"/>
      <c r="S28" s="651"/>
      <c r="T28" s="651"/>
      <c r="U28" s="651"/>
      <c r="V28" s="651"/>
      <c r="W28" s="651"/>
      <c r="X28" s="651"/>
      <c r="Y28" s="651"/>
      <c r="Z28" s="651"/>
      <c r="AA28" s="651"/>
      <c r="AB28" s="651"/>
      <c r="AC28" s="651"/>
      <c r="AD28" s="651"/>
      <c r="AE28" s="651"/>
      <c r="AF28" s="651"/>
      <c r="AG28" s="651"/>
      <c r="AH28" s="652"/>
      <c r="AI28" s="660"/>
      <c r="AJ28" s="661"/>
      <c r="AK28" s="661"/>
      <c r="AL28" s="661"/>
      <c r="AM28" s="661"/>
      <c r="AN28" s="662"/>
    </row>
    <row r="29" spans="1:40" ht="18" customHeight="1">
      <c r="A29" s="62"/>
      <c r="B29" s="62"/>
      <c r="C29" s="624"/>
      <c r="D29" s="625"/>
      <c r="E29" s="685"/>
      <c r="F29" s="686"/>
      <c r="G29" s="686"/>
      <c r="H29" s="686"/>
      <c r="I29" s="686"/>
      <c r="J29" s="686"/>
      <c r="K29" s="686"/>
      <c r="L29" s="686"/>
      <c r="M29" s="686"/>
      <c r="N29" s="686"/>
      <c r="O29" s="686"/>
      <c r="P29" s="686"/>
      <c r="Q29" s="686"/>
      <c r="R29" s="686"/>
      <c r="S29" s="686"/>
      <c r="T29" s="686"/>
      <c r="U29" s="686"/>
      <c r="V29" s="686"/>
      <c r="W29" s="686"/>
      <c r="X29" s="686"/>
      <c r="Y29" s="686"/>
      <c r="Z29" s="686"/>
      <c r="AA29" s="686"/>
      <c r="AB29" s="686"/>
      <c r="AC29" s="686"/>
      <c r="AD29" s="686"/>
      <c r="AE29" s="686"/>
      <c r="AF29" s="686"/>
      <c r="AG29" s="686"/>
      <c r="AH29" s="687"/>
      <c r="AI29" s="733"/>
      <c r="AJ29" s="734"/>
      <c r="AK29" s="734"/>
      <c r="AL29" s="734"/>
      <c r="AM29" s="734"/>
      <c r="AN29" s="735"/>
    </row>
    <row r="30" spans="1:40" ht="18" customHeight="1">
      <c r="A30" s="62"/>
      <c r="B30" s="62"/>
      <c r="C30" s="674">
        <v>8</v>
      </c>
      <c r="D30" s="675"/>
      <c r="E30" s="647" t="s">
        <v>229</v>
      </c>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9"/>
      <c r="AI30" s="657"/>
      <c r="AJ30" s="658"/>
      <c r="AK30" s="658"/>
      <c r="AL30" s="658"/>
      <c r="AM30" s="658"/>
      <c r="AN30" s="659"/>
    </row>
    <row r="31" spans="1:40" ht="18" customHeight="1">
      <c r="A31" s="62"/>
      <c r="B31" s="62"/>
      <c r="C31" s="622"/>
      <c r="D31" s="623"/>
      <c r="E31" s="650"/>
      <c r="F31" s="651"/>
      <c r="G31" s="651"/>
      <c r="H31" s="651"/>
      <c r="I31" s="651"/>
      <c r="J31" s="651"/>
      <c r="K31" s="651"/>
      <c r="L31" s="651"/>
      <c r="M31" s="651"/>
      <c r="N31" s="651"/>
      <c r="O31" s="651"/>
      <c r="P31" s="651"/>
      <c r="Q31" s="651"/>
      <c r="R31" s="651"/>
      <c r="S31" s="651"/>
      <c r="T31" s="651"/>
      <c r="U31" s="651"/>
      <c r="V31" s="651"/>
      <c r="W31" s="651"/>
      <c r="X31" s="651"/>
      <c r="Y31" s="651"/>
      <c r="Z31" s="651"/>
      <c r="AA31" s="651"/>
      <c r="AB31" s="651"/>
      <c r="AC31" s="651"/>
      <c r="AD31" s="651"/>
      <c r="AE31" s="651"/>
      <c r="AF31" s="651"/>
      <c r="AG31" s="651"/>
      <c r="AH31" s="652"/>
      <c r="AI31" s="660"/>
      <c r="AJ31" s="661"/>
      <c r="AK31" s="661"/>
      <c r="AL31" s="661"/>
      <c r="AM31" s="661"/>
      <c r="AN31" s="662"/>
    </row>
    <row r="32" spans="1:40" ht="18" customHeight="1">
      <c r="A32" s="62"/>
      <c r="B32" s="62"/>
      <c r="C32" s="624"/>
      <c r="D32" s="625"/>
      <c r="E32" s="685"/>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7"/>
      <c r="AI32" s="733"/>
      <c r="AJ32" s="734"/>
      <c r="AK32" s="734"/>
      <c r="AL32" s="734"/>
      <c r="AM32" s="734"/>
      <c r="AN32" s="735"/>
    </row>
    <row r="33" spans="1:40" ht="18" customHeight="1">
      <c r="A33" s="62"/>
      <c r="B33" s="62"/>
      <c r="C33" s="296"/>
      <c r="D33" s="296"/>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96"/>
      <c r="AJ33" s="296"/>
      <c r="AK33" s="296"/>
      <c r="AL33" s="296"/>
      <c r="AM33" s="296"/>
      <c r="AN33" s="296"/>
    </row>
    <row r="34" spans="1:40" ht="18" customHeight="1">
      <c r="A34" s="62"/>
      <c r="B34" s="31" t="s">
        <v>116</v>
      </c>
      <c r="C34" s="296"/>
      <c r="D34" s="296"/>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96"/>
      <c r="AJ34" s="296"/>
      <c r="AK34" s="296"/>
      <c r="AL34" s="296"/>
      <c r="AM34" s="296"/>
      <c r="AN34" s="296"/>
    </row>
    <row r="35" spans="1:40" ht="18" customHeight="1">
      <c r="A35" s="62"/>
      <c r="B35" s="62"/>
      <c r="C35" s="626">
        <v>9</v>
      </c>
      <c r="D35" s="627"/>
      <c r="E35" s="648" t="s">
        <v>629</v>
      </c>
      <c r="F35" s="648"/>
      <c r="G35" s="648"/>
      <c r="H35" s="648"/>
      <c r="I35" s="648"/>
      <c r="J35" s="648"/>
      <c r="K35" s="648"/>
      <c r="L35" s="648"/>
      <c r="M35" s="648"/>
      <c r="N35" s="648"/>
      <c r="O35" s="648"/>
      <c r="P35" s="648"/>
      <c r="Q35" s="648"/>
      <c r="R35" s="648"/>
      <c r="S35" s="648"/>
      <c r="T35" s="648"/>
      <c r="U35" s="648"/>
      <c r="V35" s="648"/>
      <c r="W35" s="648"/>
      <c r="X35" s="648"/>
      <c r="Y35" s="648"/>
      <c r="Z35" s="648"/>
      <c r="AA35" s="648"/>
      <c r="AB35" s="648"/>
      <c r="AC35" s="648"/>
      <c r="AD35" s="648"/>
      <c r="AE35" s="648"/>
      <c r="AF35" s="648"/>
      <c r="AG35" s="648"/>
      <c r="AH35" s="648"/>
      <c r="AI35" s="834"/>
      <c r="AJ35" s="835"/>
      <c r="AK35" s="835"/>
      <c r="AL35" s="835"/>
      <c r="AM35" s="835"/>
      <c r="AN35" s="836"/>
    </row>
    <row r="36" spans="1:40" ht="18" customHeight="1">
      <c r="A36" s="62"/>
      <c r="B36" s="62"/>
      <c r="C36" s="628"/>
      <c r="D36" s="629"/>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837"/>
      <c r="AJ36" s="838"/>
      <c r="AK36" s="838"/>
      <c r="AL36" s="838"/>
      <c r="AM36" s="838"/>
      <c r="AN36" s="839"/>
    </row>
    <row r="37" spans="1:40" ht="18" customHeight="1">
      <c r="A37" s="62"/>
      <c r="B37" s="62"/>
      <c r="C37" s="628"/>
      <c r="D37" s="629"/>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837"/>
      <c r="AJ37" s="838"/>
      <c r="AK37" s="838"/>
      <c r="AL37" s="838"/>
      <c r="AM37" s="838"/>
      <c r="AN37" s="839"/>
    </row>
    <row r="38" spans="1:40" ht="18" customHeight="1">
      <c r="A38" s="62"/>
      <c r="B38" s="62"/>
      <c r="C38" s="630"/>
      <c r="D38" s="631"/>
      <c r="E38" s="686"/>
      <c r="F38" s="686"/>
      <c r="G38" s="686"/>
      <c r="H38" s="686"/>
      <c r="I38" s="686"/>
      <c r="J38" s="686"/>
      <c r="K38" s="686"/>
      <c r="L38" s="686"/>
      <c r="M38" s="686"/>
      <c r="N38" s="686"/>
      <c r="O38" s="686"/>
      <c r="P38" s="686"/>
      <c r="Q38" s="686"/>
      <c r="R38" s="686"/>
      <c r="S38" s="686"/>
      <c r="T38" s="686"/>
      <c r="U38" s="686"/>
      <c r="V38" s="686"/>
      <c r="W38" s="686"/>
      <c r="X38" s="686"/>
      <c r="Y38" s="686"/>
      <c r="Z38" s="686"/>
      <c r="AA38" s="686"/>
      <c r="AB38" s="686"/>
      <c r="AC38" s="686"/>
      <c r="AD38" s="686"/>
      <c r="AE38" s="686"/>
      <c r="AF38" s="686"/>
      <c r="AG38" s="686"/>
      <c r="AH38" s="686"/>
      <c r="AI38" s="739"/>
      <c r="AJ38" s="673"/>
      <c r="AK38" s="673"/>
      <c r="AL38" s="673"/>
      <c r="AM38" s="673"/>
      <c r="AN38" s="740"/>
    </row>
    <row r="39" spans="1:40" ht="18" customHeight="1">
      <c r="A39" s="62"/>
      <c r="B39" s="62"/>
      <c r="C39" s="296"/>
      <c r="D39" s="296"/>
      <c r="E39" s="707" t="s">
        <v>19</v>
      </c>
      <c r="F39" s="707"/>
      <c r="G39" s="707"/>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row>
    <row r="40" spans="1:40" ht="18" customHeight="1">
      <c r="A40" s="62"/>
      <c r="B40" s="62"/>
      <c r="C40" s="296"/>
      <c r="D40" s="296"/>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c r="AI40" s="708"/>
      <c r="AJ40" s="708"/>
      <c r="AK40" s="708"/>
      <c r="AL40" s="708"/>
      <c r="AM40" s="708"/>
      <c r="AN40" s="708"/>
    </row>
    <row r="41" spans="1:40" ht="18" customHeight="1">
      <c r="A41" s="62"/>
      <c r="B41" s="62"/>
      <c r="C41" s="296"/>
      <c r="D41" s="296"/>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96"/>
      <c r="AJ41" s="296"/>
      <c r="AK41" s="296"/>
      <c r="AL41" s="296"/>
      <c r="AM41" s="296"/>
      <c r="AN41" s="296"/>
    </row>
    <row r="42" spans="1:40" ht="18" customHeight="1">
      <c r="A42" s="62"/>
      <c r="B42" s="31" t="s">
        <v>0</v>
      </c>
      <c r="C42" s="296"/>
      <c r="D42" s="296"/>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281"/>
      <c r="AH42" s="281"/>
      <c r="AI42" s="296"/>
      <c r="AJ42" s="296"/>
      <c r="AK42" s="296"/>
      <c r="AL42" s="296"/>
      <c r="AM42" s="296"/>
      <c r="AN42" s="296"/>
    </row>
    <row r="43" spans="1:40" ht="18" customHeight="1">
      <c r="A43" s="62"/>
      <c r="B43" s="62"/>
      <c r="C43" s="674">
        <v>10</v>
      </c>
      <c r="D43" s="675"/>
      <c r="E43" s="647" t="s">
        <v>230</v>
      </c>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9"/>
      <c r="AI43" s="657"/>
      <c r="AJ43" s="658"/>
      <c r="AK43" s="658"/>
      <c r="AL43" s="658"/>
      <c r="AM43" s="658"/>
      <c r="AN43" s="659"/>
    </row>
    <row r="44" spans="1:40" ht="18" customHeight="1">
      <c r="A44" s="62"/>
      <c r="B44" s="62"/>
      <c r="C44" s="622"/>
      <c r="D44" s="623"/>
      <c r="E44" s="650"/>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2"/>
      <c r="AI44" s="660"/>
      <c r="AJ44" s="661"/>
      <c r="AK44" s="661"/>
      <c r="AL44" s="661"/>
      <c r="AM44" s="661"/>
      <c r="AN44" s="662"/>
    </row>
    <row r="45" spans="1:40" ht="18" customHeight="1">
      <c r="A45" s="62"/>
      <c r="B45" s="62"/>
      <c r="C45" s="624"/>
      <c r="D45" s="625"/>
      <c r="E45" s="685"/>
      <c r="F45" s="686"/>
      <c r="G45" s="686"/>
      <c r="H45" s="686"/>
      <c r="I45" s="686"/>
      <c r="J45" s="686"/>
      <c r="K45" s="686"/>
      <c r="L45" s="686"/>
      <c r="M45" s="686"/>
      <c r="N45" s="686"/>
      <c r="O45" s="686"/>
      <c r="P45" s="686"/>
      <c r="Q45" s="686"/>
      <c r="R45" s="686"/>
      <c r="S45" s="686"/>
      <c r="T45" s="686"/>
      <c r="U45" s="686"/>
      <c r="V45" s="686"/>
      <c r="W45" s="686"/>
      <c r="X45" s="686"/>
      <c r="Y45" s="686"/>
      <c r="Z45" s="686"/>
      <c r="AA45" s="686"/>
      <c r="AB45" s="686"/>
      <c r="AC45" s="686"/>
      <c r="AD45" s="686"/>
      <c r="AE45" s="686"/>
      <c r="AF45" s="686"/>
      <c r="AG45" s="686"/>
      <c r="AH45" s="687"/>
      <c r="AI45" s="733"/>
      <c r="AJ45" s="734"/>
      <c r="AK45" s="734"/>
      <c r="AL45" s="734"/>
      <c r="AM45" s="734"/>
      <c r="AN45" s="735"/>
    </row>
    <row r="46" spans="1:40" ht="18" customHeight="1">
      <c r="A46" s="62"/>
      <c r="B46" s="62"/>
      <c r="C46" s="674">
        <v>11</v>
      </c>
      <c r="D46" s="675"/>
      <c r="E46" s="647" t="s">
        <v>231</v>
      </c>
      <c r="F46" s="648"/>
      <c r="G46" s="648"/>
      <c r="H46" s="648"/>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9"/>
      <c r="AI46" s="657"/>
      <c r="AJ46" s="658"/>
      <c r="AK46" s="658"/>
      <c r="AL46" s="658"/>
      <c r="AM46" s="658"/>
      <c r="AN46" s="659"/>
    </row>
    <row r="47" spans="1:40" ht="18" customHeight="1">
      <c r="A47" s="62"/>
      <c r="B47" s="62"/>
      <c r="C47" s="622"/>
      <c r="D47" s="623"/>
      <c r="E47" s="650"/>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2"/>
      <c r="AI47" s="660"/>
      <c r="AJ47" s="661"/>
      <c r="AK47" s="661"/>
      <c r="AL47" s="661"/>
      <c r="AM47" s="661"/>
      <c r="AN47" s="662"/>
    </row>
    <row r="48" spans="1:40" ht="18" customHeight="1">
      <c r="A48" s="62"/>
      <c r="B48" s="62"/>
      <c r="C48" s="624"/>
      <c r="D48" s="625"/>
      <c r="E48" s="685"/>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7"/>
      <c r="AI48" s="733"/>
      <c r="AJ48" s="734"/>
      <c r="AK48" s="734"/>
      <c r="AL48" s="734"/>
      <c r="AM48" s="734"/>
      <c r="AN48" s="735"/>
    </row>
    <row r="49" spans="1:40" ht="18" customHeight="1">
      <c r="A49" s="62"/>
      <c r="B49" s="62"/>
      <c r="C49" s="296"/>
      <c r="D49" s="296"/>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96"/>
      <c r="AJ49" s="296"/>
      <c r="AK49" s="296"/>
      <c r="AL49" s="296"/>
      <c r="AM49" s="296"/>
      <c r="AN49" s="296"/>
    </row>
    <row r="50" spans="1:40" ht="18" customHeight="1">
      <c r="A50" s="62"/>
      <c r="B50" s="31" t="s">
        <v>1</v>
      </c>
      <c r="C50" s="296"/>
      <c r="D50" s="296"/>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96"/>
      <c r="AJ50" s="296"/>
      <c r="AK50" s="296"/>
      <c r="AL50" s="296"/>
      <c r="AM50" s="296"/>
      <c r="AN50" s="296"/>
    </row>
    <row r="51" spans="1:40" ht="18" customHeight="1">
      <c r="A51" s="62"/>
      <c r="B51" s="62"/>
      <c r="C51" s="674">
        <v>12</v>
      </c>
      <c r="D51" s="675"/>
      <c r="E51" s="647" t="s">
        <v>232</v>
      </c>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c r="AG51" s="648"/>
      <c r="AH51" s="649"/>
      <c r="AI51" s="657"/>
      <c r="AJ51" s="658"/>
      <c r="AK51" s="658"/>
      <c r="AL51" s="658"/>
      <c r="AM51" s="658"/>
      <c r="AN51" s="659"/>
    </row>
    <row r="52" spans="1:40" ht="18" customHeight="1">
      <c r="A52" s="62"/>
      <c r="B52" s="62"/>
      <c r="C52" s="622"/>
      <c r="D52" s="623"/>
      <c r="E52" s="650"/>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2"/>
      <c r="AI52" s="660"/>
      <c r="AJ52" s="661"/>
      <c r="AK52" s="661"/>
      <c r="AL52" s="661"/>
      <c r="AM52" s="661"/>
      <c r="AN52" s="662"/>
    </row>
    <row r="53" spans="1:40" ht="18" customHeight="1">
      <c r="A53" s="62"/>
      <c r="B53" s="62"/>
      <c r="C53" s="624"/>
      <c r="D53" s="625"/>
      <c r="E53" s="685"/>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7"/>
      <c r="AI53" s="733"/>
      <c r="AJ53" s="734"/>
      <c r="AK53" s="734"/>
      <c r="AL53" s="734"/>
      <c r="AM53" s="734"/>
      <c r="AN53" s="735"/>
    </row>
    <row r="54" spans="1:40" ht="18" customHeight="1">
      <c r="A54" s="62"/>
      <c r="B54" s="62"/>
      <c r="C54" s="296"/>
      <c r="D54" s="296"/>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96"/>
      <c r="AJ54" s="296"/>
      <c r="AK54" s="296"/>
      <c r="AL54" s="296"/>
      <c r="AM54" s="296"/>
      <c r="AN54" s="296"/>
    </row>
    <row r="55" spans="1:40" ht="18" customHeight="1">
      <c r="A55" s="62"/>
      <c r="B55" s="31" t="s">
        <v>175</v>
      </c>
      <c r="C55" s="296"/>
      <c r="D55" s="296"/>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96"/>
      <c r="AJ55" s="296"/>
      <c r="AK55" s="296"/>
      <c r="AL55" s="296"/>
      <c r="AM55" s="296"/>
      <c r="AN55" s="296"/>
    </row>
    <row r="56" spans="1:40" ht="18" customHeight="1">
      <c r="A56" s="62"/>
      <c r="B56" s="62"/>
      <c r="C56" s="674">
        <v>13</v>
      </c>
      <c r="D56" s="675"/>
      <c r="E56" s="647" t="s">
        <v>528</v>
      </c>
      <c r="F56" s="648"/>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57"/>
      <c r="AJ56" s="658"/>
      <c r="AK56" s="658"/>
      <c r="AL56" s="658"/>
      <c r="AM56" s="658"/>
      <c r="AN56" s="659"/>
    </row>
    <row r="57" spans="1:40" ht="18" customHeight="1">
      <c r="A57" s="62"/>
      <c r="B57" s="62"/>
      <c r="C57" s="622"/>
      <c r="D57" s="623"/>
      <c r="E57" s="650"/>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60"/>
      <c r="AJ57" s="661"/>
      <c r="AK57" s="661"/>
      <c r="AL57" s="661"/>
      <c r="AM57" s="661"/>
      <c r="AN57" s="662"/>
    </row>
    <row r="58" spans="1:40" ht="18" customHeight="1">
      <c r="A58" s="62"/>
      <c r="B58" s="62"/>
      <c r="C58" s="624"/>
      <c r="D58" s="625"/>
      <c r="E58" s="685"/>
      <c r="F58" s="686"/>
      <c r="G58" s="686"/>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733"/>
      <c r="AJ58" s="734"/>
      <c r="AK58" s="734"/>
      <c r="AL58" s="734"/>
      <c r="AM58" s="734"/>
      <c r="AN58" s="735"/>
    </row>
    <row r="59" spans="1:40" ht="18" customHeight="1">
      <c r="A59" s="62"/>
      <c r="B59" s="62"/>
      <c r="C59" s="296"/>
      <c r="D59" s="296"/>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96"/>
      <c r="AJ59" s="296"/>
      <c r="AK59" s="296"/>
      <c r="AL59" s="296"/>
      <c r="AM59" s="296"/>
      <c r="AN59" s="296"/>
    </row>
    <row r="60" spans="1:40" ht="18" customHeight="1">
      <c r="A60" s="62"/>
      <c r="B60" s="31" t="s">
        <v>7</v>
      </c>
      <c r="C60" s="296"/>
      <c r="D60" s="296"/>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96"/>
      <c r="AJ60" s="296"/>
      <c r="AK60" s="296"/>
      <c r="AL60" s="296"/>
      <c r="AM60" s="296"/>
      <c r="AN60" s="296"/>
    </row>
    <row r="61" spans="1:40" ht="18" customHeight="1">
      <c r="A61" s="62"/>
      <c r="B61" s="62"/>
      <c r="C61" s="674">
        <v>14</v>
      </c>
      <c r="D61" s="675"/>
      <c r="E61" s="647" t="s">
        <v>233</v>
      </c>
      <c r="F61" s="648"/>
      <c r="G61" s="648"/>
      <c r="H61" s="648"/>
      <c r="I61" s="648"/>
      <c r="J61" s="648"/>
      <c r="K61" s="648"/>
      <c r="L61" s="648"/>
      <c r="M61" s="648"/>
      <c r="N61" s="648"/>
      <c r="O61" s="648"/>
      <c r="P61" s="648"/>
      <c r="Q61" s="648"/>
      <c r="R61" s="648"/>
      <c r="S61" s="648"/>
      <c r="T61" s="648"/>
      <c r="U61" s="648"/>
      <c r="V61" s="648"/>
      <c r="W61" s="648"/>
      <c r="X61" s="648"/>
      <c r="Y61" s="648"/>
      <c r="Z61" s="648"/>
      <c r="AA61" s="648"/>
      <c r="AB61" s="648"/>
      <c r="AC61" s="648"/>
      <c r="AD61" s="648"/>
      <c r="AE61" s="648"/>
      <c r="AF61" s="648"/>
      <c r="AG61" s="648"/>
      <c r="AH61" s="649"/>
      <c r="AI61" s="657"/>
      <c r="AJ61" s="658"/>
      <c r="AK61" s="658"/>
      <c r="AL61" s="658"/>
      <c r="AM61" s="658"/>
      <c r="AN61" s="659"/>
    </row>
    <row r="62" spans="1:40" ht="18" customHeight="1">
      <c r="A62" s="62"/>
      <c r="B62" s="62"/>
      <c r="C62" s="624"/>
      <c r="D62" s="625"/>
      <c r="E62" s="685"/>
      <c r="F62" s="686"/>
      <c r="G62" s="686"/>
      <c r="H62" s="686"/>
      <c r="I62" s="686"/>
      <c r="J62" s="686"/>
      <c r="K62" s="686"/>
      <c r="L62" s="686"/>
      <c r="M62" s="686"/>
      <c r="N62" s="686"/>
      <c r="O62" s="686"/>
      <c r="P62" s="686"/>
      <c r="Q62" s="686"/>
      <c r="R62" s="686"/>
      <c r="S62" s="686"/>
      <c r="T62" s="686"/>
      <c r="U62" s="686"/>
      <c r="V62" s="686"/>
      <c r="W62" s="686"/>
      <c r="X62" s="686"/>
      <c r="Y62" s="686"/>
      <c r="Z62" s="686"/>
      <c r="AA62" s="686"/>
      <c r="AB62" s="686"/>
      <c r="AC62" s="686"/>
      <c r="AD62" s="686"/>
      <c r="AE62" s="686"/>
      <c r="AF62" s="686"/>
      <c r="AG62" s="686"/>
      <c r="AH62" s="687"/>
      <c r="AI62" s="733"/>
      <c r="AJ62" s="734"/>
      <c r="AK62" s="734"/>
      <c r="AL62" s="734"/>
      <c r="AM62" s="734"/>
      <c r="AN62" s="735"/>
    </row>
    <row r="63" spans="1:40" ht="18" customHeight="1">
      <c r="A63" s="62"/>
      <c r="B63" s="62"/>
      <c r="C63" s="674">
        <v>15</v>
      </c>
      <c r="D63" s="675"/>
      <c r="E63" s="647" t="s">
        <v>234</v>
      </c>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649"/>
      <c r="AI63" s="657"/>
      <c r="AJ63" s="658"/>
      <c r="AK63" s="658"/>
      <c r="AL63" s="658"/>
      <c r="AM63" s="658"/>
      <c r="AN63" s="659"/>
    </row>
    <row r="64" spans="1:40" ht="18" customHeight="1">
      <c r="A64" s="62"/>
      <c r="B64" s="62"/>
      <c r="C64" s="622"/>
      <c r="D64" s="623"/>
      <c r="E64" s="650"/>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2"/>
      <c r="AI64" s="660"/>
      <c r="AJ64" s="661"/>
      <c r="AK64" s="661"/>
      <c r="AL64" s="661"/>
      <c r="AM64" s="661"/>
      <c r="AN64" s="662"/>
    </row>
    <row r="65" spans="1:40" ht="18" customHeight="1">
      <c r="A65" s="62"/>
      <c r="B65" s="62"/>
      <c r="C65" s="622"/>
      <c r="D65" s="623"/>
      <c r="E65" s="650"/>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2"/>
      <c r="AI65" s="660"/>
      <c r="AJ65" s="661"/>
      <c r="AK65" s="661"/>
      <c r="AL65" s="661"/>
      <c r="AM65" s="661"/>
      <c r="AN65" s="662"/>
    </row>
    <row r="66" spans="1:40" ht="18" customHeight="1">
      <c r="A66" s="62"/>
      <c r="B66" s="62"/>
      <c r="C66" s="624"/>
      <c r="D66" s="625"/>
      <c r="E66" s="685"/>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7"/>
      <c r="AI66" s="733"/>
      <c r="AJ66" s="734"/>
      <c r="AK66" s="734"/>
      <c r="AL66" s="734"/>
      <c r="AM66" s="734"/>
      <c r="AN66" s="735"/>
    </row>
    <row r="67" spans="1:40" ht="18" customHeight="1">
      <c r="A67" s="62"/>
      <c r="B67" s="62"/>
      <c r="C67" s="674">
        <v>16</v>
      </c>
      <c r="D67" s="675"/>
      <c r="E67" s="647" t="s">
        <v>235</v>
      </c>
      <c r="F67" s="648"/>
      <c r="G67" s="648"/>
      <c r="H67" s="648"/>
      <c r="I67" s="648"/>
      <c r="J67" s="648"/>
      <c r="K67" s="648"/>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9"/>
      <c r="AI67" s="657"/>
      <c r="AJ67" s="658"/>
      <c r="AK67" s="658"/>
      <c r="AL67" s="658"/>
      <c r="AM67" s="658"/>
      <c r="AN67" s="659"/>
    </row>
    <row r="68" spans="1:40" ht="18" customHeight="1">
      <c r="A68" s="62"/>
      <c r="B68" s="62"/>
      <c r="C68" s="622"/>
      <c r="D68" s="623"/>
      <c r="E68" s="650"/>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2"/>
      <c r="AI68" s="660"/>
      <c r="AJ68" s="661"/>
      <c r="AK68" s="661"/>
      <c r="AL68" s="661"/>
      <c r="AM68" s="661"/>
      <c r="AN68" s="662"/>
    </row>
    <row r="69" spans="1:40" ht="18" customHeight="1">
      <c r="A69" s="62"/>
      <c r="B69" s="62"/>
      <c r="C69" s="622"/>
      <c r="D69" s="623"/>
      <c r="E69" s="650"/>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2"/>
      <c r="AI69" s="660"/>
      <c r="AJ69" s="661"/>
      <c r="AK69" s="661"/>
      <c r="AL69" s="661"/>
      <c r="AM69" s="661"/>
      <c r="AN69" s="662"/>
    </row>
    <row r="70" spans="1:40" ht="18" customHeight="1">
      <c r="A70" s="62"/>
      <c r="B70" s="62"/>
      <c r="C70" s="622"/>
      <c r="D70" s="623"/>
      <c r="E70" s="650"/>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2"/>
      <c r="AI70" s="660"/>
      <c r="AJ70" s="661"/>
      <c r="AK70" s="661"/>
      <c r="AL70" s="661"/>
      <c r="AM70" s="661"/>
      <c r="AN70" s="662"/>
    </row>
    <row r="71" spans="1:40" ht="18" customHeight="1">
      <c r="A71" s="62"/>
      <c r="B71" s="62"/>
      <c r="C71" s="674">
        <v>17</v>
      </c>
      <c r="D71" s="675"/>
      <c r="E71" s="647" t="s">
        <v>236</v>
      </c>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9"/>
      <c r="AI71" s="657"/>
      <c r="AJ71" s="658"/>
      <c r="AK71" s="658"/>
      <c r="AL71" s="658"/>
      <c r="AM71" s="658"/>
      <c r="AN71" s="659"/>
    </row>
    <row r="72" spans="1:40" ht="18" customHeight="1">
      <c r="A72" s="62"/>
      <c r="B72" s="62"/>
      <c r="C72" s="622"/>
      <c r="D72" s="623"/>
      <c r="E72" s="650"/>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2"/>
      <c r="AI72" s="660"/>
      <c r="AJ72" s="661"/>
      <c r="AK72" s="661"/>
      <c r="AL72" s="661"/>
      <c r="AM72" s="661"/>
      <c r="AN72" s="662"/>
    </row>
    <row r="73" spans="1:40" ht="18" customHeight="1">
      <c r="A73" s="62"/>
      <c r="B73" s="62"/>
      <c r="C73" s="622"/>
      <c r="D73" s="623"/>
      <c r="E73" s="650"/>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2"/>
      <c r="AI73" s="660"/>
      <c r="AJ73" s="661"/>
      <c r="AK73" s="661"/>
      <c r="AL73" s="661"/>
      <c r="AM73" s="661"/>
      <c r="AN73" s="662"/>
    </row>
    <row r="74" spans="1:40" ht="18" customHeight="1">
      <c r="A74" s="62"/>
      <c r="B74" s="62"/>
      <c r="C74" s="622"/>
      <c r="D74" s="623"/>
      <c r="E74" s="650"/>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2"/>
      <c r="AI74" s="660"/>
      <c r="AJ74" s="661"/>
      <c r="AK74" s="661"/>
      <c r="AL74" s="661"/>
      <c r="AM74" s="661"/>
      <c r="AN74" s="662"/>
    </row>
    <row r="75" spans="1:40" ht="18" customHeight="1">
      <c r="A75" s="62"/>
      <c r="B75" s="62"/>
      <c r="C75" s="622"/>
      <c r="D75" s="623"/>
      <c r="E75" s="650"/>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2"/>
      <c r="AI75" s="660"/>
      <c r="AJ75" s="661"/>
      <c r="AK75" s="661"/>
      <c r="AL75" s="661"/>
      <c r="AM75" s="661"/>
      <c r="AN75" s="662"/>
    </row>
    <row r="76" spans="1:40" ht="18" customHeight="1">
      <c r="A76" s="62"/>
      <c r="B76" s="62"/>
      <c r="C76" s="624"/>
      <c r="D76" s="625"/>
      <c r="E76" s="685"/>
      <c r="F76" s="686"/>
      <c r="G76" s="686"/>
      <c r="H76" s="686"/>
      <c r="I76" s="686"/>
      <c r="J76" s="686"/>
      <c r="K76" s="686"/>
      <c r="L76" s="686"/>
      <c r="M76" s="686"/>
      <c r="N76" s="686"/>
      <c r="O76" s="686"/>
      <c r="P76" s="686"/>
      <c r="Q76" s="686"/>
      <c r="R76" s="686"/>
      <c r="S76" s="686"/>
      <c r="T76" s="686"/>
      <c r="U76" s="686"/>
      <c r="V76" s="686"/>
      <c r="W76" s="686"/>
      <c r="X76" s="686"/>
      <c r="Y76" s="686"/>
      <c r="Z76" s="686"/>
      <c r="AA76" s="686"/>
      <c r="AB76" s="686"/>
      <c r="AC76" s="686"/>
      <c r="AD76" s="686"/>
      <c r="AE76" s="686"/>
      <c r="AF76" s="686"/>
      <c r="AG76" s="686"/>
      <c r="AH76" s="687"/>
      <c r="AI76" s="733"/>
      <c r="AJ76" s="734"/>
      <c r="AK76" s="734"/>
      <c r="AL76" s="734"/>
      <c r="AM76" s="734"/>
      <c r="AN76" s="735"/>
    </row>
    <row r="77" spans="1:40" ht="18" customHeight="1">
      <c r="A77" s="62"/>
      <c r="B77" s="62"/>
      <c r="C77" s="674">
        <v>18</v>
      </c>
      <c r="D77" s="675"/>
      <c r="E77" s="647" t="s">
        <v>237</v>
      </c>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9"/>
      <c r="AI77" s="657"/>
      <c r="AJ77" s="658"/>
      <c r="AK77" s="658"/>
      <c r="AL77" s="658"/>
      <c r="AM77" s="658"/>
      <c r="AN77" s="659"/>
    </row>
    <row r="78" spans="1:40" ht="18" customHeight="1">
      <c r="A78" s="62"/>
      <c r="B78" s="62"/>
      <c r="C78" s="622"/>
      <c r="D78" s="623"/>
      <c r="E78" s="650"/>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2"/>
      <c r="AI78" s="660"/>
      <c r="AJ78" s="661"/>
      <c r="AK78" s="661"/>
      <c r="AL78" s="661"/>
      <c r="AM78" s="661"/>
      <c r="AN78" s="662"/>
    </row>
    <row r="79" spans="1:40" ht="18" customHeight="1">
      <c r="A79" s="62"/>
      <c r="B79" s="62"/>
      <c r="C79" s="622"/>
      <c r="D79" s="623"/>
      <c r="E79" s="650"/>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2"/>
      <c r="AI79" s="660"/>
      <c r="AJ79" s="661"/>
      <c r="AK79" s="661"/>
      <c r="AL79" s="661"/>
      <c r="AM79" s="661"/>
      <c r="AN79" s="662"/>
    </row>
    <row r="80" spans="1:40" ht="18" customHeight="1">
      <c r="A80" s="62"/>
      <c r="B80" s="62"/>
      <c r="C80" s="674">
        <v>19</v>
      </c>
      <c r="D80" s="675"/>
      <c r="E80" s="647" t="s">
        <v>337</v>
      </c>
      <c r="F80" s="648"/>
      <c r="G80" s="648"/>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9"/>
      <c r="AI80" s="657"/>
      <c r="AJ80" s="658"/>
      <c r="AK80" s="658"/>
      <c r="AL80" s="658"/>
      <c r="AM80" s="658"/>
      <c r="AN80" s="659"/>
    </row>
    <row r="81" spans="1:40" ht="18" customHeight="1">
      <c r="A81" s="62"/>
      <c r="B81" s="62"/>
      <c r="C81" s="624"/>
      <c r="D81" s="625"/>
      <c r="E81" s="685"/>
      <c r="F81" s="686"/>
      <c r="G81" s="686"/>
      <c r="H81" s="686"/>
      <c r="I81" s="686"/>
      <c r="J81" s="686"/>
      <c r="K81" s="68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7"/>
      <c r="AI81" s="733"/>
      <c r="AJ81" s="734"/>
      <c r="AK81" s="734"/>
      <c r="AL81" s="734"/>
      <c r="AM81" s="734"/>
      <c r="AN81" s="735"/>
    </row>
    <row r="82" spans="1:40" ht="18" customHeight="1">
      <c r="A82" s="62"/>
      <c r="B82" s="62"/>
      <c r="C82" s="296"/>
      <c r="D82" s="296"/>
      <c r="E82" s="682" t="s">
        <v>117</v>
      </c>
      <c r="F82" s="682"/>
      <c r="G82" s="682"/>
      <c r="H82" s="682"/>
      <c r="I82" s="682"/>
      <c r="J82" s="682"/>
      <c r="K82" s="682"/>
      <c r="L82" s="682"/>
      <c r="M82" s="682"/>
      <c r="N82" s="682"/>
      <c r="O82" s="682"/>
      <c r="P82" s="682"/>
      <c r="Q82" s="682"/>
      <c r="R82" s="682"/>
      <c r="S82" s="682"/>
      <c r="T82" s="682"/>
      <c r="U82" s="682"/>
      <c r="V82" s="682"/>
      <c r="W82" s="682"/>
      <c r="X82" s="682"/>
      <c r="Y82" s="682"/>
      <c r="Z82" s="682"/>
      <c r="AA82" s="682"/>
      <c r="AB82" s="682"/>
      <c r="AC82" s="682"/>
      <c r="AD82" s="682"/>
      <c r="AE82" s="682"/>
      <c r="AF82" s="682"/>
      <c r="AG82" s="682"/>
      <c r="AH82" s="682"/>
      <c r="AI82" s="682"/>
      <c r="AJ82" s="682"/>
      <c r="AK82" s="682"/>
      <c r="AL82" s="682"/>
      <c r="AM82" s="682"/>
      <c r="AN82" s="682"/>
    </row>
    <row r="83" spans="1:40" ht="18" customHeight="1">
      <c r="A83" s="62"/>
      <c r="B83" s="62"/>
      <c r="C83" s="296"/>
      <c r="D83" s="296"/>
      <c r="E83" s="683"/>
      <c r="F83" s="683"/>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row>
    <row r="84" spans="1:40" ht="18" customHeight="1">
      <c r="A84" s="62"/>
      <c r="B84" s="62"/>
      <c r="C84" s="296"/>
      <c r="D84" s="296"/>
      <c r="E84" s="683"/>
      <c r="F84" s="683"/>
      <c r="G84" s="683"/>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row>
    <row r="85" spans="1:40" ht="18" customHeight="1">
      <c r="A85" s="62"/>
      <c r="B85" s="31" t="s">
        <v>8</v>
      </c>
      <c r="C85" s="296"/>
      <c r="D85" s="296"/>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96"/>
      <c r="AJ85" s="296"/>
      <c r="AK85" s="296"/>
      <c r="AL85" s="296"/>
      <c r="AM85" s="296"/>
      <c r="AN85" s="296"/>
    </row>
    <row r="86" spans="1:40" ht="18" customHeight="1">
      <c r="A86" s="62"/>
      <c r="B86" s="62"/>
      <c r="C86" s="780">
        <v>20</v>
      </c>
      <c r="D86" s="780"/>
      <c r="E86" s="647" t="s">
        <v>238</v>
      </c>
      <c r="F86" s="648"/>
      <c r="G86" s="648"/>
      <c r="H86" s="648"/>
      <c r="I86" s="648"/>
      <c r="J86" s="648"/>
      <c r="K86" s="648"/>
      <c r="L86" s="648"/>
      <c r="M86" s="648"/>
      <c r="N86" s="648"/>
      <c r="O86" s="648"/>
      <c r="P86" s="648"/>
      <c r="Q86" s="648"/>
      <c r="R86" s="648"/>
      <c r="S86" s="648"/>
      <c r="T86" s="648"/>
      <c r="U86" s="648"/>
      <c r="V86" s="648"/>
      <c r="W86" s="648"/>
      <c r="X86" s="648"/>
      <c r="Y86" s="648"/>
      <c r="Z86" s="648"/>
      <c r="AA86" s="648"/>
      <c r="AB86" s="648"/>
      <c r="AC86" s="648"/>
      <c r="AD86" s="648"/>
      <c r="AE86" s="648"/>
      <c r="AF86" s="648"/>
      <c r="AG86" s="648"/>
      <c r="AH86" s="649"/>
      <c r="AI86" s="832"/>
      <c r="AJ86" s="832"/>
      <c r="AK86" s="832"/>
      <c r="AL86" s="832"/>
      <c r="AM86" s="832"/>
      <c r="AN86" s="832"/>
    </row>
    <row r="87" spans="1:40" ht="18" customHeight="1">
      <c r="A87" s="62"/>
      <c r="B87" s="62"/>
      <c r="C87" s="780"/>
      <c r="D87" s="780"/>
      <c r="E87" s="650"/>
      <c r="F87" s="651"/>
      <c r="G87" s="651"/>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2"/>
      <c r="AI87" s="832"/>
      <c r="AJ87" s="832"/>
      <c r="AK87" s="832"/>
      <c r="AL87" s="832"/>
      <c r="AM87" s="832"/>
      <c r="AN87" s="832"/>
    </row>
    <row r="88" spans="1:40" ht="18" customHeight="1">
      <c r="A88" s="62"/>
      <c r="B88" s="62"/>
      <c r="C88" s="780"/>
      <c r="D88" s="780"/>
      <c r="E88" s="650"/>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2"/>
      <c r="AI88" s="832"/>
      <c r="AJ88" s="832"/>
      <c r="AK88" s="832"/>
      <c r="AL88" s="832"/>
      <c r="AM88" s="832"/>
      <c r="AN88" s="832"/>
    </row>
    <row r="89" spans="1:40" ht="18" customHeight="1">
      <c r="A89" s="62"/>
      <c r="B89" s="62"/>
      <c r="C89" s="780"/>
      <c r="D89" s="780"/>
      <c r="E89" s="685"/>
      <c r="F89" s="686"/>
      <c r="G89" s="686"/>
      <c r="H89" s="686"/>
      <c r="I89" s="686"/>
      <c r="J89" s="686"/>
      <c r="K89" s="686"/>
      <c r="L89" s="686"/>
      <c r="M89" s="686"/>
      <c r="N89" s="686"/>
      <c r="O89" s="686"/>
      <c r="P89" s="686"/>
      <c r="Q89" s="686"/>
      <c r="R89" s="686"/>
      <c r="S89" s="686"/>
      <c r="T89" s="686"/>
      <c r="U89" s="686"/>
      <c r="V89" s="686"/>
      <c r="W89" s="686"/>
      <c r="X89" s="686"/>
      <c r="Y89" s="686"/>
      <c r="Z89" s="686"/>
      <c r="AA89" s="686"/>
      <c r="AB89" s="686"/>
      <c r="AC89" s="686"/>
      <c r="AD89" s="686"/>
      <c r="AE89" s="686"/>
      <c r="AF89" s="686"/>
      <c r="AG89" s="686"/>
      <c r="AH89" s="687"/>
      <c r="AI89" s="832"/>
      <c r="AJ89" s="832"/>
      <c r="AK89" s="832"/>
      <c r="AL89" s="832"/>
      <c r="AM89" s="832"/>
      <c r="AN89" s="832"/>
    </row>
    <row r="90" spans="1:40" ht="18" customHeight="1">
      <c r="A90" s="62"/>
      <c r="B90" s="62"/>
      <c r="C90" s="296"/>
      <c r="D90" s="296"/>
      <c r="E90" s="281"/>
      <c r="F90" s="281"/>
      <c r="G90" s="281"/>
      <c r="H90" s="281"/>
      <c r="I90" s="281"/>
      <c r="J90" s="281"/>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96"/>
      <c r="AJ90" s="296"/>
      <c r="AK90" s="296"/>
      <c r="AL90" s="296"/>
      <c r="AM90" s="296"/>
      <c r="AN90" s="296"/>
    </row>
    <row r="91" spans="1:40" ht="18" customHeight="1">
      <c r="A91" s="62"/>
      <c r="B91" s="31" t="s">
        <v>102</v>
      </c>
      <c r="C91" s="296"/>
      <c r="D91" s="296"/>
      <c r="E91" s="281"/>
      <c r="F91" s="281"/>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96"/>
      <c r="AJ91" s="296"/>
      <c r="AK91" s="296"/>
      <c r="AL91" s="296"/>
      <c r="AM91" s="296"/>
      <c r="AN91" s="296"/>
    </row>
    <row r="92" spans="1:40" ht="18" customHeight="1">
      <c r="A92" s="62"/>
      <c r="B92" s="62"/>
      <c r="C92" s="674">
        <v>21</v>
      </c>
      <c r="D92" s="675"/>
      <c r="E92" s="736" t="s">
        <v>239</v>
      </c>
      <c r="F92" s="737"/>
      <c r="G92" s="737"/>
      <c r="H92" s="737"/>
      <c r="I92" s="737"/>
      <c r="J92" s="737"/>
      <c r="K92" s="737"/>
      <c r="L92" s="737"/>
      <c r="M92" s="737"/>
      <c r="N92" s="737"/>
      <c r="O92" s="737"/>
      <c r="P92" s="737"/>
      <c r="Q92" s="737"/>
      <c r="R92" s="737"/>
      <c r="S92" s="737"/>
      <c r="T92" s="737"/>
      <c r="U92" s="737"/>
      <c r="V92" s="737"/>
      <c r="W92" s="737"/>
      <c r="X92" s="737"/>
      <c r="Y92" s="737"/>
      <c r="Z92" s="737"/>
      <c r="AA92" s="737"/>
      <c r="AB92" s="737"/>
      <c r="AC92" s="737"/>
      <c r="AD92" s="737"/>
      <c r="AE92" s="737"/>
      <c r="AF92" s="737"/>
      <c r="AG92" s="737"/>
      <c r="AH92" s="738"/>
      <c r="AI92" s="657"/>
      <c r="AJ92" s="658"/>
      <c r="AK92" s="658"/>
      <c r="AL92" s="658"/>
      <c r="AM92" s="658"/>
      <c r="AN92" s="659"/>
    </row>
    <row r="93" spans="1:40" ht="18" customHeight="1">
      <c r="A93" s="62"/>
      <c r="B93" s="62"/>
      <c r="C93" s="624"/>
      <c r="D93" s="625"/>
      <c r="E93" s="739"/>
      <c r="F93" s="673"/>
      <c r="G93" s="673"/>
      <c r="H93" s="673"/>
      <c r="I93" s="673"/>
      <c r="J93" s="673"/>
      <c r="K93" s="673"/>
      <c r="L93" s="673"/>
      <c r="M93" s="673"/>
      <c r="N93" s="673"/>
      <c r="O93" s="673"/>
      <c r="P93" s="673"/>
      <c r="Q93" s="673"/>
      <c r="R93" s="673"/>
      <c r="S93" s="673"/>
      <c r="T93" s="673"/>
      <c r="U93" s="673"/>
      <c r="V93" s="673"/>
      <c r="W93" s="673"/>
      <c r="X93" s="673"/>
      <c r="Y93" s="673"/>
      <c r="Z93" s="673"/>
      <c r="AA93" s="673"/>
      <c r="AB93" s="673"/>
      <c r="AC93" s="673"/>
      <c r="AD93" s="673"/>
      <c r="AE93" s="673"/>
      <c r="AF93" s="673"/>
      <c r="AG93" s="673"/>
      <c r="AH93" s="740"/>
      <c r="AI93" s="733"/>
      <c r="AJ93" s="734"/>
      <c r="AK93" s="734"/>
      <c r="AL93" s="734"/>
      <c r="AM93" s="734"/>
      <c r="AN93" s="735"/>
    </row>
    <row r="94" spans="1:40" ht="18" customHeight="1">
      <c r="A94" s="62"/>
      <c r="B94" s="62"/>
      <c r="C94" s="674">
        <v>22</v>
      </c>
      <c r="D94" s="675"/>
      <c r="E94" s="736" t="s">
        <v>240</v>
      </c>
      <c r="F94" s="737"/>
      <c r="G94" s="737"/>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8"/>
      <c r="AI94" s="657"/>
      <c r="AJ94" s="658"/>
      <c r="AK94" s="658"/>
      <c r="AL94" s="658"/>
      <c r="AM94" s="658"/>
      <c r="AN94" s="659"/>
    </row>
    <row r="95" spans="1:40" ht="18" customHeight="1">
      <c r="A95" s="62"/>
      <c r="B95" s="62"/>
      <c r="C95" s="624"/>
      <c r="D95" s="625"/>
      <c r="E95" s="739"/>
      <c r="F95" s="673"/>
      <c r="G95" s="67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740"/>
      <c r="AI95" s="733"/>
      <c r="AJ95" s="734"/>
      <c r="AK95" s="734"/>
      <c r="AL95" s="734"/>
      <c r="AM95" s="734"/>
      <c r="AN95" s="735"/>
    </row>
    <row r="96" spans="1:40" ht="18" customHeight="1">
      <c r="A96" s="62"/>
      <c r="B96" s="62"/>
      <c r="C96" s="674">
        <v>23</v>
      </c>
      <c r="D96" s="675"/>
      <c r="E96" s="796" t="s">
        <v>241</v>
      </c>
      <c r="F96" s="797"/>
      <c r="G96" s="797"/>
      <c r="H96" s="797"/>
      <c r="I96" s="797"/>
      <c r="J96" s="797"/>
      <c r="K96" s="797"/>
      <c r="L96" s="797"/>
      <c r="M96" s="797"/>
      <c r="N96" s="797"/>
      <c r="O96" s="797"/>
      <c r="P96" s="797"/>
      <c r="Q96" s="797"/>
      <c r="R96" s="797"/>
      <c r="S96" s="797"/>
      <c r="T96" s="797"/>
      <c r="U96" s="797"/>
      <c r="V96" s="797"/>
      <c r="W96" s="797"/>
      <c r="X96" s="797"/>
      <c r="Y96" s="797"/>
      <c r="Z96" s="797"/>
      <c r="AA96" s="797"/>
      <c r="AB96" s="797"/>
      <c r="AC96" s="797"/>
      <c r="AD96" s="797"/>
      <c r="AE96" s="797"/>
      <c r="AF96" s="797"/>
      <c r="AG96" s="797"/>
      <c r="AH96" s="797"/>
      <c r="AI96" s="797"/>
      <c r="AJ96" s="797"/>
      <c r="AK96" s="797"/>
      <c r="AL96" s="797"/>
      <c r="AM96" s="797"/>
      <c r="AN96" s="798"/>
    </row>
    <row r="97" spans="1:40" ht="18" customHeight="1">
      <c r="A97" s="62"/>
      <c r="B97" s="62"/>
      <c r="C97" s="622"/>
      <c r="D97" s="623"/>
      <c r="E97" s="799" t="s">
        <v>180</v>
      </c>
      <c r="F97" s="800"/>
      <c r="G97" s="800"/>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1"/>
    </row>
    <row r="98" spans="1:40" ht="18" customHeight="1">
      <c r="A98" s="62"/>
      <c r="B98" s="62"/>
      <c r="C98" s="622"/>
      <c r="D98" s="623"/>
      <c r="E98" s="802"/>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03"/>
      <c r="AM98" s="803"/>
      <c r="AN98" s="804"/>
    </row>
    <row r="99" spans="1:40" ht="18" customHeight="1">
      <c r="A99" s="62"/>
      <c r="B99" s="62"/>
      <c r="C99" s="624"/>
      <c r="D99" s="625"/>
      <c r="E99" s="785"/>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7"/>
    </row>
    <row r="100" spans="1:40" ht="18" customHeight="1">
      <c r="A100" s="62"/>
      <c r="B100" s="62"/>
      <c r="C100" s="296"/>
      <c r="D100" s="296"/>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96"/>
      <c r="AJ100" s="296"/>
      <c r="AK100" s="296"/>
      <c r="AL100" s="296"/>
      <c r="AM100" s="296"/>
      <c r="AN100" s="296"/>
    </row>
    <row r="101" spans="1:40" ht="18" customHeight="1">
      <c r="A101" s="62"/>
      <c r="B101" s="31" t="s">
        <v>103</v>
      </c>
      <c r="C101" s="296"/>
      <c r="D101" s="296"/>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96"/>
      <c r="AJ101" s="296"/>
      <c r="AK101" s="296"/>
      <c r="AL101" s="296"/>
      <c r="AM101" s="296"/>
      <c r="AN101" s="296"/>
    </row>
    <row r="102" spans="1:40" ht="18" customHeight="1">
      <c r="A102" s="62"/>
      <c r="B102" s="62"/>
      <c r="C102" s="674">
        <v>24</v>
      </c>
      <c r="D102" s="675"/>
      <c r="E102" s="647" t="s">
        <v>1004</v>
      </c>
      <c r="F102" s="648"/>
      <c r="G102" s="648"/>
      <c r="H102" s="648"/>
      <c r="I102" s="648"/>
      <c r="J102" s="648"/>
      <c r="K102" s="648"/>
      <c r="L102" s="648"/>
      <c r="M102" s="648"/>
      <c r="N102" s="648"/>
      <c r="O102" s="648"/>
      <c r="P102" s="648"/>
      <c r="Q102" s="648"/>
      <c r="R102" s="648"/>
      <c r="S102" s="648"/>
      <c r="T102" s="648"/>
      <c r="U102" s="648"/>
      <c r="V102" s="648"/>
      <c r="W102" s="648"/>
      <c r="X102" s="648"/>
      <c r="Y102" s="648"/>
      <c r="Z102" s="648"/>
      <c r="AA102" s="648"/>
      <c r="AB102" s="648"/>
      <c r="AC102" s="648"/>
      <c r="AD102" s="648"/>
      <c r="AE102" s="648"/>
      <c r="AF102" s="648"/>
      <c r="AG102" s="648"/>
      <c r="AH102" s="649"/>
      <c r="AI102" s="657" t="s">
        <v>2</v>
      </c>
      <c r="AJ102" s="658"/>
      <c r="AK102" s="658"/>
      <c r="AL102" s="658"/>
      <c r="AM102" s="658"/>
      <c r="AN102" s="659"/>
    </row>
    <row r="103" spans="1:40" ht="18" customHeight="1">
      <c r="A103" s="62"/>
      <c r="B103" s="62"/>
      <c r="C103" s="622"/>
      <c r="D103" s="623"/>
      <c r="E103" s="650"/>
      <c r="F103" s="651"/>
      <c r="G103" s="651"/>
      <c r="H103" s="651"/>
      <c r="I103" s="651"/>
      <c r="J103" s="651"/>
      <c r="K103" s="651"/>
      <c r="L103" s="651"/>
      <c r="M103" s="651"/>
      <c r="N103" s="651"/>
      <c r="O103" s="651"/>
      <c r="P103" s="651"/>
      <c r="Q103" s="651"/>
      <c r="R103" s="651"/>
      <c r="S103" s="651"/>
      <c r="T103" s="651"/>
      <c r="U103" s="651"/>
      <c r="V103" s="651"/>
      <c r="W103" s="651"/>
      <c r="X103" s="651"/>
      <c r="Y103" s="651"/>
      <c r="Z103" s="651"/>
      <c r="AA103" s="651"/>
      <c r="AB103" s="651"/>
      <c r="AC103" s="651"/>
      <c r="AD103" s="651"/>
      <c r="AE103" s="651"/>
      <c r="AF103" s="651"/>
      <c r="AG103" s="651"/>
      <c r="AH103" s="652"/>
      <c r="AI103" s="660"/>
      <c r="AJ103" s="661"/>
      <c r="AK103" s="661"/>
      <c r="AL103" s="661"/>
      <c r="AM103" s="661"/>
      <c r="AN103" s="662"/>
    </row>
    <row r="104" spans="1:40" ht="18" customHeight="1">
      <c r="A104" s="62"/>
      <c r="B104" s="62"/>
      <c r="C104" s="622"/>
      <c r="D104" s="623"/>
      <c r="E104" s="650"/>
      <c r="F104" s="651"/>
      <c r="G104" s="651"/>
      <c r="H104" s="651"/>
      <c r="I104" s="651"/>
      <c r="J104" s="651"/>
      <c r="K104" s="651"/>
      <c r="L104" s="651"/>
      <c r="M104" s="651"/>
      <c r="N104" s="651"/>
      <c r="O104" s="651"/>
      <c r="P104" s="651"/>
      <c r="Q104" s="651"/>
      <c r="R104" s="651"/>
      <c r="S104" s="651"/>
      <c r="T104" s="651"/>
      <c r="U104" s="651"/>
      <c r="V104" s="651"/>
      <c r="W104" s="651"/>
      <c r="X104" s="651"/>
      <c r="Y104" s="651"/>
      <c r="Z104" s="651"/>
      <c r="AA104" s="651"/>
      <c r="AB104" s="651"/>
      <c r="AC104" s="651"/>
      <c r="AD104" s="651"/>
      <c r="AE104" s="651"/>
      <c r="AF104" s="651"/>
      <c r="AG104" s="651"/>
      <c r="AH104" s="652"/>
      <c r="AI104" s="660"/>
      <c r="AJ104" s="661"/>
      <c r="AK104" s="661"/>
      <c r="AL104" s="661"/>
      <c r="AM104" s="661"/>
      <c r="AN104" s="662"/>
    </row>
    <row r="105" spans="1:40" ht="18" customHeight="1">
      <c r="A105" s="62"/>
      <c r="B105" s="62"/>
      <c r="C105" s="622"/>
      <c r="D105" s="623"/>
      <c r="E105" s="650"/>
      <c r="F105" s="651"/>
      <c r="G105" s="651"/>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2"/>
      <c r="AI105" s="660"/>
      <c r="AJ105" s="661"/>
      <c r="AK105" s="661"/>
      <c r="AL105" s="661"/>
      <c r="AM105" s="661"/>
      <c r="AN105" s="662"/>
    </row>
    <row r="106" spans="1:40" ht="18" customHeight="1">
      <c r="A106" s="62"/>
      <c r="B106" s="62"/>
      <c r="C106" s="674">
        <v>25</v>
      </c>
      <c r="D106" s="675"/>
      <c r="E106" s="647" t="s">
        <v>242</v>
      </c>
      <c r="F106" s="648"/>
      <c r="G106" s="648"/>
      <c r="H106" s="648"/>
      <c r="I106" s="648"/>
      <c r="J106" s="648"/>
      <c r="K106" s="648"/>
      <c r="L106" s="648"/>
      <c r="M106" s="648"/>
      <c r="N106" s="648"/>
      <c r="O106" s="648"/>
      <c r="P106" s="648"/>
      <c r="Q106" s="648"/>
      <c r="R106" s="648"/>
      <c r="S106" s="648"/>
      <c r="T106" s="648"/>
      <c r="U106" s="648"/>
      <c r="V106" s="648"/>
      <c r="W106" s="648"/>
      <c r="X106" s="648"/>
      <c r="Y106" s="648"/>
      <c r="Z106" s="648"/>
      <c r="AA106" s="648"/>
      <c r="AB106" s="648"/>
      <c r="AC106" s="648"/>
      <c r="AD106" s="648"/>
      <c r="AE106" s="648"/>
      <c r="AF106" s="648"/>
      <c r="AG106" s="648"/>
      <c r="AH106" s="649"/>
      <c r="AI106" s="657"/>
      <c r="AJ106" s="658"/>
      <c r="AK106" s="658"/>
      <c r="AL106" s="658"/>
      <c r="AM106" s="658"/>
      <c r="AN106" s="659"/>
    </row>
    <row r="107" spans="1:40" ht="18" customHeight="1">
      <c r="A107" s="62"/>
      <c r="B107" s="62"/>
      <c r="C107" s="624"/>
      <c r="D107" s="625"/>
      <c r="E107" s="685"/>
      <c r="F107" s="686"/>
      <c r="G107" s="686"/>
      <c r="H107" s="686"/>
      <c r="I107" s="686"/>
      <c r="J107" s="686"/>
      <c r="K107" s="686"/>
      <c r="L107" s="686"/>
      <c r="M107" s="686"/>
      <c r="N107" s="686"/>
      <c r="O107" s="686"/>
      <c r="P107" s="686"/>
      <c r="Q107" s="686"/>
      <c r="R107" s="686"/>
      <c r="S107" s="686"/>
      <c r="T107" s="686"/>
      <c r="U107" s="686"/>
      <c r="V107" s="686"/>
      <c r="W107" s="686"/>
      <c r="X107" s="686"/>
      <c r="Y107" s="686"/>
      <c r="Z107" s="686"/>
      <c r="AA107" s="686"/>
      <c r="AB107" s="686"/>
      <c r="AC107" s="686"/>
      <c r="AD107" s="686"/>
      <c r="AE107" s="686"/>
      <c r="AF107" s="686"/>
      <c r="AG107" s="686"/>
      <c r="AH107" s="687"/>
      <c r="AI107" s="733"/>
      <c r="AJ107" s="734"/>
      <c r="AK107" s="734"/>
      <c r="AL107" s="734"/>
      <c r="AM107" s="734"/>
      <c r="AN107" s="735"/>
    </row>
    <row r="108" spans="1:40" ht="18" customHeight="1">
      <c r="A108" s="62"/>
      <c r="B108" s="62"/>
      <c r="C108" s="674">
        <v>26</v>
      </c>
      <c r="D108" s="675"/>
      <c r="E108" s="650" t="s">
        <v>243</v>
      </c>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2"/>
      <c r="AI108" s="660"/>
      <c r="AJ108" s="661"/>
      <c r="AK108" s="661"/>
      <c r="AL108" s="661"/>
      <c r="AM108" s="661"/>
      <c r="AN108" s="662"/>
    </row>
    <row r="109" spans="1:40" ht="18" customHeight="1">
      <c r="A109" s="62"/>
      <c r="B109" s="62"/>
      <c r="C109" s="622"/>
      <c r="D109" s="623"/>
      <c r="E109" s="650"/>
      <c r="F109" s="651"/>
      <c r="G109" s="651"/>
      <c r="H109" s="651"/>
      <c r="I109" s="651"/>
      <c r="J109" s="651"/>
      <c r="K109" s="651"/>
      <c r="L109" s="651"/>
      <c r="M109" s="651"/>
      <c r="N109" s="651"/>
      <c r="O109" s="651"/>
      <c r="P109" s="651"/>
      <c r="Q109" s="651"/>
      <c r="R109" s="651"/>
      <c r="S109" s="651"/>
      <c r="T109" s="651"/>
      <c r="U109" s="651"/>
      <c r="V109" s="651"/>
      <c r="W109" s="651"/>
      <c r="X109" s="651"/>
      <c r="Y109" s="651"/>
      <c r="Z109" s="651"/>
      <c r="AA109" s="651"/>
      <c r="AB109" s="651"/>
      <c r="AC109" s="651"/>
      <c r="AD109" s="651"/>
      <c r="AE109" s="651"/>
      <c r="AF109" s="651"/>
      <c r="AG109" s="651"/>
      <c r="AH109" s="652"/>
      <c r="AI109" s="660"/>
      <c r="AJ109" s="661"/>
      <c r="AK109" s="661"/>
      <c r="AL109" s="661"/>
      <c r="AM109" s="661"/>
      <c r="AN109" s="662"/>
    </row>
    <row r="110" spans="1:40" ht="18" customHeight="1">
      <c r="A110" s="62"/>
      <c r="B110" s="62"/>
      <c r="C110" s="624"/>
      <c r="D110" s="625"/>
      <c r="E110" s="685"/>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6"/>
      <c r="AB110" s="686"/>
      <c r="AC110" s="686"/>
      <c r="AD110" s="686"/>
      <c r="AE110" s="686"/>
      <c r="AF110" s="686"/>
      <c r="AG110" s="686"/>
      <c r="AH110" s="687"/>
      <c r="AI110" s="733"/>
      <c r="AJ110" s="734"/>
      <c r="AK110" s="734"/>
      <c r="AL110" s="734"/>
      <c r="AM110" s="734"/>
      <c r="AN110" s="735"/>
    </row>
    <row r="111" spans="1:40" ht="18" customHeight="1">
      <c r="A111" s="62"/>
      <c r="B111" s="62"/>
      <c r="C111" s="674">
        <v>27</v>
      </c>
      <c r="D111" s="675"/>
      <c r="E111" s="647" t="s">
        <v>244</v>
      </c>
      <c r="F111" s="648"/>
      <c r="G111" s="648"/>
      <c r="H111" s="648"/>
      <c r="I111" s="648"/>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9"/>
      <c r="AI111" s="657"/>
      <c r="AJ111" s="658"/>
      <c r="AK111" s="658"/>
      <c r="AL111" s="658"/>
      <c r="AM111" s="658"/>
      <c r="AN111" s="659"/>
    </row>
    <row r="112" spans="1:40" ht="18" customHeight="1">
      <c r="A112" s="62"/>
      <c r="B112" s="62"/>
      <c r="C112" s="624"/>
      <c r="D112" s="625"/>
      <c r="E112" s="685"/>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7"/>
      <c r="AI112" s="733"/>
      <c r="AJ112" s="734"/>
      <c r="AK112" s="734"/>
      <c r="AL112" s="734"/>
      <c r="AM112" s="734"/>
      <c r="AN112" s="735"/>
    </row>
    <row r="113" spans="1:40" ht="18" customHeight="1">
      <c r="A113" s="62"/>
      <c r="B113" s="62"/>
      <c r="C113" s="674">
        <v>28</v>
      </c>
      <c r="D113" s="675"/>
      <c r="E113" s="647" t="s">
        <v>245</v>
      </c>
      <c r="F113" s="648"/>
      <c r="G113" s="648"/>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9"/>
      <c r="AI113" s="657"/>
      <c r="AJ113" s="658"/>
      <c r="AK113" s="658"/>
      <c r="AL113" s="658"/>
      <c r="AM113" s="658"/>
      <c r="AN113" s="659"/>
    </row>
    <row r="114" spans="1:40" ht="18" customHeight="1">
      <c r="A114" s="62"/>
      <c r="B114" s="62"/>
      <c r="C114" s="624"/>
      <c r="D114" s="625"/>
      <c r="E114" s="685"/>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7"/>
      <c r="AI114" s="733"/>
      <c r="AJ114" s="734"/>
      <c r="AK114" s="734"/>
      <c r="AL114" s="734"/>
      <c r="AM114" s="734"/>
      <c r="AN114" s="735"/>
    </row>
    <row r="115" spans="1:40" ht="18" customHeight="1">
      <c r="A115" s="62"/>
      <c r="B115" s="62"/>
      <c r="C115" s="674">
        <v>29</v>
      </c>
      <c r="D115" s="675"/>
      <c r="E115" s="647" t="s">
        <v>246</v>
      </c>
      <c r="F115" s="648"/>
      <c r="G115" s="648"/>
      <c r="H115" s="648"/>
      <c r="I115" s="648"/>
      <c r="J115" s="648"/>
      <c r="K115" s="648"/>
      <c r="L115" s="648"/>
      <c r="M115" s="648"/>
      <c r="N115" s="648"/>
      <c r="O115" s="648"/>
      <c r="P115" s="648"/>
      <c r="Q115" s="648"/>
      <c r="R115" s="648"/>
      <c r="S115" s="648"/>
      <c r="T115" s="648"/>
      <c r="U115" s="648"/>
      <c r="V115" s="648"/>
      <c r="W115" s="648"/>
      <c r="X115" s="648"/>
      <c r="Y115" s="648"/>
      <c r="Z115" s="648"/>
      <c r="AA115" s="648"/>
      <c r="AB115" s="648"/>
      <c r="AC115" s="648"/>
      <c r="AD115" s="648"/>
      <c r="AE115" s="648"/>
      <c r="AF115" s="648"/>
      <c r="AG115" s="648"/>
      <c r="AH115" s="649"/>
      <c r="AI115" s="657"/>
      <c r="AJ115" s="658"/>
      <c r="AK115" s="658"/>
      <c r="AL115" s="658"/>
      <c r="AM115" s="658"/>
      <c r="AN115" s="659"/>
    </row>
    <row r="116" spans="1:40" ht="18" customHeight="1">
      <c r="A116" s="62"/>
      <c r="B116" s="62"/>
      <c r="C116" s="622"/>
      <c r="D116" s="623"/>
      <c r="E116" s="685"/>
      <c r="F116" s="686"/>
      <c r="G116" s="686"/>
      <c r="H116" s="686"/>
      <c r="I116" s="686"/>
      <c r="J116" s="686"/>
      <c r="K116" s="686"/>
      <c r="L116" s="686"/>
      <c r="M116" s="686"/>
      <c r="N116" s="686"/>
      <c r="O116" s="686"/>
      <c r="P116" s="686"/>
      <c r="Q116" s="686"/>
      <c r="R116" s="686"/>
      <c r="S116" s="686"/>
      <c r="T116" s="686"/>
      <c r="U116" s="686"/>
      <c r="V116" s="686"/>
      <c r="W116" s="686"/>
      <c r="X116" s="686"/>
      <c r="Y116" s="686"/>
      <c r="Z116" s="686"/>
      <c r="AA116" s="686"/>
      <c r="AB116" s="686"/>
      <c r="AC116" s="686"/>
      <c r="AD116" s="686"/>
      <c r="AE116" s="686"/>
      <c r="AF116" s="686"/>
      <c r="AG116" s="686"/>
      <c r="AH116" s="687"/>
      <c r="AI116" s="733"/>
      <c r="AJ116" s="734"/>
      <c r="AK116" s="734"/>
      <c r="AL116" s="734"/>
      <c r="AM116" s="734"/>
      <c r="AN116" s="735"/>
    </row>
    <row r="117" spans="1:40" ht="18" customHeight="1">
      <c r="A117" s="62"/>
      <c r="B117" s="62"/>
      <c r="C117" s="674">
        <v>30</v>
      </c>
      <c r="D117" s="675"/>
      <c r="E117" s="647" t="s">
        <v>247</v>
      </c>
      <c r="F117" s="648"/>
      <c r="G117" s="648"/>
      <c r="H117" s="648"/>
      <c r="I117" s="648"/>
      <c r="J117" s="648"/>
      <c r="K117" s="648"/>
      <c r="L117" s="648"/>
      <c r="M117" s="648"/>
      <c r="N117" s="648"/>
      <c r="O117" s="648"/>
      <c r="P117" s="648"/>
      <c r="Q117" s="648"/>
      <c r="R117" s="648"/>
      <c r="S117" s="648"/>
      <c r="T117" s="648"/>
      <c r="U117" s="648"/>
      <c r="V117" s="648"/>
      <c r="W117" s="648"/>
      <c r="X117" s="648"/>
      <c r="Y117" s="648"/>
      <c r="Z117" s="648"/>
      <c r="AA117" s="648"/>
      <c r="AB117" s="648"/>
      <c r="AC117" s="648"/>
      <c r="AD117" s="648"/>
      <c r="AE117" s="648"/>
      <c r="AF117" s="648"/>
      <c r="AG117" s="648"/>
      <c r="AH117" s="649"/>
      <c r="AI117" s="657"/>
      <c r="AJ117" s="658"/>
      <c r="AK117" s="658"/>
      <c r="AL117" s="658"/>
      <c r="AM117" s="658"/>
      <c r="AN117" s="659"/>
    </row>
    <row r="118" spans="1:40" ht="18" customHeight="1">
      <c r="A118" s="62"/>
      <c r="B118" s="62"/>
      <c r="C118" s="624"/>
      <c r="D118" s="625"/>
      <c r="E118" s="685"/>
      <c r="F118" s="686"/>
      <c r="G118" s="686"/>
      <c r="H118" s="686"/>
      <c r="I118" s="686"/>
      <c r="J118" s="686"/>
      <c r="K118" s="686"/>
      <c r="L118" s="686"/>
      <c r="M118" s="686"/>
      <c r="N118" s="686"/>
      <c r="O118" s="686"/>
      <c r="P118" s="686"/>
      <c r="Q118" s="686"/>
      <c r="R118" s="686"/>
      <c r="S118" s="686"/>
      <c r="T118" s="686"/>
      <c r="U118" s="686"/>
      <c r="V118" s="686"/>
      <c r="W118" s="686"/>
      <c r="X118" s="686"/>
      <c r="Y118" s="686"/>
      <c r="Z118" s="686"/>
      <c r="AA118" s="686"/>
      <c r="AB118" s="686"/>
      <c r="AC118" s="686"/>
      <c r="AD118" s="686"/>
      <c r="AE118" s="686"/>
      <c r="AF118" s="686"/>
      <c r="AG118" s="686"/>
      <c r="AH118" s="687"/>
      <c r="AI118" s="733"/>
      <c r="AJ118" s="734"/>
      <c r="AK118" s="734"/>
      <c r="AL118" s="734"/>
      <c r="AM118" s="734"/>
      <c r="AN118" s="735"/>
    </row>
    <row r="119" spans="1:40" ht="18" customHeight="1">
      <c r="A119" s="62"/>
      <c r="B119" s="62"/>
      <c r="C119" s="674">
        <v>31</v>
      </c>
      <c r="D119" s="675"/>
      <c r="E119" s="647" t="s">
        <v>248</v>
      </c>
      <c r="F119" s="648"/>
      <c r="G119" s="648"/>
      <c r="H119" s="648"/>
      <c r="I119" s="648"/>
      <c r="J119" s="648"/>
      <c r="K119" s="648"/>
      <c r="L119" s="648"/>
      <c r="M119" s="648"/>
      <c r="N119" s="648"/>
      <c r="O119" s="648"/>
      <c r="P119" s="648"/>
      <c r="Q119" s="648"/>
      <c r="R119" s="648"/>
      <c r="S119" s="648"/>
      <c r="T119" s="648"/>
      <c r="U119" s="648"/>
      <c r="V119" s="648"/>
      <c r="W119" s="648"/>
      <c r="X119" s="648"/>
      <c r="Y119" s="648"/>
      <c r="Z119" s="648"/>
      <c r="AA119" s="648"/>
      <c r="AB119" s="648"/>
      <c r="AC119" s="648"/>
      <c r="AD119" s="648"/>
      <c r="AE119" s="648"/>
      <c r="AF119" s="648"/>
      <c r="AG119" s="648"/>
      <c r="AH119" s="648"/>
      <c r="AI119" s="657"/>
      <c r="AJ119" s="658"/>
      <c r="AK119" s="658"/>
      <c r="AL119" s="658"/>
      <c r="AM119" s="658"/>
      <c r="AN119" s="659"/>
    </row>
    <row r="120" spans="1:40" ht="18" customHeight="1">
      <c r="A120" s="62"/>
      <c r="B120" s="62"/>
      <c r="C120" s="624"/>
      <c r="D120" s="625"/>
      <c r="E120" s="650"/>
      <c r="F120" s="651"/>
      <c r="G120" s="651"/>
      <c r="H120" s="651"/>
      <c r="I120" s="651"/>
      <c r="J120" s="651"/>
      <c r="K120" s="651"/>
      <c r="L120" s="651"/>
      <c r="M120" s="651"/>
      <c r="N120" s="651"/>
      <c r="O120" s="651"/>
      <c r="P120" s="651"/>
      <c r="Q120" s="651"/>
      <c r="R120" s="651"/>
      <c r="S120" s="651"/>
      <c r="T120" s="651"/>
      <c r="U120" s="651"/>
      <c r="V120" s="651"/>
      <c r="W120" s="651"/>
      <c r="X120" s="651"/>
      <c r="Y120" s="651"/>
      <c r="Z120" s="651"/>
      <c r="AA120" s="651"/>
      <c r="AB120" s="651"/>
      <c r="AC120" s="651"/>
      <c r="AD120" s="651"/>
      <c r="AE120" s="651"/>
      <c r="AF120" s="651"/>
      <c r="AG120" s="651"/>
      <c r="AH120" s="651"/>
      <c r="AI120" s="660"/>
      <c r="AJ120" s="661"/>
      <c r="AK120" s="661"/>
      <c r="AL120" s="661"/>
      <c r="AM120" s="661"/>
      <c r="AN120" s="662"/>
    </row>
    <row r="121" spans="1:40" ht="18" customHeight="1">
      <c r="A121" s="62"/>
      <c r="B121" s="62"/>
      <c r="C121" s="674">
        <v>32</v>
      </c>
      <c r="D121" s="675"/>
      <c r="E121" s="647" t="s">
        <v>249</v>
      </c>
      <c r="F121" s="648"/>
      <c r="G121" s="648"/>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9"/>
      <c r="AI121" s="833" t="s">
        <v>105</v>
      </c>
      <c r="AJ121" s="833"/>
      <c r="AK121" s="833"/>
      <c r="AL121" s="833"/>
      <c r="AM121" s="833"/>
      <c r="AN121" s="833"/>
    </row>
    <row r="122" spans="1:40" ht="18" customHeight="1">
      <c r="A122" s="62"/>
      <c r="B122" s="62"/>
      <c r="C122" s="624"/>
      <c r="D122" s="625"/>
      <c r="E122" s="650"/>
      <c r="F122" s="651"/>
      <c r="G122" s="651"/>
      <c r="H122" s="651"/>
      <c r="I122" s="651"/>
      <c r="J122" s="651"/>
      <c r="K122" s="651"/>
      <c r="L122" s="651"/>
      <c r="M122" s="651"/>
      <c r="N122" s="651"/>
      <c r="O122" s="651"/>
      <c r="P122" s="651"/>
      <c r="Q122" s="651"/>
      <c r="R122" s="651"/>
      <c r="S122" s="651"/>
      <c r="T122" s="651"/>
      <c r="U122" s="651"/>
      <c r="V122" s="651"/>
      <c r="W122" s="651"/>
      <c r="X122" s="651"/>
      <c r="Y122" s="651"/>
      <c r="Z122" s="651"/>
      <c r="AA122" s="651"/>
      <c r="AB122" s="651"/>
      <c r="AC122" s="651"/>
      <c r="AD122" s="651"/>
      <c r="AE122" s="651"/>
      <c r="AF122" s="651"/>
      <c r="AG122" s="651"/>
      <c r="AH122" s="652"/>
      <c r="AI122" s="840" t="s">
        <v>106</v>
      </c>
      <c r="AJ122" s="840"/>
      <c r="AK122" s="840"/>
      <c r="AL122" s="840"/>
      <c r="AM122" s="840"/>
      <c r="AN122" s="840"/>
    </row>
    <row r="123" spans="1:40" ht="18" customHeight="1">
      <c r="A123" s="62"/>
      <c r="B123" s="62"/>
      <c r="C123" s="674">
        <v>33</v>
      </c>
      <c r="D123" s="675"/>
      <c r="E123" s="647" t="s">
        <v>529</v>
      </c>
      <c r="F123" s="648"/>
      <c r="G123" s="648"/>
      <c r="H123" s="648"/>
      <c r="I123" s="648"/>
      <c r="J123" s="648"/>
      <c r="K123" s="648"/>
      <c r="L123" s="648"/>
      <c r="M123" s="648"/>
      <c r="N123" s="648"/>
      <c r="O123" s="648"/>
      <c r="P123" s="648"/>
      <c r="Q123" s="648"/>
      <c r="R123" s="648"/>
      <c r="S123" s="648"/>
      <c r="T123" s="648"/>
      <c r="U123" s="648"/>
      <c r="V123" s="648"/>
      <c r="W123" s="648"/>
      <c r="X123" s="648"/>
      <c r="Y123" s="648"/>
      <c r="Z123" s="648"/>
      <c r="AA123" s="648"/>
      <c r="AB123" s="648"/>
      <c r="AC123" s="648"/>
      <c r="AD123" s="648"/>
      <c r="AE123" s="648"/>
      <c r="AF123" s="648"/>
      <c r="AG123" s="648"/>
      <c r="AH123" s="649"/>
      <c r="AI123" s="657"/>
      <c r="AJ123" s="658"/>
      <c r="AK123" s="658"/>
      <c r="AL123" s="658"/>
      <c r="AM123" s="658"/>
      <c r="AN123" s="659"/>
    </row>
    <row r="124" spans="1:40" ht="18" customHeight="1">
      <c r="A124" s="62"/>
      <c r="B124" s="62"/>
      <c r="C124" s="624"/>
      <c r="D124" s="625"/>
      <c r="E124" s="685"/>
      <c r="F124" s="686"/>
      <c r="G124" s="686"/>
      <c r="H124" s="686"/>
      <c r="I124" s="686"/>
      <c r="J124" s="686"/>
      <c r="K124" s="686"/>
      <c r="L124" s="686"/>
      <c r="M124" s="686"/>
      <c r="N124" s="686"/>
      <c r="O124" s="686"/>
      <c r="P124" s="686"/>
      <c r="Q124" s="686"/>
      <c r="R124" s="686"/>
      <c r="S124" s="686"/>
      <c r="T124" s="686"/>
      <c r="U124" s="686"/>
      <c r="V124" s="686"/>
      <c r="W124" s="686"/>
      <c r="X124" s="686"/>
      <c r="Y124" s="686"/>
      <c r="Z124" s="686"/>
      <c r="AA124" s="686"/>
      <c r="AB124" s="686"/>
      <c r="AC124" s="686"/>
      <c r="AD124" s="686"/>
      <c r="AE124" s="686"/>
      <c r="AF124" s="686"/>
      <c r="AG124" s="686"/>
      <c r="AH124" s="687"/>
      <c r="AI124" s="733"/>
      <c r="AJ124" s="734"/>
      <c r="AK124" s="734"/>
      <c r="AL124" s="734"/>
      <c r="AM124" s="734"/>
      <c r="AN124" s="735"/>
    </row>
    <row r="125" spans="1:40" ht="18" customHeight="1">
      <c r="A125" s="62"/>
      <c r="B125" s="62"/>
      <c r="C125" s="674">
        <v>34</v>
      </c>
      <c r="D125" s="675"/>
      <c r="E125" s="647" t="s">
        <v>530</v>
      </c>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9"/>
      <c r="AI125" s="657"/>
      <c r="AJ125" s="658"/>
      <c r="AK125" s="658"/>
      <c r="AL125" s="658"/>
      <c r="AM125" s="658"/>
      <c r="AN125" s="659"/>
    </row>
    <row r="126" spans="1:40" ht="18" customHeight="1">
      <c r="A126" s="62"/>
      <c r="B126" s="62"/>
      <c r="C126" s="624"/>
      <c r="D126" s="625"/>
      <c r="E126" s="685"/>
      <c r="F126" s="686"/>
      <c r="G126" s="686"/>
      <c r="H126" s="686"/>
      <c r="I126" s="686"/>
      <c r="J126" s="686"/>
      <c r="K126" s="686"/>
      <c r="L126" s="686"/>
      <c r="M126" s="686"/>
      <c r="N126" s="686"/>
      <c r="O126" s="686"/>
      <c r="P126" s="686"/>
      <c r="Q126" s="686"/>
      <c r="R126" s="686"/>
      <c r="S126" s="686"/>
      <c r="T126" s="686"/>
      <c r="U126" s="686"/>
      <c r="V126" s="686"/>
      <c r="W126" s="686"/>
      <c r="X126" s="686"/>
      <c r="Y126" s="686"/>
      <c r="Z126" s="686"/>
      <c r="AA126" s="686"/>
      <c r="AB126" s="686"/>
      <c r="AC126" s="686"/>
      <c r="AD126" s="686"/>
      <c r="AE126" s="686"/>
      <c r="AF126" s="686"/>
      <c r="AG126" s="686"/>
      <c r="AH126" s="687"/>
      <c r="AI126" s="733"/>
      <c r="AJ126" s="734"/>
      <c r="AK126" s="734"/>
      <c r="AL126" s="734"/>
      <c r="AM126" s="734"/>
      <c r="AN126" s="735"/>
    </row>
    <row r="127" spans="1:40" ht="18" customHeight="1">
      <c r="A127" s="62"/>
      <c r="B127" s="62"/>
      <c r="C127" s="674">
        <v>35</v>
      </c>
      <c r="D127" s="675"/>
      <c r="E127" s="647" t="s">
        <v>531</v>
      </c>
      <c r="F127" s="648"/>
      <c r="G127" s="648"/>
      <c r="H127" s="648"/>
      <c r="I127" s="648"/>
      <c r="J127" s="648"/>
      <c r="K127" s="648"/>
      <c r="L127" s="648"/>
      <c r="M127" s="648"/>
      <c r="N127" s="648"/>
      <c r="O127" s="648"/>
      <c r="P127" s="648"/>
      <c r="Q127" s="648"/>
      <c r="R127" s="648"/>
      <c r="S127" s="648"/>
      <c r="T127" s="648"/>
      <c r="U127" s="648"/>
      <c r="V127" s="648"/>
      <c r="W127" s="648"/>
      <c r="X127" s="648"/>
      <c r="Y127" s="648"/>
      <c r="Z127" s="648"/>
      <c r="AA127" s="648"/>
      <c r="AB127" s="648"/>
      <c r="AC127" s="648"/>
      <c r="AD127" s="648"/>
      <c r="AE127" s="648"/>
      <c r="AF127" s="648"/>
      <c r="AG127" s="648"/>
      <c r="AH127" s="649"/>
      <c r="AI127" s="657"/>
      <c r="AJ127" s="658"/>
      <c r="AK127" s="658"/>
      <c r="AL127" s="658"/>
      <c r="AM127" s="658"/>
      <c r="AN127" s="659"/>
    </row>
    <row r="128" spans="1:40" ht="18" customHeight="1">
      <c r="A128" s="62"/>
      <c r="B128" s="62"/>
      <c r="C128" s="624"/>
      <c r="D128" s="625"/>
      <c r="E128" s="685"/>
      <c r="F128" s="686"/>
      <c r="G128" s="686"/>
      <c r="H128" s="686"/>
      <c r="I128" s="686"/>
      <c r="J128" s="686"/>
      <c r="K128" s="686"/>
      <c r="L128" s="686"/>
      <c r="M128" s="686"/>
      <c r="N128" s="686"/>
      <c r="O128" s="686"/>
      <c r="P128" s="686"/>
      <c r="Q128" s="686"/>
      <c r="R128" s="686"/>
      <c r="S128" s="686"/>
      <c r="T128" s="686"/>
      <c r="U128" s="686"/>
      <c r="V128" s="686"/>
      <c r="W128" s="686"/>
      <c r="X128" s="686"/>
      <c r="Y128" s="686"/>
      <c r="Z128" s="686"/>
      <c r="AA128" s="686"/>
      <c r="AB128" s="686"/>
      <c r="AC128" s="686"/>
      <c r="AD128" s="686"/>
      <c r="AE128" s="686"/>
      <c r="AF128" s="686"/>
      <c r="AG128" s="686"/>
      <c r="AH128" s="687"/>
      <c r="AI128" s="733"/>
      <c r="AJ128" s="734"/>
      <c r="AK128" s="734"/>
      <c r="AL128" s="734"/>
      <c r="AM128" s="734"/>
      <c r="AN128" s="735"/>
    </row>
    <row r="129" spans="1:40" ht="18" customHeight="1">
      <c r="A129" s="62"/>
      <c r="B129" s="62"/>
      <c r="C129" s="674">
        <v>36</v>
      </c>
      <c r="D129" s="675"/>
      <c r="E129" s="647" t="s">
        <v>532</v>
      </c>
      <c r="F129" s="648"/>
      <c r="G129" s="648"/>
      <c r="H129" s="648"/>
      <c r="I129" s="648"/>
      <c r="J129" s="648"/>
      <c r="K129" s="648"/>
      <c r="L129" s="648"/>
      <c r="M129" s="648"/>
      <c r="N129" s="648"/>
      <c r="O129" s="648"/>
      <c r="P129" s="648"/>
      <c r="Q129" s="648"/>
      <c r="R129" s="648"/>
      <c r="S129" s="648"/>
      <c r="T129" s="648"/>
      <c r="U129" s="648"/>
      <c r="V129" s="648"/>
      <c r="W129" s="648"/>
      <c r="X129" s="648"/>
      <c r="Y129" s="648"/>
      <c r="Z129" s="648"/>
      <c r="AA129" s="648"/>
      <c r="AB129" s="648"/>
      <c r="AC129" s="648"/>
      <c r="AD129" s="648"/>
      <c r="AE129" s="648"/>
      <c r="AF129" s="648"/>
      <c r="AG129" s="648"/>
      <c r="AH129" s="649"/>
      <c r="AI129" s="657"/>
      <c r="AJ129" s="658"/>
      <c r="AK129" s="658"/>
      <c r="AL129" s="658"/>
      <c r="AM129" s="658"/>
      <c r="AN129" s="659"/>
    </row>
    <row r="130" spans="1:40" ht="18" customHeight="1">
      <c r="A130" s="62"/>
      <c r="B130" s="62"/>
      <c r="C130" s="624"/>
      <c r="D130" s="625"/>
      <c r="E130" s="685"/>
      <c r="F130" s="686"/>
      <c r="G130" s="686"/>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7"/>
      <c r="AI130" s="733"/>
      <c r="AJ130" s="734"/>
      <c r="AK130" s="734"/>
      <c r="AL130" s="734"/>
      <c r="AM130" s="734"/>
      <c r="AN130" s="735"/>
    </row>
    <row r="131" spans="1:40" ht="18" customHeight="1">
      <c r="A131" s="62"/>
      <c r="B131" s="62"/>
      <c r="C131" s="674">
        <v>37</v>
      </c>
      <c r="D131" s="675"/>
      <c r="E131" s="647" t="s">
        <v>533</v>
      </c>
      <c r="F131" s="648"/>
      <c r="G131" s="648"/>
      <c r="H131" s="648"/>
      <c r="I131" s="648"/>
      <c r="J131" s="648"/>
      <c r="K131" s="648"/>
      <c r="L131" s="648"/>
      <c r="M131" s="648"/>
      <c r="N131" s="648"/>
      <c r="O131" s="648"/>
      <c r="P131" s="648"/>
      <c r="Q131" s="648"/>
      <c r="R131" s="648"/>
      <c r="S131" s="648"/>
      <c r="T131" s="648"/>
      <c r="U131" s="648"/>
      <c r="V131" s="648"/>
      <c r="W131" s="648"/>
      <c r="X131" s="648"/>
      <c r="Y131" s="648"/>
      <c r="Z131" s="648"/>
      <c r="AA131" s="648"/>
      <c r="AB131" s="648"/>
      <c r="AC131" s="648"/>
      <c r="AD131" s="648"/>
      <c r="AE131" s="648"/>
      <c r="AF131" s="648"/>
      <c r="AG131" s="648"/>
      <c r="AH131" s="649"/>
      <c r="AI131" s="657"/>
      <c r="AJ131" s="658"/>
      <c r="AK131" s="658"/>
      <c r="AL131" s="658"/>
      <c r="AM131" s="658"/>
      <c r="AN131" s="659"/>
    </row>
    <row r="132" spans="1:40" ht="18" customHeight="1">
      <c r="A132" s="62"/>
      <c r="B132" s="62"/>
      <c r="C132" s="624"/>
      <c r="D132" s="625"/>
      <c r="E132" s="685"/>
      <c r="F132" s="686"/>
      <c r="G132" s="686"/>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7"/>
      <c r="AI132" s="733"/>
      <c r="AJ132" s="734"/>
      <c r="AK132" s="734"/>
      <c r="AL132" s="734"/>
      <c r="AM132" s="734"/>
      <c r="AN132" s="735"/>
    </row>
    <row r="133" spans="1:40" ht="18" customHeight="1">
      <c r="A133" s="530"/>
      <c r="B133" s="530"/>
      <c r="C133" s="674">
        <v>38</v>
      </c>
      <c r="D133" s="675"/>
      <c r="E133" s="647" t="s">
        <v>859</v>
      </c>
      <c r="F133" s="648"/>
      <c r="G133" s="648"/>
      <c r="H133" s="648"/>
      <c r="I133" s="648"/>
      <c r="J133" s="648"/>
      <c r="K133" s="648"/>
      <c r="L133" s="648"/>
      <c r="M133" s="648"/>
      <c r="N133" s="648"/>
      <c r="O133" s="648"/>
      <c r="P133" s="648"/>
      <c r="Q133" s="648"/>
      <c r="R133" s="648"/>
      <c r="S133" s="648"/>
      <c r="T133" s="648"/>
      <c r="U133" s="648"/>
      <c r="V133" s="648"/>
      <c r="W133" s="648"/>
      <c r="X133" s="648"/>
      <c r="Y133" s="648"/>
      <c r="Z133" s="648"/>
      <c r="AA133" s="648"/>
      <c r="AB133" s="648"/>
      <c r="AC133" s="648"/>
      <c r="AD133" s="648"/>
      <c r="AE133" s="648"/>
      <c r="AF133" s="648"/>
      <c r="AG133" s="648"/>
      <c r="AH133" s="649"/>
      <c r="AI133" s="657"/>
      <c r="AJ133" s="658"/>
      <c r="AK133" s="658"/>
      <c r="AL133" s="658"/>
      <c r="AM133" s="658"/>
      <c r="AN133" s="659"/>
    </row>
    <row r="134" spans="1:40" ht="18" customHeight="1">
      <c r="A134" s="530"/>
      <c r="B134" s="530"/>
      <c r="C134" s="622"/>
      <c r="D134" s="623"/>
      <c r="E134" s="650"/>
      <c r="F134" s="651"/>
      <c r="G134" s="651"/>
      <c r="H134" s="651"/>
      <c r="I134" s="651"/>
      <c r="J134" s="651"/>
      <c r="K134" s="651"/>
      <c r="L134" s="651"/>
      <c r="M134" s="651"/>
      <c r="N134" s="651"/>
      <c r="O134" s="651"/>
      <c r="P134" s="651"/>
      <c r="Q134" s="651"/>
      <c r="R134" s="651"/>
      <c r="S134" s="651"/>
      <c r="T134" s="651"/>
      <c r="U134" s="651"/>
      <c r="V134" s="651"/>
      <c r="W134" s="651"/>
      <c r="X134" s="651"/>
      <c r="Y134" s="651"/>
      <c r="Z134" s="651"/>
      <c r="AA134" s="651"/>
      <c r="AB134" s="651"/>
      <c r="AC134" s="651"/>
      <c r="AD134" s="651"/>
      <c r="AE134" s="651"/>
      <c r="AF134" s="651"/>
      <c r="AG134" s="651"/>
      <c r="AH134" s="652"/>
      <c r="AI134" s="660"/>
      <c r="AJ134" s="661"/>
      <c r="AK134" s="661"/>
      <c r="AL134" s="661"/>
      <c r="AM134" s="661"/>
      <c r="AN134" s="662"/>
    </row>
    <row r="135" spans="1:40" ht="18" customHeight="1">
      <c r="A135" s="530"/>
      <c r="B135" s="530"/>
      <c r="C135" s="622"/>
      <c r="D135" s="623"/>
      <c r="E135" s="650"/>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1"/>
      <c r="AD135" s="651"/>
      <c r="AE135" s="651"/>
      <c r="AF135" s="651"/>
      <c r="AG135" s="651"/>
      <c r="AH135" s="652"/>
      <c r="AI135" s="660"/>
      <c r="AJ135" s="661"/>
      <c r="AK135" s="661"/>
      <c r="AL135" s="661"/>
      <c r="AM135" s="661"/>
      <c r="AN135" s="662"/>
    </row>
    <row r="136" spans="1:40" ht="18" customHeight="1">
      <c r="A136" s="530"/>
      <c r="B136" s="530"/>
      <c r="C136" s="622"/>
      <c r="D136" s="623"/>
      <c r="E136" s="650"/>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1"/>
      <c r="AD136" s="651"/>
      <c r="AE136" s="651"/>
      <c r="AF136" s="651"/>
      <c r="AG136" s="651"/>
      <c r="AH136" s="652"/>
      <c r="AI136" s="660"/>
      <c r="AJ136" s="661"/>
      <c r="AK136" s="661"/>
      <c r="AL136" s="661"/>
      <c r="AM136" s="661"/>
      <c r="AN136" s="662"/>
    </row>
    <row r="137" spans="1:40" ht="18" customHeight="1">
      <c r="A137" s="530"/>
      <c r="B137" s="530"/>
      <c r="C137" s="622"/>
      <c r="D137" s="623"/>
      <c r="E137" s="650"/>
      <c r="F137" s="651"/>
      <c r="G137" s="651"/>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2"/>
      <c r="AI137" s="660"/>
      <c r="AJ137" s="661"/>
      <c r="AK137" s="661"/>
      <c r="AL137" s="661"/>
      <c r="AM137" s="661"/>
      <c r="AN137" s="662"/>
    </row>
    <row r="138" spans="1:40" ht="18" customHeight="1">
      <c r="A138" s="530"/>
      <c r="B138" s="530"/>
      <c r="C138" s="624"/>
      <c r="D138" s="625"/>
      <c r="E138" s="685"/>
      <c r="F138" s="686"/>
      <c r="G138" s="686"/>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7"/>
      <c r="AI138" s="733"/>
      <c r="AJ138" s="734"/>
      <c r="AK138" s="734"/>
      <c r="AL138" s="734"/>
      <c r="AM138" s="734"/>
      <c r="AN138" s="735"/>
    </row>
    <row r="139" spans="1:40" ht="18" customHeight="1">
      <c r="A139" s="62"/>
      <c r="B139" s="62"/>
      <c r="C139" s="674">
        <v>39</v>
      </c>
      <c r="D139" s="675"/>
      <c r="E139" s="647" t="s">
        <v>250</v>
      </c>
      <c r="F139" s="648"/>
      <c r="G139" s="648"/>
      <c r="H139" s="648"/>
      <c r="I139" s="648"/>
      <c r="J139" s="648"/>
      <c r="K139" s="648"/>
      <c r="L139" s="648"/>
      <c r="M139" s="648"/>
      <c r="N139" s="648"/>
      <c r="O139" s="648"/>
      <c r="P139" s="648"/>
      <c r="Q139" s="648"/>
      <c r="R139" s="648"/>
      <c r="S139" s="648"/>
      <c r="T139" s="648"/>
      <c r="U139" s="648"/>
      <c r="V139" s="648"/>
      <c r="W139" s="648"/>
      <c r="X139" s="648"/>
      <c r="Y139" s="648"/>
      <c r="Z139" s="648"/>
      <c r="AA139" s="648"/>
      <c r="AB139" s="648"/>
      <c r="AC139" s="648"/>
      <c r="AD139" s="648"/>
      <c r="AE139" s="648"/>
      <c r="AF139" s="648"/>
      <c r="AG139" s="648"/>
      <c r="AH139" s="649"/>
      <c r="AI139" s="657"/>
      <c r="AJ139" s="658"/>
      <c r="AK139" s="658"/>
      <c r="AL139" s="658"/>
      <c r="AM139" s="658"/>
      <c r="AN139" s="659"/>
    </row>
    <row r="140" spans="1:40" ht="18" customHeight="1">
      <c r="A140" s="62"/>
      <c r="B140" s="62"/>
      <c r="C140" s="624"/>
      <c r="D140" s="625"/>
      <c r="E140" s="685"/>
      <c r="F140" s="686"/>
      <c r="G140" s="686"/>
      <c r="H140" s="686"/>
      <c r="I140" s="686"/>
      <c r="J140" s="686"/>
      <c r="K140" s="686"/>
      <c r="L140" s="686"/>
      <c r="M140" s="686"/>
      <c r="N140" s="686"/>
      <c r="O140" s="686"/>
      <c r="P140" s="686"/>
      <c r="Q140" s="686"/>
      <c r="R140" s="686"/>
      <c r="S140" s="686"/>
      <c r="T140" s="686"/>
      <c r="U140" s="686"/>
      <c r="V140" s="686"/>
      <c r="W140" s="686"/>
      <c r="X140" s="686"/>
      <c r="Y140" s="686"/>
      <c r="Z140" s="686"/>
      <c r="AA140" s="686"/>
      <c r="AB140" s="686"/>
      <c r="AC140" s="686"/>
      <c r="AD140" s="686"/>
      <c r="AE140" s="686"/>
      <c r="AF140" s="686"/>
      <c r="AG140" s="686"/>
      <c r="AH140" s="687"/>
      <c r="AI140" s="733"/>
      <c r="AJ140" s="734"/>
      <c r="AK140" s="734"/>
      <c r="AL140" s="734"/>
      <c r="AM140" s="734"/>
      <c r="AN140" s="735"/>
    </row>
    <row r="141" spans="1:40" ht="18" customHeight="1">
      <c r="A141" s="62"/>
      <c r="B141" s="62"/>
      <c r="C141" s="674">
        <v>40</v>
      </c>
      <c r="D141" s="675"/>
      <c r="E141" s="647" t="s">
        <v>251</v>
      </c>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8"/>
      <c r="AE141" s="648"/>
      <c r="AF141" s="648"/>
      <c r="AG141" s="648"/>
      <c r="AH141" s="649"/>
      <c r="AI141" s="657"/>
      <c r="AJ141" s="658"/>
      <c r="AK141" s="658"/>
      <c r="AL141" s="658"/>
      <c r="AM141" s="658"/>
      <c r="AN141" s="659"/>
    </row>
    <row r="142" spans="1:40" ht="18" customHeight="1">
      <c r="A142" s="62"/>
      <c r="B142" s="62"/>
      <c r="C142" s="624"/>
      <c r="D142" s="625"/>
      <c r="E142" s="685"/>
      <c r="F142" s="686"/>
      <c r="G142" s="686"/>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7"/>
      <c r="AI142" s="733"/>
      <c r="AJ142" s="734"/>
      <c r="AK142" s="734"/>
      <c r="AL142" s="734"/>
      <c r="AM142" s="734"/>
      <c r="AN142" s="735"/>
    </row>
    <row r="143" spans="1:40" ht="18" customHeight="1">
      <c r="A143" s="62"/>
      <c r="B143" s="62"/>
      <c r="C143" s="674">
        <v>41</v>
      </c>
      <c r="D143" s="675"/>
      <c r="E143" s="647" t="s">
        <v>252</v>
      </c>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48"/>
      <c r="AD143" s="648"/>
      <c r="AE143" s="648"/>
      <c r="AF143" s="648"/>
      <c r="AG143" s="648"/>
      <c r="AH143" s="649"/>
      <c r="AI143" s="657"/>
      <c r="AJ143" s="658"/>
      <c r="AK143" s="658"/>
      <c r="AL143" s="658"/>
      <c r="AM143" s="658"/>
      <c r="AN143" s="659"/>
    </row>
    <row r="144" spans="1:40" ht="18" customHeight="1">
      <c r="A144" s="62"/>
      <c r="B144" s="62"/>
      <c r="C144" s="622"/>
      <c r="D144" s="623"/>
      <c r="E144" s="650"/>
      <c r="F144" s="651"/>
      <c r="G144" s="651"/>
      <c r="H144" s="651"/>
      <c r="I144" s="651"/>
      <c r="J144" s="651"/>
      <c r="K144" s="651"/>
      <c r="L144" s="651"/>
      <c r="M144" s="651"/>
      <c r="N144" s="651"/>
      <c r="O144" s="651"/>
      <c r="P144" s="651"/>
      <c r="Q144" s="651"/>
      <c r="R144" s="651"/>
      <c r="S144" s="651"/>
      <c r="T144" s="651"/>
      <c r="U144" s="651"/>
      <c r="V144" s="651"/>
      <c r="W144" s="651"/>
      <c r="X144" s="651"/>
      <c r="Y144" s="651"/>
      <c r="Z144" s="651"/>
      <c r="AA144" s="651"/>
      <c r="AB144" s="651"/>
      <c r="AC144" s="651"/>
      <c r="AD144" s="651"/>
      <c r="AE144" s="651"/>
      <c r="AF144" s="651"/>
      <c r="AG144" s="651"/>
      <c r="AH144" s="652"/>
      <c r="AI144" s="660"/>
      <c r="AJ144" s="661"/>
      <c r="AK144" s="661"/>
      <c r="AL144" s="661"/>
      <c r="AM144" s="661"/>
      <c r="AN144" s="662"/>
    </row>
    <row r="145" spans="1:40" ht="18" customHeight="1">
      <c r="A145" s="62"/>
      <c r="B145" s="62"/>
      <c r="C145" s="624"/>
      <c r="D145" s="625"/>
      <c r="E145" s="685"/>
      <c r="F145" s="686"/>
      <c r="G145" s="686"/>
      <c r="H145" s="686"/>
      <c r="I145" s="686"/>
      <c r="J145" s="686"/>
      <c r="K145" s="686"/>
      <c r="L145" s="686"/>
      <c r="M145" s="686"/>
      <c r="N145" s="686"/>
      <c r="O145" s="686"/>
      <c r="P145" s="686"/>
      <c r="Q145" s="686"/>
      <c r="R145" s="686"/>
      <c r="S145" s="686"/>
      <c r="T145" s="686"/>
      <c r="U145" s="686"/>
      <c r="V145" s="686"/>
      <c r="W145" s="686"/>
      <c r="X145" s="686"/>
      <c r="Y145" s="686"/>
      <c r="Z145" s="686"/>
      <c r="AA145" s="686"/>
      <c r="AB145" s="686"/>
      <c r="AC145" s="686"/>
      <c r="AD145" s="686"/>
      <c r="AE145" s="686"/>
      <c r="AF145" s="686"/>
      <c r="AG145" s="686"/>
      <c r="AH145" s="687"/>
      <c r="AI145" s="733"/>
      <c r="AJ145" s="734"/>
      <c r="AK145" s="734"/>
      <c r="AL145" s="734"/>
      <c r="AM145" s="734"/>
      <c r="AN145" s="735"/>
    </row>
    <row r="146" spans="1:40" ht="18" customHeight="1">
      <c r="A146" s="62"/>
      <c r="B146" s="62"/>
      <c r="C146" s="674">
        <v>42</v>
      </c>
      <c r="D146" s="675"/>
      <c r="E146" s="647" t="s">
        <v>336</v>
      </c>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9"/>
      <c r="AI146" s="657"/>
      <c r="AJ146" s="658"/>
      <c r="AK146" s="658"/>
      <c r="AL146" s="658"/>
      <c r="AM146" s="658"/>
      <c r="AN146" s="659"/>
    </row>
    <row r="147" spans="1:40" ht="18" customHeight="1">
      <c r="A147" s="62"/>
      <c r="B147" s="62"/>
      <c r="C147" s="624"/>
      <c r="D147" s="625"/>
      <c r="E147" s="685"/>
      <c r="F147" s="686"/>
      <c r="G147" s="686"/>
      <c r="H147" s="686"/>
      <c r="I147" s="686"/>
      <c r="J147" s="686"/>
      <c r="K147" s="686"/>
      <c r="L147" s="686"/>
      <c r="M147" s="686"/>
      <c r="N147" s="686"/>
      <c r="O147" s="686"/>
      <c r="P147" s="686"/>
      <c r="Q147" s="686"/>
      <c r="R147" s="686"/>
      <c r="S147" s="686"/>
      <c r="T147" s="686"/>
      <c r="U147" s="686"/>
      <c r="V147" s="686"/>
      <c r="W147" s="686"/>
      <c r="X147" s="686"/>
      <c r="Y147" s="686"/>
      <c r="Z147" s="686"/>
      <c r="AA147" s="686"/>
      <c r="AB147" s="686"/>
      <c r="AC147" s="686"/>
      <c r="AD147" s="686"/>
      <c r="AE147" s="686"/>
      <c r="AF147" s="686"/>
      <c r="AG147" s="686"/>
      <c r="AH147" s="687"/>
      <c r="AI147" s="733"/>
      <c r="AJ147" s="734"/>
      <c r="AK147" s="734"/>
      <c r="AL147" s="734"/>
      <c r="AM147" s="734"/>
      <c r="AN147" s="735"/>
    </row>
    <row r="148" spans="1:40" ht="18" customHeight="1">
      <c r="A148" s="62"/>
      <c r="B148" s="62"/>
      <c r="C148" s="296"/>
      <c r="D148" s="296"/>
      <c r="E148" s="524"/>
      <c r="F148" s="525"/>
      <c r="G148" s="525"/>
      <c r="H148" s="525"/>
      <c r="I148" s="525"/>
      <c r="J148" s="525"/>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525"/>
      <c r="AI148" s="525"/>
      <c r="AJ148" s="525"/>
      <c r="AK148" s="525"/>
      <c r="AL148" s="525"/>
      <c r="AM148" s="525"/>
      <c r="AN148" s="525"/>
    </row>
    <row r="149" spans="1:40" ht="18" customHeight="1">
      <c r="A149" s="62"/>
      <c r="B149" s="62"/>
      <c r="C149" s="296"/>
      <c r="D149" s="296"/>
      <c r="E149" s="526"/>
      <c r="F149" s="526"/>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row>
    <row r="150" spans="1:40" ht="18" customHeight="1">
      <c r="A150" s="62"/>
      <c r="B150" s="62"/>
      <c r="C150" s="296"/>
      <c r="D150" s="296"/>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row>
    <row r="151" spans="1:40" ht="18" customHeight="1">
      <c r="A151" s="62"/>
      <c r="B151" s="31" t="s">
        <v>88</v>
      </c>
      <c r="C151" s="296"/>
      <c r="D151" s="296"/>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c r="AA151" s="281"/>
      <c r="AB151" s="281"/>
      <c r="AC151" s="281"/>
      <c r="AD151" s="281"/>
      <c r="AE151" s="281"/>
      <c r="AF151" s="281"/>
      <c r="AG151" s="281"/>
      <c r="AH151" s="281"/>
      <c r="AI151" s="120"/>
      <c r="AJ151" s="120"/>
      <c r="AK151" s="120"/>
      <c r="AL151" s="120"/>
      <c r="AM151" s="120"/>
      <c r="AN151" s="120"/>
    </row>
    <row r="152" spans="1:40" ht="18" customHeight="1">
      <c r="A152" s="62"/>
      <c r="B152" s="62"/>
      <c r="C152" s="674">
        <v>43</v>
      </c>
      <c r="D152" s="675"/>
      <c r="E152" s="647" t="s">
        <v>253</v>
      </c>
      <c r="F152" s="648"/>
      <c r="G152" s="648"/>
      <c r="H152" s="648"/>
      <c r="I152" s="648"/>
      <c r="J152" s="648"/>
      <c r="K152" s="648"/>
      <c r="L152" s="648"/>
      <c r="M152" s="648"/>
      <c r="N152" s="648"/>
      <c r="O152" s="648"/>
      <c r="P152" s="648"/>
      <c r="Q152" s="648"/>
      <c r="R152" s="648"/>
      <c r="S152" s="648"/>
      <c r="T152" s="648"/>
      <c r="U152" s="648"/>
      <c r="V152" s="648"/>
      <c r="W152" s="648"/>
      <c r="X152" s="648"/>
      <c r="Y152" s="648"/>
      <c r="Z152" s="648"/>
      <c r="AA152" s="648"/>
      <c r="AB152" s="648"/>
      <c r="AC152" s="648"/>
      <c r="AD152" s="648"/>
      <c r="AE152" s="648"/>
      <c r="AF152" s="648"/>
      <c r="AG152" s="648"/>
      <c r="AH152" s="649"/>
      <c r="AI152" s="657"/>
      <c r="AJ152" s="658"/>
      <c r="AK152" s="658"/>
      <c r="AL152" s="658"/>
      <c r="AM152" s="658"/>
      <c r="AN152" s="659"/>
    </row>
    <row r="153" spans="1:40" ht="18" customHeight="1">
      <c r="A153" s="62"/>
      <c r="B153" s="62"/>
      <c r="C153" s="624"/>
      <c r="D153" s="625"/>
      <c r="E153" s="685"/>
      <c r="F153" s="68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7"/>
      <c r="AI153" s="733"/>
      <c r="AJ153" s="734"/>
      <c r="AK153" s="734"/>
      <c r="AL153" s="734"/>
      <c r="AM153" s="734"/>
      <c r="AN153" s="735"/>
    </row>
    <row r="154" spans="1:40" ht="18" customHeight="1">
      <c r="A154" s="62"/>
      <c r="B154" s="62"/>
      <c r="C154" s="674">
        <v>44</v>
      </c>
      <c r="D154" s="675"/>
      <c r="E154" s="647" t="s">
        <v>254</v>
      </c>
      <c r="F154" s="648"/>
      <c r="G154" s="648"/>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9"/>
      <c r="AI154" s="657"/>
      <c r="AJ154" s="658"/>
      <c r="AK154" s="658"/>
      <c r="AL154" s="658"/>
      <c r="AM154" s="658"/>
      <c r="AN154" s="659"/>
    </row>
    <row r="155" spans="1:40" ht="18" customHeight="1">
      <c r="A155" s="62"/>
      <c r="B155" s="62"/>
      <c r="C155" s="624"/>
      <c r="D155" s="625"/>
      <c r="E155" s="685"/>
      <c r="F155" s="686"/>
      <c r="G155" s="686"/>
      <c r="H155" s="686"/>
      <c r="I155" s="686"/>
      <c r="J155" s="686"/>
      <c r="K155" s="686"/>
      <c r="L155" s="686"/>
      <c r="M155" s="686"/>
      <c r="N155" s="686"/>
      <c r="O155" s="686"/>
      <c r="P155" s="686"/>
      <c r="Q155" s="686"/>
      <c r="R155" s="686"/>
      <c r="S155" s="686"/>
      <c r="T155" s="686"/>
      <c r="U155" s="686"/>
      <c r="V155" s="686"/>
      <c r="W155" s="686"/>
      <c r="X155" s="686"/>
      <c r="Y155" s="686"/>
      <c r="Z155" s="686"/>
      <c r="AA155" s="686"/>
      <c r="AB155" s="686"/>
      <c r="AC155" s="686"/>
      <c r="AD155" s="686"/>
      <c r="AE155" s="686"/>
      <c r="AF155" s="686"/>
      <c r="AG155" s="686"/>
      <c r="AH155" s="687"/>
      <c r="AI155" s="733"/>
      <c r="AJ155" s="734"/>
      <c r="AK155" s="734"/>
      <c r="AL155" s="734"/>
      <c r="AM155" s="734"/>
      <c r="AN155" s="735"/>
    </row>
    <row r="156" spans="1:40" ht="18" customHeight="1">
      <c r="A156" s="62"/>
      <c r="B156" s="62"/>
      <c r="C156" s="674">
        <v>45</v>
      </c>
      <c r="D156" s="675"/>
      <c r="E156" s="647" t="s">
        <v>255</v>
      </c>
      <c r="F156" s="648"/>
      <c r="G156" s="648"/>
      <c r="H156" s="648"/>
      <c r="I156" s="648"/>
      <c r="J156" s="648"/>
      <c r="K156" s="648"/>
      <c r="L156" s="648"/>
      <c r="M156" s="648"/>
      <c r="N156" s="648"/>
      <c r="O156" s="648"/>
      <c r="P156" s="648"/>
      <c r="Q156" s="648"/>
      <c r="R156" s="648"/>
      <c r="S156" s="648"/>
      <c r="T156" s="648"/>
      <c r="U156" s="648"/>
      <c r="V156" s="648"/>
      <c r="W156" s="648"/>
      <c r="X156" s="648"/>
      <c r="Y156" s="648"/>
      <c r="Z156" s="648"/>
      <c r="AA156" s="648"/>
      <c r="AB156" s="648"/>
      <c r="AC156" s="648"/>
      <c r="AD156" s="648"/>
      <c r="AE156" s="648"/>
      <c r="AF156" s="648"/>
      <c r="AG156" s="648"/>
      <c r="AH156" s="649"/>
      <c r="AI156" s="657"/>
      <c r="AJ156" s="658"/>
      <c r="AK156" s="658"/>
      <c r="AL156" s="658"/>
      <c r="AM156" s="658"/>
      <c r="AN156" s="659"/>
    </row>
    <row r="157" spans="1:40" ht="18" customHeight="1">
      <c r="A157" s="62"/>
      <c r="B157" s="62"/>
      <c r="C157" s="624"/>
      <c r="D157" s="625"/>
      <c r="E157" s="685"/>
      <c r="F157" s="686"/>
      <c r="G157" s="686"/>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7"/>
      <c r="AI157" s="733"/>
      <c r="AJ157" s="734"/>
      <c r="AK157" s="734"/>
      <c r="AL157" s="734"/>
      <c r="AM157" s="734"/>
      <c r="AN157" s="735"/>
    </row>
    <row r="158" spans="1:40" ht="18" customHeight="1">
      <c r="A158" s="62"/>
      <c r="B158" s="62"/>
      <c r="C158" s="296"/>
      <c r="D158" s="296"/>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c r="AA158" s="281"/>
      <c r="AB158" s="281"/>
      <c r="AC158" s="281"/>
      <c r="AD158" s="281"/>
      <c r="AE158" s="281"/>
      <c r="AF158" s="281"/>
      <c r="AG158" s="281"/>
      <c r="AH158" s="281"/>
      <c r="AI158" s="296"/>
      <c r="AJ158" s="296"/>
      <c r="AK158" s="296"/>
      <c r="AL158" s="296"/>
      <c r="AM158" s="296"/>
      <c r="AN158" s="296"/>
    </row>
    <row r="159" spans="1:40" ht="18" customHeight="1">
      <c r="A159" s="62"/>
      <c r="B159" s="31" t="s">
        <v>87</v>
      </c>
      <c r="C159" s="296"/>
      <c r="D159" s="296"/>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281"/>
      <c r="AI159" s="120"/>
      <c r="AJ159" s="120"/>
      <c r="AK159" s="120"/>
      <c r="AL159" s="120"/>
      <c r="AM159" s="120"/>
      <c r="AN159" s="120"/>
    </row>
    <row r="160" spans="1:40" ht="18" customHeight="1">
      <c r="A160" s="62"/>
      <c r="B160" s="62"/>
      <c r="C160" s="674">
        <v>46</v>
      </c>
      <c r="D160" s="675"/>
      <c r="E160" s="647" t="s">
        <v>256</v>
      </c>
      <c r="F160" s="648"/>
      <c r="G160" s="648"/>
      <c r="H160" s="648"/>
      <c r="I160" s="648"/>
      <c r="J160" s="648"/>
      <c r="K160" s="648"/>
      <c r="L160" s="648"/>
      <c r="M160" s="648"/>
      <c r="N160" s="648"/>
      <c r="O160" s="648"/>
      <c r="P160" s="648"/>
      <c r="Q160" s="648"/>
      <c r="R160" s="648"/>
      <c r="S160" s="648"/>
      <c r="T160" s="648"/>
      <c r="U160" s="648"/>
      <c r="V160" s="648"/>
      <c r="W160" s="648"/>
      <c r="X160" s="648"/>
      <c r="Y160" s="648"/>
      <c r="Z160" s="648"/>
      <c r="AA160" s="648"/>
      <c r="AB160" s="648"/>
      <c r="AC160" s="648"/>
      <c r="AD160" s="648"/>
      <c r="AE160" s="648"/>
      <c r="AF160" s="648"/>
      <c r="AG160" s="648"/>
      <c r="AH160" s="649"/>
      <c r="AI160" s="657"/>
      <c r="AJ160" s="658"/>
      <c r="AK160" s="658"/>
      <c r="AL160" s="658"/>
      <c r="AM160" s="658"/>
      <c r="AN160" s="659"/>
    </row>
    <row r="161" spans="1:40" ht="18" customHeight="1">
      <c r="A161" s="62"/>
      <c r="B161" s="62"/>
      <c r="C161" s="624"/>
      <c r="D161" s="625"/>
      <c r="E161" s="685"/>
      <c r="F161" s="686"/>
      <c r="G161" s="686"/>
      <c r="H161" s="686"/>
      <c r="I161" s="686"/>
      <c r="J161" s="686"/>
      <c r="K161" s="686"/>
      <c r="L161" s="686"/>
      <c r="M161" s="686"/>
      <c r="N161" s="686"/>
      <c r="O161" s="686"/>
      <c r="P161" s="686"/>
      <c r="Q161" s="686"/>
      <c r="R161" s="686"/>
      <c r="S161" s="686"/>
      <c r="T161" s="686"/>
      <c r="U161" s="686"/>
      <c r="V161" s="686"/>
      <c r="W161" s="686"/>
      <c r="X161" s="686"/>
      <c r="Y161" s="686"/>
      <c r="Z161" s="686"/>
      <c r="AA161" s="686"/>
      <c r="AB161" s="686"/>
      <c r="AC161" s="686"/>
      <c r="AD161" s="686"/>
      <c r="AE161" s="686"/>
      <c r="AF161" s="686"/>
      <c r="AG161" s="686"/>
      <c r="AH161" s="687"/>
      <c r="AI161" s="733"/>
      <c r="AJ161" s="734"/>
      <c r="AK161" s="734"/>
      <c r="AL161" s="734"/>
      <c r="AM161" s="734"/>
      <c r="AN161" s="735"/>
    </row>
    <row r="162" spans="1:40" ht="18" customHeight="1">
      <c r="A162" s="62"/>
      <c r="B162" s="62"/>
      <c r="C162" s="674">
        <v>47</v>
      </c>
      <c r="D162" s="675"/>
      <c r="E162" s="647" t="s">
        <v>257</v>
      </c>
      <c r="F162" s="648"/>
      <c r="G162" s="648"/>
      <c r="H162" s="648"/>
      <c r="I162" s="648"/>
      <c r="J162" s="648"/>
      <c r="K162" s="648"/>
      <c r="L162" s="648"/>
      <c r="M162" s="648"/>
      <c r="N162" s="648"/>
      <c r="O162" s="648"/>
      <c r="P162" s="648"/>
      <c r="Q162" s="648"/>
      <c r="R162" s="648"/>
      <c r="S162" s="648"/>
      <c r="T162" s="648"/>
      <c r="U162" s="648"/>
      <c r="V162" s="648"/>
      <c r="W162" s="648"/>
      <c r="X162" s="648"/>
      <c r="Y162" s="648"/>
      <c r="Z162" s="648"/>
      <c r="AA162" s="648"/>
      <c r="AB162" s="648"/>
      <c r="AC162" s="648"/>
      <c r="AD162" s="648"/>
      <c r="AE162" s="648"/>
      <c r="AF162" s="648"/>
      <c r="AG162" s="648"/>
      <c r="AH162" s="649"/>
      <c r="AI162" s="657"/>
      <c r="AJ162" s="658"/>
      <c r="AK162" s="658"/>
      <c r="AL162" s="658"/>
      <c r="AM162" s="658"/>
      <c r="AN162" s="659"/>
    </row>
    <row r="163" spans="1:40" ht="18" customHeight="1">
      <c r="A163" s="62"/>
      <c r="B163" s="62"/>
      <c r="C163" s="624"/>
      <c r="D163" s="625"/>
      <c r="E163" s="685"/>
      <c r="F163" s="686"/>
      <c r="G163" s="686"/>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7"/>
      <c r="AI163" s="733"/>
      <c r="AJ163" s="734"/>
      <c r="AK163" s="734"/>
      <c r="AL163" s="734"/>
      <c r="AM163" s="734"/>
      <c r="AN163" s="735"/>
    </row>
    <row r="164" spans="1:40" ht="18" customHeight="1">
      <c r="A164" s="62"/>
      <c r="B164" s="62"/>
      <c r="C164" s="674">
        <v>48</v>
      </c>
      <c r="D164" s="675"/>
      <c r="E164" s="647" t="s">
        <v>258</v>
      </c>
      <c r="F164" s="648"/>
      <c r="G164" s="648"/>
      <c r="H164" s="648"/>
      <c r="I164" s="648"/>
      <c r="J164" s="648"/>
      <c r="K164" s="648"/>
      <c r="L164" s="648"/>
      <c r="M164" s="648"/>
      <c r="N164" s="648"/>
      <c r="O164" s="648"/>
      <c r="P164" s="648"/>
      <c r="Q164" s="648"/>
      <c r="R164" s="648"/>
      <c r="S164" s="648"/>
      <c r="T164" s="648"/>
      <c r="U164" s="648"/>
      <c r="V164" s="648"/>
      <c r="W164" s="648"/>
      <c r="X164" s="648"/>
      <c r="Y164" s="648"/>
      <c r="Z164" s="648"/>
      <c r="AA164" s="648"/>
      <c r="AB164" s="648"/>
      <c r="AC164" s="648"/>
      <c r="AD164" s="648"/>
      <c r="AE164" s="648"/>
      <c r="AF164" s="648"/>
      <c r="AG164" s="648"/>
      <c r="AH164" s="649"/>
      <c r="AI164" s="657"/>
      <c r="AJ164" s="658"/>
      <c r="AK164" s="658"/>
      <c r="AL164" s="658"/>
      <c r="AM164" s="658"/>
      <c r="AN164" s="659"/>
    </row>
    <row r="165" spans="1:40" ht="18" customHeight="1">
      <c r="A165" s="62"/>
      <c r="B165" s="62"/>
      <c r="C165" s="622"/>
      <c r="D165" s="623"/>
      <c r="E165" s="650"/>
      <c r="F165" s="651"/>
      <c r="G165" s="651"/>
      <c r="H165" s="651"/>
      <c r="I165" s="651"/>
      <c r="J165" s="651"/>
      <c r="K165" s="651"/>
      <c r="L165" s="651"/>
      <c r="M165" s="651"/>
      <c r="N165" s="651"/>
      <c r="O165" s="651"/>
      <c r="P165" s="651"/>
      <c r="Q165" s="651"/>
      <c r="R165" s="651"/>
      <c r="S165" s="651"/>
      <c r="T165" s="651"/>
      <c r="U165" s="651"/>
      <c r="V165" s="651"/>
      <c r="W165" s="651"/>
      <c r="X165" s="651"/>
      <c r="Y165" s="651"/>
      <c r="Z165" s="651"/>
      <c r="AA165" s="651"/>
      <c r="AB165" s="651"/>
      <c r="AC165" s="651"/>
      <c r="AD165" s="651"/>
      <c r="AE165" s="651"/>
      <c r="AF165" s="651"/>
      <c r="AG165" s="651"/>
      <c r="AH165" s="652"/>
      <c r="AI165" s="660"/>
      <c r="AJ165" s="661"/>
      <c r="AK165" s="661"/>
      <c r="AL165" s="661"/>
      <c r="AM165" s="661"/>
      <c r="AN165" s="662"/>
    </row>
    <row r="166" spans="1:40" ht="18" customHeight="1">
      <c r="A166" s="62"/>
      <c r="B166" s="62"/>
      <c r="C166" s="624"/>
      <c r="D166" s="625"/>
      <c r="E166" s="685"/>
      <c r="F166" s="686"/>
      <c r="G166" s="686"/>
      <c r="H166" s="686"/>
      <c r="I166" s="686"/>
      <c r="J166" s="686"/>
      <c r="K166" s="686"/>
      <c r="L166" s="686"/>
      <c r="M166" s="686"/>
      <c r="N166" s="686"/>
      <c r="O166" s="686"/>
      <c r="P166" s="686"/>
      <c r="Q166" s="686"/>
      <c r="R166" s="686"/>
      <c r="S166" s="686"/>
      <c r="T166" s="686"/>
      <c r="U166" s="686"/>
      <c r="V166" s="686"/>
      <c r="W166" s="686"/>
      <c r="X166" s="686"/>
      <c r="Y166" s="686"/>
      <c r="Z166" s="686"/>
      <c r="AA166" s="686"/>
      <c r="AB166" s="686"/>
      <c r="AC166" s="686"/>
      <c r="AD166" s="686"/>
      <c r="AE166" s="686"/>
      <c r="AF166" s="686"/>
      <c r="AG166" s="686"/>
      <c r="AH166" s="687"/>
      <c r="AI166" s="733"/>
      <c r="AJ166" s="734"/>
      <c r="AK166" s="734"/>
      <c r="AL166" s="734"/>
      <c r="AM166" s="734"/>
      <c r="AN166" s="735"/>
    </row>
    <row r="167" spans="1:40" ht="18" customHeight="1">
      <c r="A167" s="62"/>
      <c r="B167" s="62"/>
      <c r="C167" s="674">
        <v>49</v>
      </c>
      <c r="D167" s="675"/>
      <c r="E167" s="647" t="s">
        <v>259</v>
      </c>
      <c r="F167" s="648"/>
      <c r="G167" s="648"/>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9"/>
      <c r="AI167" s="657"/>
      <c r="AJ167" s="658"/>
      <c r="AK167" s="658"/>
      <c r="AL167" s="658"/>
      <c r="AM167" s="658"/>
      <c r="AN167" s="659"/>
    </row>
    <row r="168" spans="1:40" ht="18" customHeight="1">
      <c r="A168" s="62"/>
      <c r="B168" s="62"/>
      <c r="C168" s="622"/>
      <c r="D168" s="623"/>
      <c r="E168" s="650"/>
      <c r="F168" s="651"/>
      <c r="G168" s="651"/>
      <c r="H168" s="651"/>
      <c r="I168" s="651"/>
      <c r="J168" s="651"/>
      <c r="K168" s="651"/>
      <c r="L168" s="651"/>
      <c r="M168" s="651"/>
      <c r="N168" s="651"/>
      <c r="O168" s="651"/>
      <c r="P168" s="651"/>
      <c r="Q168" s="651"/>
      <c r="R168" s="651"/>
      <c r="S168" s="651"/>
      <c r="T168" s="651"/>
      <c r="U168" s="651"/>
      <c r="V168" s="651"/>
      <c r="W168" s="651"/>
      <c r="X168" s="651"/>
      <c r="Y168" s="651"/>
      <c r="Z168" s="651"/>
      <c r="AA168" s="651"/>
      <c r="AB168" s="651"/>
      <c r="AC168" s="651"/>
      <c r="AD168" s="651"/>
      <c r="AE168" s="651"/>
      <c r="AF168" s="651"/>
      <c r="AG168" s="651"/>
      <c r="AH168" s="652"/>
      <c r="AI168" s="660"/>
      <c r="AJ168" s="661"/>
      <c r="AK168" s="661"/>
      <c r="AL168" s="661"/>
      <c r="AM168" s="661"/>
      <c r="AN168" s="662"/>
    </row>
    <row r="169" spans="1:40" ht="18" customHeight="1">
      <c r="A169" s="62"/>
      <c r="B169" s="62"/>
      <c r="C169" s="624"/>
      <c r="D169" s="625"/>
      <c r="E169" s="685"/>
      <c r="F169" s="686"/>
      <c r="G169" s="686"/>
      <c r="H169" s="686"/>
      <c r="I169" s="686"/>
      <c r="J169" s="686"/>
      <c r="K169" s="686"/>
      <c r="L169" s="686"/>
      <c r="M169" s="686"/>
      <c r="N169" s="686"/>
      <c r="O169" s="686"/>
      <c r="P169" s="686"/>
      <c r="Q169" s="686"/>
      <c r="R169" s="686"/>
      <c r="S169" s="686"/>
      <c r="T169" s="686"/>
      <c r="U169" s="686"/>
      <c r="V169" s="686"/>
      <c r="W169" s="686"/>
      <c r="X169" s="686"/>
      <c r="Y169" s="686"/>
      <c r="Z169" s="686"/>
      <c r="AA169" s="686"/>
      <c r="AB169" s="686"/>
      <c r="AC169" s="686"/>
      <c r="AD169" s="686"/>
      <c r="AE169" s="686"/>
      <c r="AF169" s="686"/>
      <c r="AG169" s="686"/>
      <c r="AH169" s="687"/>
      <c r="AI169" s="733"/>
      <c r="AJ169" s="734"/>
      <c r="AK169" s="734"/>
      <c r="AL169" s="734"/>
      <c r="AM169" s="734"/>
      <c r="AN169" s="735"/>
    </row>
    <row r="170" spans="1:40" ht="18" customHeight="1">
      <c r="A170" s="62"/>
      <c r="B170" s="62"/>
      <c r="C170" s="674">
        <v>50</v>
      </c>
      <c r="D170" s="675"/>
      <c r="E170" s="647" t="s">
        <v>260</v>
      </c>
      <c r="F170" s="648"/>
      <c r="G170" s="648"/>
      <c r="H170" s="648"/>
      <c r="I170" s="648"/>
      <c r="J170" s="648"/>
      <c r="K170" s="648"/>
      <c r="L170" s="648"/>
      <c r="M170" s="648"/>
      <c r="N170" s="648"/>
      <c r="O170" s="648"/>
      <c r="P170" s="648"/>
      <c r="Q170" s="648"/>
      <c r="R170" s="648"/>
      <c r="S170" s="648"/>
      <c r="T170" s="648"/>
      <c r="U170" s="648"/>
      <c r="V170" s="648"/>
      <c r="W170" s="648"/>
      <c r="X170" s="648"/>
      <c r="Y170" s="648"/>
      <c r="Z170" s="648"/>
      <c r="AA170" s="648"/>
      <c r="AB170" s="648"/>
      <c r="AC170" s="648"/>
      <c r="AD170" s="648"/>
      <c r="AE170" s="648"/>
      <c r="AF170" s="648"/>
      <c r="AG170" s="648"/>
      <c r="AH170" s="649"/>
      <c r="AI170" s="657"/>
      <c r="AJ170" s="658"/>
      <c r="AK170" s="658"/>
      <c r="AL170" s="658"/>
      <c r="AM170" s="658"/>
      <c r="AN170" s="659"/>
    </row>
    <row r="171" spans="1:40" ht="18" customHeight="1">
      <c r="A171" s="62"/>
      <c r="B171" s="62"/>
      <c r="C171" s="624"/>
      <c r="D171" s="625"/>
      <c r="E171" s="685"/>
      <c r="F171" s="686"/>
      <c r="G171" s="686"/>
      <c r="H171" s="686"/>
      <c r="I171" s="686"/>
      <c r="J171" s="686"/>
      <c r="K171" s="686"/>
      <c r="L171" s="686"/>
      <c r="M171" s="686"/>
      <c r="N171" s="686"/>
      <c r="O171" s="686"/>
      <c r="P171" s="686"/>
      <c r="Q171" s="686"/>
      <c r="R171" s="686"/>
      <c r="S171" s="686"/>
      <c r="T171" s="686"/>
      <c r="U171" s="686"/>
      <c r="V171" s="686"/>
      <c r="W171" s="686"/>
      <c r="X171" s="686"/>
      <c r="Y171" s="686"/>
      <c r="Z171" s="686"/>
      <c r="AA171" s="686"/>
      <c r="AB171" s="686"/>
      <c r="AC171" s="686"/>
      <c r="AD171" s="686"/>
      <c r="AE171" s="686"/>
      <c r="AF171" s="686"/>
      <c r="AG171" s="686"/>
      <c r="AH171" s="687"/>
      <c r="AI171" s="733"/>
      <c r="AJ171" s="734"/>
      <c r="AK171" s="734"/>
      <c r="AL171" s="734"/>
      <c r="AM171" s="734"/>
      <c r="AN171" s="735"/>
    </row>
    <row r="172" spans="1:40" ht="18" customHeight="1">
      <c r="A172" s="62"/>
      <c r="B172" s="62"/>
      <c r="C172" s="296"/>
      <c r="D172" s="296"/>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c r="AA172" s="281"/>
      <c r="AB172" s="281"/>
      <c r="AC172" s="281"/>
      <c r="AD172" s="281"/>
      <c r="AE172" s="281"/>
      <c r="AF172" s="281"/>
      <c r="AG172" s="281"/>
      <c r="AH172" s="281"/>
      <c r="AI172" s="120"/>
      <c r="AJ172" s="120"/>
      <c r="AK172" s="120"/>
      <c r="AL172" s="120"/>
      <c r="AM172" s="120"/>
      <c r="AN172" s="120"/>
    </row>
    <row r="173" spans="1:40" ht="18" customHeight="1">
      <c r="A173" s="62"/>
      <c r="B173" s="31" t="s">
        <v>89</v>
      </c>
      <c r="C173" s="296"/>
      <c r="D173" s="296"/>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c r="AA173" s="281"/>
      <c r="AB173" s="281"/>
      <c r="AC173" s="281"/>
      <c r="AD173" s="281"/>
      <c r="AE173" s="281"/>
      <c r="AF173" s="281"/>
      <c r="AG173" s="281"/>
      <c r="AH173" s="281"/>
      <c r="AI173" s="120"/>
      <c r="AJ173" s="120"/>
      <c r="AK173" s="120"/>
      <c r="AL173" s="120"/>
      <c r="AM173" s="120"/>
      <c r="AN173" s="120"/>
    </row>
    <row r="174" spans="1:40" ht="18" customHeight="1">
      <c r="A174" s="62"/>
      <c r="B174" s="62"/>
      <c r="C174" s="674">
        <v>51</v>
      </c>
      <c r="D174" s="675"/>
      <c r="E174" s="647" t="s">
        <v>261</v>
      </c>
      <c r="F174" s="648"/>
      <c r="G174" s="648"/>
      <c r="H174" s="648"/>
      <c r="I174" s="648"/>
      <c r="J174" s="648"/>
      <c r="K174" s="648"/>
      <c r="L174" s="648"/>
      <c r="M174" s="648"/>
      <c r="N174" s="648"/>
      <c r="O174" s="648"/>
      <c r="P174" s="648"/>
      <c r="Q174" s="648"/>
      <c r="R174" s="648"/>
      <c r="S174" s="648"/>
      <c r="T174" s="648"/>
      <c r="U174" s="648"/>
      <c r="V174" s="648"/>
      <c r="W174" s="648"/>
      <c r="X174" s="648"/>
      <c r="Y174" s="648"/>
      <c r="Z174" s="648"/>
      <c r="AA174" s="648"/>
      <c r="AB174" s="648"/>
      <c r="AC174" s="648"/>
      <c r="AD174" s="648"/>
      <c r="AE174" s="648"/>
      <c r="AF174" s="648"/>
      <c r="AG174" s="648"/>
      <c r="AH174" s="649"/>
      <c r="AI174" s="657"/>
      <c r="AJ174" s="658"/>
      <c r="AK174" s="658"/>
      <c r="AL174" s="658"/>
      <c r="AM174" s="658"/>
      <c r="AN174" s="659"/>
    </row>
    <row r="175" spans="1:40" ht="18" customHeight="1">
      <c r="A175" s="62"/>
      <c r="B175" s="62"/>
      <c r="C175" s="622"/>
      <c r="D175" s="623"/>
      <c r="E175" s="650"/>
      <c r="F175" s="651"/>
      <c r="G175" s="651"/>
      <c r="H175" s="651"/>
      <c r="I175" s="651"/>
      <c r="J175" s="651"/>
      <c r="K175" s="651"/>
      <c r="L175" s="651"/>
      <c r="M175" s="651"/>
      <c r="N175" s="651"/>
      <c r="O175" s="651"/>
      <c r="P175" s="651"/>
      <c r="Q175" s="651"/>
      <c r="R175" s="651"/>
      <c r="S175" s="651"/>
      <c r="T175" s="651"/>
      <c r="U175" s="651"/>
      <c r="V175" s="651"/>
      <c r="W175" s="651"/>
      <c r="X175" s="651"/>
      <c r="Y175" s="651"/>
      <c r="Z175" s="651"/>
      <c r="AA175" s="651"/>
      <c r="AB175" s="651"/>
      <c r="AC175" s="651"/>
      <c r="AD175" s="651"/>
      <c r="AE175" s="651"/>
      <c r="AF175" s="651"/>
      <c r="AG175" s="651"/>
      <c r="AH175" s="652"/>
      <c r="AI175" s="660"/>
      <c r="AJ175" s="661"/>
      <c r="AK175" s="661"/>
      <c r="AL175" s="661"/>
      <c r="AM175" s="661"/>
      <c r="AN175" s="662"/>
    </row>
    <row r="176" spans="1:40" ht="18" customHeight="1">
      <c r="A176" s="62"/>
      <c r="B176" s="62"/>
      <c r="C176" s="624"/>
      <c r="D176" s="625"/>
      <c r="E176" s="685"/>
      <c r="F176" s="686"/>
      <c r="G176" s="686"/>
      <c r="H176" s="686"/>
      <c r="I176" s="686"/>
      <c r="J176" s="686"/>
      <c r="K176" s="686"/>
      <c r="L176" s="686"/>
      <c r="M176" s="686"/>
      <c r="N176" s="686"/>
      <c r="O176" s="686"/>
      <c r="P176" s="686"/>
      <c r="Q176" s="686"/>
      <c r="R176" s="686"/>
      <c r="S176" s="686"/>
      <c r="T176" s="686"/>
      <c r="U176" s="686"/>
      <c r="V176" s="686"/>
      <c r="W176" s="686"/>
      <c r="X176" s="686"/>
      <c r="Y176" s="686"/>
      <c r="Z176" s="686"/>
      <c r="AA176" s="686"/>
      <c r="AB176" s="686"/>
      <c r="AC176" s="686"/>
      <c r="AD176" s="686"/>
      <c r="AE176" s="686"/>
      <c r="AF176" s="686"/>
      <c r="AG176" s="686"/>
      <c r="AH176" s="687"/>
      <c r="AI176" s="733"/>
      <c r="AJ176" s="734"/>
      <c r="AK176" s="734"/>
      <c r="AL176" s="734"/>
      <c r="AM176" s="734"/>
      <c r="AN176" s="735"/>
    </row>
    <row r="177" spans="1:40" ht="18" customHeight="1">
      <c r="A177" s="62"/>
      <c r="B177" s="62"/>
      <c r="C177" s="296"/>
      <c r="D177" s="296"/>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120"/>
      <c r="AJ177" s="120"/>
      <c r="AK177" s="120"/>
      <c r="AL177" s="120"/>
      <c r="AM177" s="120"/>
      <c r="AN177" s="120"/>
    </row>
    <row r="178" spans="1:40" ht="18" customHeight="1">
      <c r="A178" s="62"/>
      <c r="B178" s="31" t="s">
        <v>90</v>
      </c>
      <c r="C178" s="296"/>
      <c r="D178" s="296"/>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c r="AA178" s="281"/>
      <c r="AB178" s="281"/>
      <c r="AC178" s="281"/>
      <c r="AD178" s="281"/>
      <c r="AE178" s="281"/>
      <c r="AF178" s="281"/>
      <c r="AG178" s="281"/>
      <c r="AH178" s="281"/>
      <c r="AI178" s="120"/>
      <c r="AJ178" s="120"/>
      <c r="AK178" s="120"/>
      <c r="AL178" s="120"/>
      <c r="AM178" s="120"/>
      <c r="AN178" s="120"/>
    </row>
    <row r="179" spans="1:40" ht="18" customHeight="1">
      <c r="A179" s="62"/>
      <c r="B179" s="62"/>
      <c r="C179" s="674">
        <v>52</v>
      </c>
      <c r="D179" s="675"/>
      <c r="E179" s="647" t="s">
        <v>633</v>
      </c>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9"/>
      <c r="AI179" s="657"/>
      <c r="AJ179" s="658"/>
      <c r="AK179" s="658"/>
      <c r="AL179" s="658"/>
      <c r="AM179" s="658"/>
      <c r="AN179" s="659"/>
    </row>
    <row r="180" spans="1:40" ht="18" customHeight="1">
      <c r="A180" s="62"/>
      <c r="B180" s="62"/>
      <c r="C180" s="624"/>
      <c r="D180" s="625"/>
      <c r="E180" s="685"/>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7"/>
      <c r="AI180" s="733"/>
      <c r="AJ180" s="734"/>
      <c r="AK180" s="734"/>
      <c r="AL180" s="734"/>
      <c r="AM180" s="734"/>
      <c r="AN180" s="735"/>
    </row>
    <row r="181" spans="1:40" ht="18" customHeight="1">
      <c r="A181" s="62"/>
      <c r="B181" s="62"/>
      <c r="C181" s="296"/>
      <c r="D181" s="296"/>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96"/>
      <c r="AJ181" s="296"/>
      <c r="AK181" s="296"/>
      <c r="AL181" s="296"/>
      <c r="AM181" s="296"/>
      <c r="AN181" s="296"/>
    </row>
    <row r="182" spans="1:40" ht="18" customHeight="1">
      <c r="A182" s="62"/>
      <c r="B182" s="31" t="s">
        <v>101</v>
      </c>
      <c r="C182" s="296"/>
      <c r="D182" s="296"/>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c r="AA182" s="281"/>
      <c r="AB182" s="281"/>
      <c r="AC182" s="281"/>
      <c r="AD182" s="281"/>
      <c r="AE182" s="281"/>
      <c r="AF182" s="281"/>
      <c r="AG182" s="281"/>
      <c r="AH182" s="281"/>
      <c r="AI182" s="120"/>
      <c r="AJ182" s="120"/>
      <c r="AK182" s="120"/>
      <c r="AL182" s="120"/>
      <c r="AM182" s="120"/>
      <c r="AN182" s="120"/>
    </row>
    <row r="183" spans="1:40" ht="18" customHeight="1">
      <c r="A183" s="62"/>
      <c r="B183" s="62"/>
      <c r="C183" s="674">
        <v>53</v>
      </c>
      <c r="D183" s="675"/>
      <c r="E183" s="647" t="s">
        <v>262</v>
      </c>
      <c r="F183" s="648"/>
      <c r="G183" s="648"/>
      <c r="H183" s="648"/>
      <c r="I183" s="648"/>
      <c r="J183" s="648"/>
      <c r="K183" s="648"/>
      <c r="L183" s="648"/>
      <c r="M183" s="648"/>
      <c r="N183" s="648"/>
      <c r="O183" s="648"/>
      <c r="P183" s="648"/>
      <c r="Q183" s="648"/>
      <c r="R183" s="648"/>
      <c r="S183" s="648"/>
      <c r="T183" s="648"/>
      <c r="U183" s="648"/>
      <c r="V183" s="648"/>
      <c r="W183" s="648"/>
      <c r="X183" s="648"/>
      <c r="Y183" s="648"/>
      <c r="Z183" s="648"/>
      <c r="AA183" s="648"/>
      <c r="AB183" s="648"/>
      <c r="AC183" s="648"/>
      <c r="AD183" s="648"/>
      <c r="AE183" s="648"/>
      <c r="AF183" s="648"/>
      <c r="AG183" s="648"/>
      <c r="AH183" s="649"/>
      <c r="AI183" s="657"/>
      <c r="AJ183" s="658"/>
      <c r="AK183" s="658"/>
      <c r="AL183" s="658"/>
      <c r="AM183" s="658"/>
      <c r="AN183" s="659"/>
    </row>
    <row r="184" spans="1:40" ht="18" customHeight="1">
      <c r="A184" s="62"/>
      <c r="B184" s="62"/>
      <c r="C184" s="622"/>
      <c r="D184" s="623"/>
      <c r="E184" s="650"/>
      <c r="F184" s="651"/>
      <c r="G184" s="651"/>
      <c r="H184" s="651"/>
      <c r="I184" s="651"/>
      <c r="J184" s="651"/>
      <c r="K184" s="651"/>
      <c r="L184" s="651"/>
      <c r="M184" s="651"/>
      <c r="N184" s="651"/>
      <c r="O184" s="651"/>
      <c r="P184" s="651"/>
      <c r="Q184" s="651"/>
      <c r="R184" s="651"/>
      <c r="S184" s="651"/>
      <c r="T184" s="651"/>
      <c r="U184" s="651"/>
      <c r="V184" s="651"/>
      <c r="W184" s="651"/>
      <c r="X184" s="651"/>
      <c r="Y184" s="651"/>
      <c r="Z184" s="651"/>
      <c r="AA184" s="651"/>
      <c r="AB184" s="651"/>
      <c r="AC184" s="651"/>
      <c r="AD184" s="651"/>
      <c r="AE184" s="651"/>
      <c r="AF184" s="651"/>
      <c r="AG184" s="651"/>
      <c r="AH184" s="652"/>
      <c r="AI184" s="660"/>
      <c r="AJ184" s="661"/>
      <c r="AK184" s="661"/>
      <c r="AL184" s="661"/>
      <c r="AM184" s="661"/>
      <c r="AN184" s="662"/>
    </row>
    <row r="185" spans="1:40" ht="18" customHeight="1">
      <c r="A185" s="62"/>
      <c r="B185" s="62"/>
      <c r="C185" s="624"/>
      <c r="D185" s="625"/>
      <c r="E185" s="685"/>
      <c r="F185" s="686"/>
      <c r="G185" s="686"/>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7"/>
      <c r="AI185" s="733"/>
      <c r="AJ185" s="734"/>
      <c r="AK185" s="734"/>
      <c r="AL185" s="734"/>
      <c r="AM185" s="734"/>
      <c r="AN185" s="735"/>
    </row>
    <row r="186" spans="1:40" ht="18" customHeight="1">
      <c r="A186" s="62"/>
      <c r="B186" s="62"/>
      <c r="C186" s="674">
        <v>54</v>
      </c>
      <c r="D186" s="675"/>
      <c r="E186" s="647" t="s">
        <v>263</v>
      </c>
      <c r="F186" s="648"/>
      <c r="G186" s="648"/>
      <c r="H186" s="648"/>
      <c r="I186" s="648"/>
      <c r="J186" s="648"/>
      <c r="K186" s="648"/>
      <c r="L186" s="648"/>
      <c r="M186" s="648"/>
      <c r="N186" s="648"/>
      <c r="O186" s="648"/>
      <c r="P186" s="648"/>
      <c r="Q186" s="648"/>
      <c r="R186" s="648"/>
      <c r="S186" s="648"/>
      <c r="T186" s="648"/>
      <c r="U186" s="648"/>
      <c r="V186" s="648"/>
      <c r="W186" s="648"/>
      <c r="X186" s="648"/>
      <c r="Y186" s="648"/>
      <c r="Z186" s="648"/>
      <c r="AA186" s="648"/>
      <c r="AB186" s="648"/>
      <c r="AC186" s="648"/>
      <c r="AD186" s="648"/>
      <c r="AE186" s="648"/>
      <c r="AF186" s="648"/>
      <c r="AG186" s="648"/>
      <c r="AH186" s="649"/>
      <c r="AI186" s="657"/>
      <c r="AJ186" s="658"/>
      <c r="AK186" s="658"/>
      <c r="AL186" s="658"/>
      <c r="AM186" s="658"/>
      <c r="AN186" s="659"/>
    </row>
    <row r="187" spans="1:40" ht="18" customHeight="1">
      <c r="A187" s="62"/>
      <c r="B187" s="62"/>
      <c r="C187" s="624"/>
      <c r="D187" s="625"/>
      <c r="E187" s="685"/>
      <c r="F187" s="686"/>
      <c r="G187" s="686"/>
      <c r="H187" s="686"/>
      <c r="I187" s="686"/>
      <c r="J187" s="686"/>
      <c r="K187" s="686"/>
      <c r="L187" s="686"/>
      <c r="M187" s="686"/>
      <c r="N187" s="686"/>
      <c r="O187" s="686"/>
      <c r="P187" s="686"/>
      <c r="Q187" s="686"/>
      <c r="R187" s="686"/>
      <c r="S187" s="686"/>
      <c r="T187" s="686"/>
      <c r="U187" s="686"/>
      <c r="V187" s="686"/>
      <c r="W187" s="686"/>
      <c r="X187" s="686"/>
      <c r="Y187" s="686"/>
      <c r="Z187" s="686"/>
      <c r="AA187" s="686"/>
      <c r="AB187" s="686"/>
      <c r="AC187" s="686"/>
      <c r="AD187" s="686"/>
      <c r="AE187" s="686"/>
      <c r="AF187" s="686"/>
      <c r="AG187" s="686"/>
      <c r="AH187" s="687"/>
      <c r="AI187" s="733"/>
      <c r="AJ187" s="734"/>
      <c r="AK187" s="734"/>
      <c r="AL187" s="734"/>
      <c r="AM187" s="734"/>
      <c r="AN187" s="735"/>
    </row>
    <row r="188" spans="1:40" ht="18" customHeight="1">
      <c r="A188" s="62"/>
      <c r="B188" s="62"/>
      <c r="C188" s="674">
        <v>55</v>
      </c>
      <c r="D188" s="675"/>
      <c r="E188" s="647" t="s">
        <v>811</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9"/>
      <c r="AI188" s="657"/>
      <c r="AJ188" s="658"/>
      <c r="AK188" s="658"/>
      <c r="AL188" s="658"/>
      <c r="AM188" s="658"/>
      <c r="AN188" s="659"/>
    </row>
    <row r="189" spans="1:40" ht="18" customHeight="1">
      <c r="A189" s="62"/>
      <c r="B189" s="62"/>
      <c r="C189" s="624"/>
      <c r="D189" s="625"/>
      <c r="E189" s="685"/>
      <c r="F189" s="686"/>
      <c r="G189" s="686"/>
      <c r="H189" s="686"/>
      <c r="I189" s="686"/>
      <c r="J189" s="686"/>
      <c r="K189" s="686"/>
      <c r="L189" s="686"/>
      <c r="M189" s="686"/>
      <c r="N189" s="686"/>
      <c r="O189" s="686"/>
      <c r="P189" s="686"/>
      <c r="Q189" s="686"/>
      <c r="R189" s="686"/>
      <c r="S189" s="686"/>
      <c r="T189" s="686"/>
      <c r="U189" s="686"/>
      <c r="V189" s="686"/>
      <c r="W189" s="686"/>
      <c r="X189" s="686"/>
      <c r="Y189" s="686"/>
      <c r="Z189" s="686"/>
      <c r="AA189" s="686"/>
      <c r="AB189" s="686"/>
      <c r="AC189" s="686"/>
      <c r="AD189" s="686"/>
      <c r="AE189" s="686"/>
      <c r="AF189" s="686"/>
      <c r="AG189" s="686"/>
      <c r="AH189" s="687"/>
      <c r="AI189" s="733"/>
      <c r="AJ189" s="734"/>
      <c r="AK189" s="734"/>
      <c r="AL189" s="734"/>
      <c r="AM189" s="734"/>
      <c r="AN189" s="735"/>
    </row>
    <row r="190" spans="1:40" ht="18" customHeight="1">
      <c r="A190" s="62"/>
      <c r="B190" s="62"/>
      <c r="C190" s="674">
        <v>56</v>
      </c>
      <c r="D190" s="675"/>
      <c r="E190" s="647" t="s">
        <v>264</v>
      </c>
      <c r="F190" s="648"/>
      <c r="G190" s="648"/>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9"/>
      <c r="AI190" s="657"/>
      <c r="AJ190" s="658"/>
      <c r="AK190" s="658"/>
      <c r="AL190" s="658"/>
      <c r="AM190" s="658"/>
      <c r="AN190" s="659"/>
    </row>
    <row r="191" spans="1:40" ht="18" customHeight="1">
      <c r="A191" s="62"/>
      <c r="B191" s="62"/>
      <c r="C191" s="622"/>
      <c r="D191" s="623"/>
      <c r="E191" s="650"/>
      <c r="F191" s="651"/>
      <c r="G191" s="651"/>
      <c r="H191" s="651"/>
      <c r="I191" s="651"/>
      <c r="J191" s="651"/>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2"/>
      <c r="AI191" s="660"/>
      <c r="AJ191" s="661"/>
      <c r="AK191" s="661"/>
      <c r="AL191" s="661"/>
      <c r="AM191" s="661"/>
      <c r="AN191" s="662"/>
    </row>
    <row r="192" spans="1:40" ht="18" customHeight="1">
      <c r="A192" s="62"/>
      <c r="B192" s="62"/>
      <c r="C192" s="624"/>
      <c r="D192" s="625"/>
      <c r="E192" s="685"/>
      <c r="F192" s="686"/>
      <c r="G192" s="686"/>
      <c r="H192" s="686"/>
      <c r="I192" s="686"/>
      <c r="J192" s="686"/>
      <c r="K192" s="686"/>
      <c r="L192" s="686"/>
      <c r="M192" s="686"/>
      <c r="N192" s="686"/>
      <c r="O192" s="686"/>
      <c r="P192" s="686"/>
      <c r="Q192" s="686"/>
      <c r="R192" s="686"/>
      <c r="S192" s="686"/>
      <c r="T192" s="686"/>
      <c r="U192" s="686"/>
      <c r="V192" s="686"/>
      <c r="W192" s="686"/>
      <c r="X192" s="686"/>
      <c r="Y192" s="686"/>
      <c r="Z192" s="686"/>
      <c r="AA192" s="686"/>
      <c r="AB192" s="686"/>
      <c r="AC192" s="686"/>
      <c r="AD192" s="686"/>
      <c r="AE192" s="686"/>
      <c r="AF192" s="686"/>
      <c r="AG192" s="686"/>
      <c r="AH192" s="687"/>
      <c r="AI192" s="733"/>
      <c r="AJ192" s="734"/>
      <c r="AK192" s="734"/>
      <c r="AL192" s="734"/>
      <c r="AM192" s="734"/>
      <c r="AN192" s="735"/>
    </row>
    <row r="193" spans="1:40" ht="18" customHeight="1">
      <c r="A193" s="62"/>
      <c r="B193" s="62"/>
      <c r="C193" s="674">
        <v>57</v>
      </c>
      <c r="D193" s="675"/>
      <c r="E193" s="647" t="s">
        <v>265</v>
      </c>
      <c r="F193" s="648"/>
      <c r="G193" s="648"/>
      <c r="H193" s="648"/>
      <c r="I193" s="648"/>
      <c r="J193" s="648"/>
      <c r="K193" s="648"/>
      <c r="L193" s="648"/>
      <c r="M193" s="648"/>
      <c r="N193" s="648"/>
      <c r="O193" s="648"/>
      <c r="P193" s="648"/>
      <c r="Q193" s="648"/>
      <c r="R193" s="648"/>
      <c r="S193" s="648"/>
      <c r="T193" s="648"/>
      <c r="U193" s="648"/>
      <c r="V193" s="648"/>
      <c r="W193" s="648"/>
      <c r="X193" s="648"/>
      <c r="Y193" s="648"/>
      <c r="Z193" s="648"/>
      <c r="AA193" s="648"/>
      <c r="AB193" s="648"/>
      <c r="AC193" s="648"/>
      <c r="AD193" s="648"/>
      <c r="AE193" s="648"/>
      <c r="AF193" s="648"/>
      <c r="AG193" s="648"/>
      <c r="AH193" s="649"/>
      <c r="AI193" s="657"/>
      <c r="AJ193" s="658"/>
      <c r="AK193" s="658"/>
      <c r="AL193" s="658"/>
      <c r="AM193" s="658"/>
      <c r="AN193" s="659"/>
    </row>
    <row r="194" spans="1:40" ht="18" customHeight="1">
      <c r="A194" s="62"/>
      <c r="B194" s="62"/>
      <c r="C194" s="622"/>
      <c r="D194" s="623"/>
      <c r="E194" s="650"/>
      <c r="F194" s="651"/>
      <c r="G194" s="651"/>
      <c r="H194" s="651"/>
      <c r="I194" s="651"/>
      <c r="J194" s="651"/>
      <c r="K194" s="651"/>
      <c r="L194" s="651"/>
      <c r="M194" s="651"/>
      <c r="N194" s="651"/>
      <c r="O194" s="651"/>
      <c r="P194" s="651"/>
      <c r="Q194" s="651"/>
      <c r="R194" s="651"/>
      <c r="S194" s="651"/>
      <c r="T194" s="651"/>
      <c r="U194" s="651"/>
      <c r="V194" s="651"/>
      <c r="W194" s="651"/>
      <c r="X194" s="651"/>
      <c r="Y194" s="651"/>
      <c r="Z194" s="651"/>
      <c r="AA194" s="651"/>
      <c r="AB194" s="651"/>
      <c r="AC194" s="651"/>
      <c r="AD194" s="651"/>
      <c r="AE194" s="651"/>
      <c r="AF194" s="651"/>
      <c r="AG194" s="651"/>
      <c r="AH194" s="652"/>
      <c r="AI194" s="660"/>
      <c r="AJ194" s="661"/>
      <c r="AK194" s="661"/>
      <c r="AL194" s="661"/>
      <c r="AM194" s="661"/>
      <c r="AN194" s="662"/>
    </row>
    <row r="195" spans="1:40" ht="18" customHeight="1">
      <c r="A195" s="62"/>
      <c r="B195" s="62"/>
      <c r="C195" s="674">
        <v>58</v>
      </c>
      <c r="D195" s="675"/>
      <c r="E195" s="647" t="s">
        <v>266</v>
      </c>
      <c r="F195" s="648"/>
      <c r="G195" s="648"/>
      <c r="H195" s="648"/>
      <c r="I195" s="648"/>
      <c r="J195" s="648"/>
      <c r="K195" s="648"/>
      <c r="L195" s="648"/>
      <c r="M195" s="648"/>
      <c r="N195" s="648"/>
      <c r="O195" s="648"/>
      <c r="P195" s="648"/>
      <c r="Q195" s="648"/>
      <c r="R195" s="648"/>
      <c r="S195" s="648"/>
      <c r="T195" s="648"/>
      <c r="U195" s="648"/>
      <c r="V195" s="648"/>
      <c r="W195" s="648"/>
      <c r="X195" s="648"/>
      <c r="Y195" s="648"/>
      <c r="Z195" s="648"/>
      <c r="AA195" s="648"/>
      <c r="AB195" s="648"/>
      <c r="AC195" s="648"/>
      <c r="AD195" s="648"/>
      <c r="AE195" s="648"/>
      <c r="AF195" s="648"/>
      <c r="AG195" s="648"/>
      <c r="AH195" s="649"/>
      <c r="AI195" s="657"/>
      <c r="AJ195" s="658"/>
      <c r="AK195" s="658"/>
      <c r="AL195" s="658"/>
      <c r="AM195" s="658"/>
      <c r="AN195" s="659"/>
    </row>
    <row r="196" spans="1:40" ht="18" customHeight="1">
      <c r="A196" s="62"/>
      <c r="B196" s="62"/>
      <c r="C196" s="624"/>
      <c r="D196" s="625"/>
      <c r="E196" s="685"/>
      <c r="F196" s="686"/>
      <c r="G196" s="686"/>
      <c r="H196" s="686"/>
      <c r="I196" s="686"/>
      <c r="J196" s="686"/>
      <c r="K196" s="686"/>
      <c r="L196" s="686"/>
      <c r="M196" s="686"/>
      <c r="N196" s="686"/>
      <c r="O196" s="686"/>
      <c r="P196" s="686"/>
      <c r="Q196" s="686"/>
      <c r="R196" s="686"/>
      <c r="S196" s="686"/>
      <c r="T196" s="686"/>
      <c r="U196" s="686"/>
      <c r="V196" s="686"/>
      <c r="W196" s="686"/>
      <c r="X196" s="686"/>
      <c r="Y196" s="686"/>
      <c r="Z196" s="686"/>
      <c r="AA196" s="686"/>
      <c r="AB196" s="686"/>
      <c r="AC196" s="686"/>
      <c r="AD196" s="686"/>
      <c r="AE196" s="686"/>
      <c r="AF196" s="686"/>
      <c r="AG196" s="686"/>
      <c r="AH196" s="687"/>
      <c r="AI196" s="733"/>
      <c r="AJ196" s="734"/>
      <c r="AK196" s="734"/>
      <c r="AL196" s="734"/>
      <c r="AM196" s="734"/>
      <c r="AN196" s="735"/>
    </row>
    <row r="197" spans="1:40" ht="18" customHeight="1">
      <c r="A197" s="62"/>
      <c r="B197" s="62"/>
      <c r="C197" s="674">
        <v>59</v>
      </c>
      <c r="D197" s="675"/>
      <c r="E197" s="647" t="s">
        <v>267</v>
      </c>
      <c r="F197" s="648"/>
      <c r="G197" s="648"/>
      <c r="H197" s="648"/>
      <c r="I197" s="648"/>
      <c r="J197" s="648"/>
      <c r="K197" s="648"/>
      <c r="L197" s="648"/>
      <c r="M197" s="648"/>
      <c r="N197" s="648"/>
      <c r="O197" s="648"/>
      <c r="P197" s="648"/>
      <c r="Q197" s="648"/>
      <c r="R197" s="648"/>
      <c r="S197" s="648"/>
      <c r="T197" s="648"/>
      <c r="U197" s="648"/>
      <c r="V197" s="648"/>
      <c r="W197" s="648"/>
      <c r="X197" s="648"/>
      <c r="Y197" s="648"/>
      <c r="Z197" s="648"/>
      <c r="AA197" s="648"/>
      <c r="AB197" s="648"/>
      <c r="AC197" s="648"/>
      <c r="AD197" s="648"/>
      <c r="AE197" s="648"/>
      <c r="AF197" s="648"/>
      <c r="AG197" s="648"/>
      <c r="AH197" s="649"/>
      <c r="AI197" s="657"/>
      <c r="AJ197" s="658"/>
      <c r="AK197" s="658"/>
      <c r="AL197" s="658"/>
      <c r="AM197" s="658"/>
      <c r="AN197" s="659"/>
    </row>
    <row r="198" spans="1:40" ht="18" customHeight="1">
      <c r="A198" s="62"/>
      <c r="B198" s="62"/>
      <c r="C198" s="622"/>
      <c r="D198" s="623"/>
      <c r="E198" s="650"/>
      <c r="F198" s="651"/>
      <c r="G198" s="651"/>
      <c r="H198" s="651"/>
      <c r="I198" s="651"/>
      <c r="J198" s="651"/>
      <c r="K198" s="651"/>
      <c r="L198" s="651"/>
      <c r="M198" s="651"/>
      <c r="N198" s="651"/>
      <c r="O198" s="651"/>
      <c r="P198" s="651"/>
      <c r="Q198" s="651"/>
      <c r="R198" s="651"/>
      <c r="S198" s="651"/>
      <c r="T198" s="651"/>
      <c r="U198" s="651"/>
      <c r="V198" s="651"/>
      <c r="W198" s="651"/>
      <c r="X198" s="651"/>
      <c r="Y198" s="651"/>
      <c r="Z198" s="651"/>
      <c r="AA198" s="651"/>
      <c r="AB198" s="651"/>
      <c r="AC198" s="651"/>
      <c r="AD198" s="651"/>
      <c r="AE198" s="651"/>
      <c r="AF198" s="651"/>
      <c r="AG198" s="651"/>
      <c r="AH198" s="652"/>
      <c r="AI198" s="660"/>
      <c r="AJ198" s="661"/>
      <c r="AK198" s="661"/>
      <c r="AL198" s="661"/>
      <c r="AM198" s="661"/>
      <c r="AN198" s="662"/>
    </row>
    <row r="199" spans="1:40" ht="18" customHeight="1">
      <c r="A199" s="62"/>
      <c r="B199" s="62"/>
      <c r="C199" s="624"/>
      <c r="D199" s="625"/>
      <c r="E199" s="685"/>
      <c r="F199" s="686"/>
      <c r="G199" s="686"/>
      <c r="H199" s="686"/>
      <c r="I199" s="686"/>
      <c r="J199" s="686"/>
      <c r="K199" s="686"/>
      <c r="L199" s="686"/>
      <c r="M199" s="686"/>
      <c r="N199" s="686"/>
      <c r="O199" s="686"/>
      <c r="P199" s="686"/>
      <c r="Q199" s="686"/>
      <c r="R199" s="686"/>
      <c r="S199" s="686"/>
      <c r="T199" s="686"/>
      <c r="U199" s="686"/>
      <c r="V199" s="686"/>
      <c r="W199" s="686"/>
      <c r="X199" s="686"/>
      <c r="Y199" s="686"/>
      <c r="Z199" s="686"/>
      <c r="AA199" s="686"/>
      <c r="AB199" s="686"/>
      <c r="AC199" s="686"/>
      <c r="AD199" s="686"/>
      <c r="AE199" s="686"/>
      <c r="AF199" s="686"/>
      <c r="AG199" s="686"/>
      <c r="AH199" s="687"/>
      <c r="AI199" s="733"/>
      <c r="AJ199" s="734"/>
      <c r="AK199" s="734"/>
      <c r="AL199" s="734"/>
      <c r="AM199" s="734"/>
      <c r="AN199" s="735"/>
    </row>
    <row r="200" spans="1:40" ht="18" customHeight="1">
      <c r="A200" s="62"/>
      <c r="B200" s="62"/>
      <c r="C200" s="674">
        <v>60</v>
      </c>
      <c r="D200" s="675"/>
      <c r="E200" s="647" t="s">
        <v>268</v>
      </c>
      <c r="F200" s="648"/>
      <c r="G200" s="648"/>
      <c r="H200" s="648"/>
      <c r="I200" s="648"/>
      <c r="J200" s="648"/>
      <c r="K200" s="648"/>
      <c r="L200" s="648"/>
      <c r="M200" s="648"/>
      <c r="N200" s="648"/>
      <c r="O200" s="648"/>
      <c r="P200" s="648"/>
      <c r="Q200" s="648"/>
      <c r="R200" s="648"/>
      <c r="S200" s="648"/>
      <c r="T200" s="648"/>
      <c r="U200" s="648"/>
      <c r="V200" s="648"/>
      <c r="W200" s="648"/>
      <c r="X200" s="648"/>
      <c r="Y200" s="648"/>
      <c r="Z200" s="648"/>
      <c r="AA200" s="648"/>
      <c r="AB200" s="648"/>
      <c r="AC200" s="648"/>
      <c r="AD200" s="648"/>
      <c r="AE200" s="648"/>
      <c r="AF200" s="648"/>
      <c r="AG200" s="648"/>
      <c r="AH200" s="649"/>
      <c r="AI200" s="657"/>
      <c r="AJ200" s="658"/>
      <c r="AK200" s="658"/>
      <c r="AL200" s="658"/>
      <c r="AM200" s="658"/>
      <c r="AN200" s="659"/>
    </row>
    <row r="201" spans="1:40" ht="18" customHeight="1">
      <c r="A201" s="62"/>
      <c r="B201" s="62"/>
      <c r="C201" s="624"/>
      <c r="D201" s="625"/>
      <c r="E201" s="685"/>
      <c r="F201" s="686"/>
      <c r="G201" s="686"/>
      <c r="H201" s="686"/>
      <c r="I201" s="686"/>
      <c r="J201" s="686"/>
      <c r="K201" s="686"/>
      <c r="L201" s="686"/>
      <c r="M201" s="686"/>
      <c r="N201" s="686"/>
      <c r="O201" s="686"/>
      <c r="P201" s="686"/>
      <c r="Q201" s="686"/>
      <c r="R201" s="686"/>
      <c r="S201" s="686"/>
      <c r="T201" s="686"/>
      <c r="U201" s="686"/>
      <c r="V201" s="686"/>
      <c r="W201" s="686"/>
      <c r="X201" s="686"/>
      <c r="Y201" s="686"/>
      <c r="Z201" s="686"/>
      <c r="AA201" s="686"/>
      <c r="AB201" s="686"/>
      <c r="AC201" s="686"/>
      <c r="AD201" s="686"/>
      <c r="AE201" s="686"/>
      <c r="AF201" s="686"/>
      <c r="AG201" s="686"/>
      <c r="AH201" s="687"/>
      <c r="AI201" s="733"/>
      <c r="AJ201" s="734"/>
      <c r="AK201" s="734"/>
      <c r="AL201" s="734"/>
      <c r="AM201" s="734"/>
      <c r="AN201" s="735"/>
    </row>
    <row r="202" spans="1:40" ht="18" customHeight="1">
      <c r="A202" s="62"/>
      <c r="B202" s="62"/>
      <c r="C202" s="674">
        <v>61</v>
      </c>
      <c r="D202" s="675"/>
      <c r="E202" s="647" t="s">
        <v>269</v>
      </c>
      <c r="F202" s="648"/>
      <c r="G202" s="648"/>
      <c r="H202" s="648"/>
      <c r="I202" s="648"/>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9"/>
      <c r="AI202" s="657"/>
      <c r="AJ202" s="658"/>
      <c r="AK202" s="658"/>
      <c r="AL202" s="658"/>
      <c r="AM202" s="658"/>
      <c r="AN202" s="659"/>
    </row>
    <row r="203" spans="1:40" ht="18" customHeight="1">
      <c r="A203" s="62"/>
      <c r="B203" s="62"/>
      <c r="C203" s="624"/>
      <c r="D203" s="625"/>
      <c r="E203" s="685"/>
      <c r="F203" s="686"/>
      <c r="G203" s="686"/>
      <c r="H203" s="686"/>
      <c r="I203" s="686"/>
      <c r="J203" s="686"/>
      <c r="K203" s="686"/>
      <c r="L203" s="686"/>
      <c r="M203" s="686"/>
      <c r="N203" s="686"/>
      <c r="O203" s="686"/>
      <c r="P203" s="686"/>
      <c r="Q203" s="686"/>
      <c r="R203" s="686"/>
      <c r="S203" s="686"/>
      <c r="T203" s="686"/>
      <c r="U203" s="686"/>
      <c r="V203" s="686"/>
      <c r="W203" s="686"/>
      <c r="X203" s="686"/>
      <c r="Y203" s="686"/>
      <c r="Z203" s="686"/>
      <c r="AA203" s="686"/>
      <c r="AB203" s="686"/>
      <c r="AC203" s="686"/>
      <c r="AD203" s="686"/>
      <c r="AE203" s="686"/>
      <c r="AF203" s="686"/>
      <c r="AG203" s="686"/>
      <c r="AH203" s="687"/>
      <c r="AI203" s="733"/>
      <c r="AJ203" s="734"/>
      <c r="AK203" s="734"/>
      <c r="AL203" s="734"/>
      <c r="AM203" s="734"/>
      <c r="AN203" s="735"/>
    </row>
    <row r="204" spans="1:40" ht="18" customHeight="1">
      <c r="A204" s="62"/>
      <c r="B204" s="62"/>
      <c r="C204" s="674">
        <v>62</v>
      </c>
      <c r="D204" s="675"/>
      <c r="E204" s="647" t="s">
        <v>270</v>
      </c>
      <c r="F204" s="648"/>
      <c r="G204" s="648"/>
      <c r="H204" s="648"/>
      <c r="I204" s="648"/>
      <c r="J204" s="648"/>
      <c r="K204" s="648"/>
      <c r="L204" s="648"/>
      <c r="M204" s="648"/>
      <c r="N204" s="648"/>
      <c r="O204" s="648"/>
      <c r="P204" s="648"/>
      <c r="Q204" s="648"/>
      <c r="R204" s="648"/>
      <c r="S204" s="648"/>
      <c r="T204" s="648"/>
      <c r="U204" s="648"/>
      <c r="V204" s="648"/>
      <c r="W204" s="648"/>
      <c r="X204" s="648"/>
      <c r="Y204" s="648"/>
      <c r="Z204" s="648"/>
      <c r="AA204" s="648"/>
      <c r="AB204" s="648"/>
      <c r="AC204" s="648"/>
      <c r="AD204" s="648"/>
      <c r="AE204" s="648"/>
      <c r="AF204" s="648"/>
      <c r="AG204" s="648"/>
      <c r="AH204" s="649"/>
      <c r="AI204" s="657"/>
      <c r="AJ204" s="658"/>
      <c r="AK204" s="658"/>
      <c r="AL204" s="658"/>
      <c r="AM204" s="658"/>
      <c r="AN204" s="659"/>
    </row>
    <row r="205" spans="1:40" ht="18" customHeight="1">
      <c r="A205" s="62"/>
      <c r="B205" s="62"/>
      <c r="C205" s="624"/>
      <c r="D205" s="625"/>
      <c r="E205" s="685"/>
      <c r="F205" s="686"/>
      <c r="G205" s="686"/>
      <c r="H205" s="686"/>
      <c r="I205" s="686"/>
      <c r="J205" s="686"/>
      <c r="K205" s="686"/>
      <c r="L205" s="686"/>
      <c r="M205" s="686"/>
      <c r="N205" s="686"/>
      <c r="O205" s="686"/>
      <c r="P205" s="686"/>
      <c r="Q205" s="686"/>
      <c r="R205" s="686"/>
      <c r="S205" s="686"/>
      <c r="T205" s="686"/>
      <c r="U205" s="686"/>
      <c r="V205" s="686"/>
      <c r="W205" s="686"/>
      <c r="X205" s="686"/>
      <c r="Y205" s="686"/>
      <c r="Z205" s="686"/>
      <c r="AA205" s="686"/>
      <c r="AB205" s="686"/>
      <c r="AC205" s="686"/>
      <c r="AD205" s="686"/>
      <c r="AE205" s="686"/>
      <c r="AF205" s="686"/>
      <c r="AG205" s="686"/>
      <c r="AH205" s="687"/>
      <c r="AI205" s="733"/>
      <c r="AJ205" s="734"/>
      <c r="AK205" s="734"/>
      <c r="AL205" s="734"/>
      <c r="AM205" s="734"/>
      <c r="AN205" s="735"/>
    </row>
    <row r="206" spans="1:40" ht="18" customHeight="1">
      <c r="A206" s="62"/>
      <c r="B206" s="62"/>
      <c r="C206" s="296"/>
      <c r="D206" s="296"/>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row>
    <row r="207" spans="1:40" ht="18" customHeight="1">
      <c r="A207" s="62"/>
      <c r="B207" s="31" t="s">
        <v>91</v>
      </c>
      <c r="C207" s="296"/>
      <c r="D207" s="296"/>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c r="AA207" s="281"/>
      <c r="AB207" s="281"/>
      <c r="AC207" s="281"/>
      <c r="AD207" s="281"/>
      <c r="AE207" s="281"/>
      <c r="AF207" s="281"/>
      <c r="AG207" s="281"/>
      <c r="AH207" s="281"/>
      <c r="AI207" s="120"/>
      <c r="AJ207" s="120"/>
      <c r="AK207" s="120"/>
      <c r="AL207" s="120"/>
      <c r="AM207" s="120"/>
      <c r="AN207" s="120"/>
    </row>
    <row r="208" spans="1:40" ht="18" customHeight="1">
      <c r="A208" s="62"/>
      <c r="B208" s="62"/>
      <c r="C208" s="674">
        <v>63</v>
      </c>
      <c r="D208" s="675"/>
      <c r="E208" s="647" t="s">
        <v>271</v>
      </c>
      <c r="F208" s="648"/>
      <c r="G208" s="648"/>
      <c r="H208" s="648"/>
      <c r="I208" s="648"/>
      <c r="J208" s="648"/>
      <c r="K208" s="648"/>
      <c r="L208" s="648"/>
      <c r="M208" s="648"/>
      <c r="N208" s="648"/>
      <c r="O208" s="648"/>
      <c r="P208" s="648"/>
      <c r="Q208" s="648"/>
      <c r="R208" s="648"/>
      <c r="S208" s="648"/>
      <c r="T208" s="648"/>
      <c r="U208" s="648"/>
      <c r="V208" s="648"/>
      <c r="W208" s="648"/>
      <c r="X208" s="648"/>
      <c r="Y208" s="648"/>
      <c r="Z208" s="648"/>
      <c r="AA208" s="648"/>
      <c r="AB208" s="648"/>
      <c r="AC208" s="648"/>
      <c r="AD208" s="648"/>
      <c r="AE208" s="648"/>
      <c r="AF208" s="648"/>
      <c r="AG208" s="648"/>
      <c r="AH208" s="649"/>
      <c r="AI208" s="657"/>
      <c r="AJ208" s="658"/>
      <c r="AK208" s="658"/>
      <c r="AL208" s="658"/>
      <c r="AM208" s="658"/>
      <c r="AN208" s="659"/>
    </row>
    <row r="209" spans="1:40" ht="18" customHeight="1">
      <c r="A209" s="62"/>
      <c r="B209" s="62"/>
      <c r="C209" s="624"/>
      <c r="D209" s="625"/>
      <c r="E209" s="685"/>
      <c r="F209" s="686"/>
      <c r="G209" s="686"/>
      <c r="H209" s="686"/>
      <c r="I209" s="686"/>
      <c r="J209" s="686"/>
      <c r="K209" s="686"/>
      <c r="L209" s="686"/>
      <c r="M209" s="686"/>
      <c r="N209" s="686"/>
      <c r="O209" s="686"/>
      <c r="P209" s="686"/>
      <c r="Q209" s="686"/>
      <c r="R209" s="686"/>
      <c r="S209" s="686"/>
      <c r="T209" s="686"/>
      <c r="U209" s="686"/>
      <c r="V209" s="686"/>
      <c r="W209" s="686"/>
      <c r="X209" s="686"/>
      <c r="Y209" s="686"/>
      <c r="Z209" s="686"/>
      <c r="AA209" s="686"/>
      <c r="AB209" s="686"/>
      <c r="AC209" s="686"/>
      <c r="AD209" s="686"/>
      <c r="AE209" s="686"/>
      <c r="AF209" s="686"/>
      <c r="AG209" s="686"/>
      <c r="AH209" s="687"/>
      <c r="AI209" s="733"/>
      <c r="AJ209" s="734"/>
      <c r="AK209" s="734"/>
      <c r="AL209" s="734"/>
      <c r="AM209" s="734"/>
      <c r="AN209" s="735"/>
    </row>
    <row r="210" spans="1:40" ht="18" customHeight="1">
      <c r="A210" s="62"/>
      <c r="B210" s="62"/>
      <c r="C210" s="674">
        <v>64</v>
      </c>
      <c r="D210" s="675"/>
      <c r="E210" s="647" t="s">
        <v>272</v>
      </c>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9"/>
      <c r="AI210" s="657"/>
      <c r="AJ210" s="658"/>
      <c r="AK210" s="658"/>
      <c r="AL210" s="658"/>
      <c r="AM210" s="658"/>
      <c r="AN210" s="659"/>
    </row>
    <row r="211" spans="1:40" ht="18" customHeight="1">
      <c r="A211" s="62"/>
      <c r="B211" s="62"/>
      <c r="C211" s="624"/>
      <c r="D211" s="625"/>
      <c r="E211" s="685"/>
      <c r="F211" s="686"/>
      <c r="G211" s="686"/>
      <c r="H211" s="686"/>
      <c r="I211" s="686"/>
      <c r="J211" s="686"/>
      <c r="K211" s="686"/>
      <c r="L211" s="686"/>
      <c r="M211" s="686"/>
      <c r="N211" s="686"/>
      <c r="O211" s="686"/>
      <c r="P211" s="686"/>
      <c r="Q211" s="686"/>
      <c r="R211" s="686"/>
      <c r="S211" s="686"/>
      <c r="T211" s="686"/>
      <c r="U211" s="686"/>
      <c r="V211" s="686"/>
      <c r="W211" s="686"/>
      <c r="X211" s="686"/>
      <c r="Y211" s="686"/>
      <c r="Z211" s="686"/>
      <c r="AA211" s="686"/>
      <c r="AB211" s="686"/>
      <c r="AC211" s="686"/>
      <c r="AD211" s="686"/>
      <c r="AE211" s="686"/>
      <c r="AF211" s="686"/>
      <c r="AG211" s="686"/>
      <c r="AH211" s="687"/>
      <c r="AI211" s="733"/>
      <c r="AJ211" s="734"/>
      <c r="AK211" s="734"/>
      <c r="AL211" s="734"/>
      <c r="AM211" s="734"/>
      <c r="AN211" s="735"/>
    </row>
    <row r="212" spans="1:40" ht="18" customHeight="1">
      <c r="A212" s="62"/>
      <c r="B212" s="62"/>
      <c r="C212" s="674">
        <v>65</v>
      </c>
      <c r="D212" s="675"/>
      <c r="E212" s="647" t="s">
        <v>273</v>
      </c>
      <c r="F212" s="648"/>
      <c r="G212" s="648"/>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9"/>
      <c r="AI212" s="657"/>
      <c r="AJ212" s="658"/>
      <c r="AK212" s="658"/>
      <c r="AL212" s="658"/>
      <c r="AM212" s="658"/>
      <c r="AN212" s="659"/>
    </row>
    <row r="213" spans="1:40" ht="18" customHeight="1">
      <c r="A213" s="530"/>
      <c r="B213" s="530"/>
      <c r="C213" s="622"/>
      <c r="D213" s="623"/>
      <c r="E213" s="650"/>
      <c r="F213" s="651"/>
      <c r="G213" s="651"/>
      <c r="H213" s="651"/>
      <c r="I213" s="651"/>
      <c r="J213" s="651"/>
      <c r="K213" s="651"/>
      <c r="L213" s="651"/>
      <c r="M213" s="651"/>
      <c r="N213" s="651"/>
      <c r="O213" s="651"/>
      <c r="P213" s="651"/>
      <c r="Q213" s="651"/>
      <c r="R213" s="651"/>
      <c r="S213" s="651"/>
      <c r="T213" s="651"/>
      <c r="U213" s="651"/>
      <c r="V213" s="651"/>
      <c r="W213" s="651"/>
      <c r="X213" s="651"/>
      <c r="Y213" s="651"/>
      <c r="Z213" s="651"/>
      <c r="AA213" s="651"/>
      <c r="AB213" s="651"/>
      <c r="AC213" s="651"/>
      <c r="AD213" s="651"/>
      <c r="AE213" s="651"/>
      <c r="AF213" s="651"/>
      <c r="AG213" s="651"/>
      <c r="AH213" s="652"/>
      <c r="AI213" s="660"/>
      <c r="AJ213" s="661"/>
      <c r="AK213" s="661"/>
      <c r="AL213" s="661"/>
      <c r="AM213" s="661"/>
      <c r="AN213" s="662"/>
    </row>
    <row r="214" spans="1:40" ht="18" customHeight="1">
      <c r="A214" s="62"/>
      <c r="B214" s="62"/>
      <c r="C214" s="624"/>
      <c r="D214" s="625"/>
      <c r="E214" s="685"/>
      <c r="F214" s="686"/>
      <c r="G214" s="686"/>
      <c r="H214" s="686"/>
      <c r="I214" s="686"/>
      <c r="J214" s="686"/>
      <c r="K214" s="686"/>
      <c r="L214" s="686"/>
      <c r="M214" s="686"/>
      <c r="N214" s="686"/>
      <c r="O214" s="686"/>
      <c r="P214" s="686"/>
      <c r="Q214" s="686"/>
      <c r="R214" s="686"/>
      <c r="S214" s="686"/>
      <c r="T214" s="686"/>
      <c r="U214" s="686"/>
      <c r="V214" s="686"/>
      <c r="W214" s="686"/>
      <c r="X214" s="686"/>
      <c r="Y214" s="686"/>
      <c r="Z214" s="686"/>
      <c r="AA214" s="686"/>
      <c r="AB214" s="686"/>
      <c r="AC214" s="686"/>
      <c r="AD214" s="686"/>
      <c r="AE214" s="686"/>
      <c r="AF214" s="686"/>
      <c r="AG214" s="686"/>
      <c r="AH214" s="687"/>
      <c r="AI214" s="733"/>
      <c r="AJ214" s="734"/>
      <c r="AK214" s="734"/>
      <c r="AL214" s="734"/>
      <c r="AM214" s="734"/>
      <c r="AN214" s="735"/>
    </row>
    <row r="215" spans="1:40" ht="18" customHeight="1">
      <c r="A215" s="62"/>
      <c r="B215" s="62"/>
      <c r="C215" s="674">
        <v>66</v>
      </c>
      <c r="D215" s="675"/>
      <c r="E215" s="647" t="s">
        <v>343</v>
      </c>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9"/>
      <c r="AI215" s="657"/>
      <c r="AJ215" s="658"/>
      <c r="AK215" s="658"/>
      <c r="AL215" s="658"/>
      <c r="AM215" s="658"/>
      <c r="AN215" s="659"/>
    </row>
    <row r="216" spans="1:40" ht="18" customHeight="1">
      <c r="A216" s="62"/>
      <c r="B216" s="62"/>
      <c r="C216" s="624"/>
      <c r="D216" s="625"/>
      <c r="E216" s="685"/>
      <c r="F216" s="686"/>
      <c r="G216" s="686"/>
      <c r="H216" s="686"/>
      <c r="I216" s="686"/>
      <c r="J216" s="686"/>
      <c r="K216" s="686"/>
      <c r="L216" s="686"/>
      <c r="M216" s="686"/>
      <c r="N216" s="686"/>
      <c r="O216" s="686"/>
      <c r="P216" s="686"/>
      <c r="Q216" s="686"/>
      <c r="R216" s="686"/>
      <c r="S216" s="686"/>
      <c r="T216" s="686"/>
      <c r="U216" s="686"/>
      <c r="V216" s="686"/>
      <c r="W216" s="686"/>
      <c r="X216" s="686"/>
      <c r="Y216" s="686"/>
      <c r="Z216" s="686"/>
      <c r="AA216" s="686"/>
      <c r="AB216" s="686"/>
      <c r="AC216" s="686"/>
      <c r="AD216" s="686"/>
      <c r="AE216" s="686"/>
      <c r="AF216" s="686"/>
      <c r="AG216" s="686"/>
      <c r="AH216" s="687"/>
      <c r="AI216" s="733"/>
      <c r="AJ216" s="734"/>
      <c r="AK216" s="734"/>
      <c r="AL216" s="734"/>
      <c r="AM216" s="734"/>
      <c r="AN216" s="735"/>
    </row>
    <row r="217" spans="1:40" ht="18" customHeight="1">
      <c r="A217" s="62"/>
      <c r="B217" s="62"/>
      <c r="C217" s="674">
        <v>67</v>
      </c>
      <c r="D217" s="675"/>
      <c r="E217" s="647" t="s">
        <v>274</v>
      </c>
      <c r="F217" s="648"/>
      <c r="G217" s="648"/>
      <c r="H217" s="648"/>
      <c r="I217" s="648"/>
      <c r="J217" s="648"/>
      <c r="K217" s="648"/>
      <c r="L217" s="648"/>
      <c r="M217" s="648"/>
      <c r="N217" s="648"/>
      <c r="O217" s="648"/>
      <c r="P217" s="648"/>
      <c r="Q217" s="648"/>
      <c r="R217" s="648"/>
      <c r="S217" s="648"/>
      <c r="T217" s="648"/>
      <c r="U217" s="648"/>
      <c r="V217" s="648"/>
      <c r="W217" s="648"/>
      <c r="X217" s="648"/>
      <c r="Y217" s="648"/>
      <c r="Z217" s="648"/>
      <c r="AA217" s="648"/>
      <c r="AB217" s="648"/>
      <c r="AC217" s="648"/>
      <c r="AD217" s="648"/>
      <c r="AE217" s="648"/>
      <c r="AF217" s="648"/>
      <c r="AG217" s="648"/>
      <c r="AH217" s="649"/>
      <c r="AI217" s="657"/>
      <c r="AJ217" s="658"/>
      <c r="AK217" s="658"/>
      <c r="AL217" s="658"/>
      <c r="AM217" s="658"/>
      <c r="AN217" s="659"/>
    </row>
    <row r="218" spans="1:40" ht="18" customHeight="1">
      <c r="A218" s="62"/>
      <c r="B218" s="62"/>
      <c r="C218" s="624"/>
      <c r="D218" s="625"/>
      <c r="E218" s="685"/>
      <c r="F218" s="686"/>
      <c r="G218" s="686"/>
      <c r="H218" s="686"/>
      <c r="I218" s="686"/>
      <c r="J218" s="686"/>
      <c r="K218" s="686"/>
      <c r="L218" s="686"/>
      <c r="M218" s="686"/>
      <c r="N218" s="686"/>
      <c r="O218" s="686"/>
      <c r="P218" s="686"/>
      <c r="Q218" s="686"/>
      <c r="R218" s="686"/>
      <c r="S218" s="686"/>
      <c r="T218" s="686"/>
      <c r="U218" s="686"/>
      <c r="V218" s="686"/>
      <c r="W218" s="686"/>
      <c r="X218" s="686"/>
      <c r="Y218" s="686"/>
      <c r="Z218" s="686"/>
      <c r="AA218" s="686"/>
      <c r="AB218" s="686"/>
      <c r="AC218" s="686"/>
      <c r="AD218" s="686"/>
      <c r="AE218" s="686"/>
      <c r="AF218" s="686"/>
      <c r="AG218" s="686"/>
      <c r="AH218" s="687"/>
      <c r="AI218" s="733"/>
      <c r="AJ218" s="734"/>
      <c r="AK218" s="734"/>
      <c r="AL218" s="734"/>
      <c r="AM218" s="734"/>
      <c r="AN218" s="735"/>
    </row>
    <row r="219" spans="1:40" ht="18" customHeight="1">
      <c r="A219" s="62"/>
      <c r="B219" s="62"/>
      <c r="C219" s="674">
        <v>68</v>
      </c>
      <c r="D219" s="675"/>
      <c r="E219" s="647" t="s">
        <v>275</v>
      </c>
      <c r="F219" s="648"/>
      <c r="G219" s="648"/>
      <c r="H219" s="648"/>
      <c r="I219" s="648"/>
      <c r="J219" s="648"/>
      <c r="K219" s="648"/>
      <c r="L219" s="648"/>
      <c r="M219" s="648"/>
      <c r="N219" s="648"/>
      <c r="O219" s="648"/>
      <c r="P219" s="648"/>
      <c r="Q219" s="648"/>
      <c r="R219" s="648"/>
      <c r="S219" s="648"/>
      <c r="T219" s="648"/>
      <c r="U219" s="648"/>
      <c r="V219" s="648"/>
      <c r="W219" s="648"/>
      <c r="X219" s="648"/>
      <c r="Y219" s="648"/>
      <c r="Z219" s="648"/>
      <c r="AA219" s="648"/>
      <c r="AB219" s="648"/>
      <c r="AC219" s="648"/>
      <c r="AD219" s="648"/>
      <c r="AE219" s="648"/>
      <c r="AF219" s="648"/>
      <c r="AG219" s="648"/>
      <c r="AH219" s="649"/>
      <c r="AI219" s="657"/>
      <c r="AJ219" s="658"/>
      <c r="AK219" s="658"/>
      <c r="AL219" s="658"/>
      <c r="AM219" s="658"/>
      <c r="AN219" s="659"/>
    </row>
    <row r="220" spans="1:40" ht="18" customHeight="1">
      <c r="A220" s="62"/>
      <c r="B220" s="62"/>
      <c r="C220" s="624"/>
      <c r="D220" s="625"/>
      <c r="E220" s="685"/>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7"/>
      <c r="AI220" s="733"/>
      <c r="AJ220" s="734"/>
      <c r="AK220" s="734"/>
      <c r="AL220" s="734"/>
      <c r="AM220" s="734"/>
      <c r="AN220" s="735"/>
    </row>
    <row r="221" spans="1:40" ht="18" customHeight="1">
      <c r="A221" s="62"/>
      <c r="B221" s="62"/>
      <c r="C221" s="674">
        <v>69</v>
      </c>
      <c r="D221" s="675"/>
      <c r="E221" s="647" t="s">
        <v>276</v>
      </c>
      <c r="F221" s="648"/>
      <c r="G221" s="648"/>
      <c r="H221" s="648"/>
      <c r="I221" s="648"/>
      <c r="J221" s="648"/>
      <c r="K221" s="648"/>
      <c r="L221" s="648"/>
      <c r="M221" s="648"/>
      <c r="N221" s="648"/>
      <c r="O221" s="648"/>
      <c r="P221" s="648"/>
      <c r="Q221" s="648"/>
      <c r="R221" s="648"/>
      <c r="S221" s="648"/>
      <c r="T221" s="648"/>
      <c r="U221" s="648"/>
      <c r="V221" s="648"/>
      <c r="W221" s="648"/>
      <c r="X221" s="648"/>
      <c r="Y221" s="648"/>
      <c r="Z221" s="648"/>
      <c r="AA221" s="648"/>
      <c r="AB221" s="648"/>
      <c r="AC221" s="648"/>
      <c r="AD221" s="648"/>
      <c r="AE221" s="648"/>
      <c r="AF221" s="648"/>
      <c r="AG221" s="648"/>
      <c r="AH221" s="649"/>
      <c r="AI221" s="657"/>
      <c r="AJ221" s="658"/>
      <c r="AK221" s="658"/>
      <c r="AL221" s="658"/>
      <c r="AM221" s="658"/>
      <c r="AN221" s="659"/>
    </row>
    <row r="222" spans="1:40" ht="18" customHeight="1">
      <c r="A222" s="62"/>
      <c r="B222" s="62"/>
      <c r="C222" s="624"/>
      <c r="D222" s="625"/>
      <c r="E222" s="685"/>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7"/>
      <c r="AI222" s="733"/>
      <c r="AJ222" s="734"/>
      <c r="AK222" s="734"/>
      <c r="AL222" s="734"/>
      <c r="AM222" s="734"/>
      <c r="AN222" s="735"/>
    </row>
    <row r="223" spans="1:40" ht="18" customHeight="1">
      <c r="A223" s="62"/>
      <c r="B223" s="62"/>
      <c r="C223" s="674">
        <v>70</v>
      </c>
      <c r="D223" s="675"/>
      <c r="E223" s="647" t="s">
        <v>277</v>
      </c>
      <c r="F223" s="648"/>
      <c r="G223" s="648"/>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8"/>
      <c r="AD223" s="648"/>
      <c r="AE223" s="648"/>
      <c r="AF223" s="648"/>
      <c r="AG223" s="648"/>
      <c r="AH223" s="649"/>
      <c r="AI223" s="657"/>
      <c r="AJ223" s="658"/>
      <c r="AK223" s="658"/>
      <c r="AL223" s="658"/>
      <c r="AM223" s="658"/>
      <c r="AN223" s="659"/>
    </row>
    <row r="224" spans="1:40" ht="18" customHeight="1">
      <c r="A224" s="62"/>
      <c r="B224" s="62"/>
      <c r="C224" s="624"/>
      <c r="D224" s="625"/>
      <c r="E224" s="685"/>
      <c r="F224" s="686"/>
      <c r="G224" s="686"/>
      <c r="H224" s="686"/>
      <c r="I224" s="686"/>
      <c r="J224" s="686"/>
      <c r="K224" s="686"/>
      <c r="L224" s="686"/>
      <c r="M224" s="686"/>
      <c r="N224" s="686"/>
      <c r="O224" s="686"/>
      <c r="P224" s="686"/>
      <c r="Q224" s="686"/>
      <c r="R224" s="686"/>
      <c r="S224" s="686"/>
      <c r="T224" s="686"/>
      <c r="U224" s="686"/>
      <c r="V224" s="686"/>
      <c r="W224" s="686"/>
      <c r="X224" s="686"/>
      <c r="Y224" s="686"/>
      <c r="Z224" s="686"/>
      <c r="AA224" s="686"/>
      <c r="AB224" s="686"/>
      <c r="AC224" s="686"/>
      <c r="AD224" s="686"/>
      <c r="AE224" s="686"/>
      <c r="AF224" s="686"/>
      <c r="AG224" s="686"/>
      <c r="AH224" s="687"/>
      <c r="AI224" s="733"/>
      <c r="AJ224" s="734"/>
      <c r="AK224" s="734"/>
      <c r="AL224" s="734"/>
      <c r="AM224" s="734"/>
      <c r="AN224" s="735"/>
    </row>
    <row r="225" spans="1:40" ht="18" customHeight="1">
      <c r="A225" s="62"/>
      <c r="B225" s="62"/>
      <c r="C225" s="674">
        <v>71</v>
      </c>
      <c r="D225" s="675"/>
      <c r="E225" s="647" t="s">
        <v>278</v>
      </c>
      <c r="F225" s="648"/>
      <c r="G225" s="648"/>
      <c r="H225" s="648"/>
      <c r="I225" s="648"/>
      <c r="J225" s="648"/>
      <c r="K225" s="648"/>
      <c r="L225" s="648"/>
      <c r="M225" s="648"/>
      <c r="N225" s="648"/>
      <c r="O225" s="648"/>
      <c r="P225" s="648"/>
      <c r="Q225" s="648"/>
      <c r="R225" s="648"/>
      <c r="S225" s="648"/>
      <c r="T225" s="648"/>
      <c r="U225" s="648"/>
      <c r="V225" s="648"/>
      <c r="W225" s="648"/>
      <c r="X225" s="648"/>
      <c r="Y225" s="648"/>
      <c r="Z225" s="648"/>
      <c r="AA225" s="648"/>
      <c r="AB225" s="648"/>
      <c r="AC225" s="648"/>
      <c r="AD225" s="648"/>
      <c r="AE225" s="648"/>
      <c r="AF225" s="648"/>
      <c r="AG225" s="648"/>
      <c r="AH225" s="649"/>
      <c r="AI225" s="657"/>
      <c r="AJ225" s="658"/>
      <c r="AK225" s="658"/>
      <c r="AL225" s="658"/>
      <c r="AM225" s="658"/>
      <c r="AN225" s="659"/>
    </row>
    <row r="226" spans="1:40" ht="18" customHeight="1">
      <c r="A226" s="62"/>
      <c r="B226" s="62"/>
      <c r="C226" s="624"/>
      <c r="D226" s="625"/>
      <c r="E226" s="685"/>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7"/>
      <c r="AI226" s="733"/>
      <c r="AJ226" s="734"/>
      <c r="AK226" s="734"/>
      <c r="AL226" s="734"/>
      <c r="AM226" s="734"/>
      <c r="AN226" s="735"/>
    </row>
    <row r="227" spans="1:40" ht="18" customHeight="1">
      <c r="A227" s="62"/>
      <c r="B227" s="62"/>
      <c r="C227" s="674">
        <v>72</v>
      </c>
      <c r="D227" s="675"/>
      <c r="E227" s="647" t="s">
        <v>279</v>
      </c>
      <c r="F227" s="648"/>
      <c r="G227" s="648"/>
      <c r="H227" s="648"/>
      <c r="I227" s="648"/>
      <c r="J227" s="648"/>
      <c r="K227" s="648"/>
      <c r="L227" s="648"/>
      <c r="M227" s="648"/>
      <c r="N227" s="648"/>
      <c r="O227" s="648"/>
      <c r="P227" s="648"/>
      <c r="Q227" s="648"/>
      <c r="R227" s="648"/>
      <c r="S227" s="648"/>
      <c r="T227" s="648"/>
      <c r="U227" s="648"/>
      <c r="V227" s="648"/>
      <c r="W227" s="648"/>
      <c r="X227" s="648"/>
      <c r="Y227" s="648"/>
      <c r="Z227" s="648"/>
      <c r="AA227" s="648"/>
      <c r="AB227" s="648"/>
      <c r="AC227" s="648"/>
      <c r="AD227" s="648"/>
      <c r="AE227" s="648"/>
      <c r="AF227" s="648"/>
      <c r="AG227" s="648"/>
      <c r="AH227" s="649"/>
      <c r="AI227" s="657"/>
      <c r="AJ227" s="658"/>
      <c r="AK227" s="658"/>
      <c r="AL227" s="658"/>
      <c r="AM227" s="658"/>
      <c r="AN227" s="659"/>
    </row>
    <row r="228" spans="1:40" ht="18" customHeight="1">
      <c r="A228" s="62"/>
      <c r="B228" s="62"/>
      <c r="C228" s="624"/>
      <c r="D228" s="625"/>
      <c r="E228" s="685"/>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6"/>
      <c r="AD228" s="686"/>
      <c r="AE228" s="686"/>
      <c r="AF228" s="686"/>
      <c r="AG228" s="686"/>
      <c r="AH228" s="687"/>
      <c r="AI228" s="733"/>
      <c r="AJ228" s="734"/>
      <c r="AK228" s="734"/>
      <c r="AL228" s="734"/>
      <c r="AM228" s="734"/>
      <c r="AN228" s="735"/>
    </row>
    <row r="229" spans="1:40" ht="18" customHeight="1">
      <c r="A229" s="62"/>
      <c r="B229" s="62"/>
      <c r="C229" s="674">
        <v>73</v>
      </c>
      <c r="D229" s="675"/>
      <c r="E229" s="647" t="s">
        <v>280</v>
      </c>
      <c r="F229" s="648"/>
      <c r="G229" s="648"/>
      <c r="H229" s="648"/>
      <c r="I229" s="648"/>
      <c r="J229" s="648"/>
      <c r="K229" s="648"/>
      <c r="L229" s="648"/>
      <c r="M229" s="648"/>
      <c r="N229" s="648"/>
      <c r="O229" s="648"/>
      <c r="P229" s="648"/>
      <c r="Q229" s="648"/>
      <c r="R229" s="648"/>
      <c r="S229" s="648"/>
      <c r="T229" s="648"/>
      <c r="U229" s="648"/>
      <c r="V229" s="648"/>
      <c r="W229" s="648"/>
      <c r="X229" s="648"/>
      <c r="Y229" s="648"/>
      <c r="Z229" s="648"/>
      <c r="AA229" s="648"/>
      <c r="AB229" s="648"/>
      <c r="AC229" s="648"/>
      <c r="AD229" s="648"/>
      <c r="AE229" s="648"/>
      <c r="AF229" s="648"/>
      <c r="AG229" s="648"/>
      <c r="AH229" s="649"/>
      <c r="AI229" s="657"/>
      <c r="AJ229" s="658"/>
      <c r="AK229" s="658"/>
      <c r="AL229" s="658"/>
      <c r="AM229" s="658"/>
      <c r="AN229" s="659"/>
    </row>
    <row r="230" spans="1:40" ht="18" customHeight="1">
      <c r="A230" s="62"/>
      <c r="B230" s="62"/>
      <c r="C230" s="624"/>
      <c r="D230" s="625"/>
      <c r="E230" s="685"/>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7"/>
      <c r="AI230" s="733"/>
      <c r="AJ230" s="734"/>
      <c r="AK230" s="734"/>
      <c r="AL230" s="734"/>
      <c r="AM230" s="734"/>
      <c r="AN230" s="735"/>
    </row>
    <row r="231" spans="1:40" ht="18" customHeight="1">
      <c r="A231" s="62"/>
      <c r="B231" s="62"/>
      <c r="C231" s="674">
        <v>74</v>
      </c>
      <c r="D231" s="675"/>
      <c r="E231" s="647" t="s">
        <v>281</v>
      </c>
      <c r="F231" s="648"/>
      <c r="G231" s="648"/>
      <c r="H231" s="648"/>
      <c r="I231" s="648"/>
      <c r="J231" s="648"/>
      <c r="K231" s="648"/>
      <c r="L231" s="648"/>
      <c r="M231" s="648"/>
      <c r="N231" s="648"/>
      <c r="O231" s="648"/>
      <c r="P231" s="648"/>
      <c r="Q231" s="648"/>
      <c r="R231" s="648"/>
      <c r="S231" s="648"/>
      <c r="T231" s="648"/>
      <c r="U231" s="648"/>
      <c r="V231" s="648"/>
      <c r="W231" s="648"/>
      <c r="X231" s="648"/>
      <c r="Y231" s="648"/>
      <c r="Z231" s="648"/>
      <c r="AA231" s="648"/>
      <c r="AB231" s="648"/>
      <c r="AC231" s="648"/>
      <c r="AD231" s="648"/>
      <c r="AE231" s="648"/>
      <c r="AF231" s="648"/>
      <c r="AG231" s="648"/>
      <c r="AH231" s="649"/>
      <c r="AI231" s="657"/>
      <c r="AJ231" s="658"/>
      <c r="AK231" s="658"/>
      <c r="AL231" s="658"/>
      <c r="AM231" s="658"/>
      <c r="AN231" s="659"/>
    </row>
    <row r="232" spans="1:40" ht="18" customHeight="1">
      <c r="A232" s="62"/>
      <c r="B232" s="62"/>
      <c r="C232" s="624"/>
      <c r="D232" s="625"/>
      <c r="E232" s="685"/>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6"/>
      <c r="AD232" s="686"/>
      <c r="AE232" s="686"/>
      <c r="AF232" s="686"/>
      <c r="AG232" s="686"/>
      <c r="AH232" s="687"/>
      <c r="AI232" s="733"/>
      <c r="AJ232" s="734"/>
      <c r="AK232" s="734"/>
      <c r="AL232" s="734"/>
      <c r="AM232" s="734"/>
      <c r="AN232" s="735"/>
    </row>
    <row r="233" spans="1:40" ht="18" customHeight="1">
      <c r="A233" s="62"/>
      <c r="B233" s="62"/>
      <c r="C233" s="674">
        <v>75</v>
      </c>
      <c r="D233" s="675"/>
      <c r="E233" s="647" t="s">
        <v>282</v>
      </c>
      <c r="F233" s="648"/>
      <c r="G233" s="648"/>
      <c r="H233" s="648"/>
      <c r="I233" s="648"/>
      <c r="J233" s="648"/>
      <c r="K233" s="648"/>
      <c r="L233" s="648"/>
      <c r="M233" s="648"/>
      <c r="N233" s="648"/>
      <c r="O233" s="648"/>
      <c r="P233" s="648"/>
      <c r="Q233" s="648"/>
      <c r="R233" s="648"/>
      <c r="S233" s="648"/>
      <c r="T233" s="648"/>
      <c r="U233" s="648"/>
      <c r="V233" s="648"/>
      <c r="W233" s="648"/>
      <c r="X233" s="648"/>
      <c r="Y233" s="648"/>
      <c r="Z233" s="648"/>
      <c r="AA233" s="648"/>
      <c r="AB233" s="648"/>
      <c r="AC233" s="648"/>
      <c r="AD233" s="648"/>
      <c r="AE233" s="648"/>
      <c r="AF233" s="648"/>
      <c r="AG233" s="648"/>
      <c r="AH233" s="649"/>
      <c r="AI233" s="657"/>
      <c r="AJ233" s="658"/>
      <c r="AK233" s="658"/>
      <c r="AL233" s="658"/>
      <c r="AM233" s="658"/>
      <c r="AN233" s="659"/>
    </row>
    <row r="234" spans="1:40" ht="18" customHeight="1">
      <c r="A234" s="62"/>
      <c r="B234" s="62"/>
      <c r="C234" s="624"/>
      <c r="D234" s="625"/>
      <c r="E234" s="685"/>
      <c r="F234" s="686"/>
      <c r="G234" s="686"/>
      <c r="H234" s="686"/>
      <c r="I234" s="686"/>
      <c r="J234" s="686"/>
      <c r="K234" s="686"/>
      <c r="L234" s="686"/>
      <c r="M234" s="686"/>
      <c r="N234" s="686"/>
      <c r="O234" s="686"/>
      <c r="P234" s="686"/>
      <c r="Q234" s="686"/>
      <c r="R234" s="686"/>
      <c r="S234" s="686"/>
      <c r="T234" s="686"/>
      <c r="U234" s="686"/>
      <c r="V234" s="686"/>
      <c r="W234" s="686"/>
      <c r="X234" s="686"/>
      <c r="Y234" s="686"/>
      <c r="Z234" s="686"/>
      <c r="AA234" s="686"/>
      <c r="AB234" s="686"/>
      <c r="AC234" s="686"/>
      <c r="AD234" s="686"/>
      <c r="AE234" s="686"/>
      <c r="AF234" s="686"/>
      <c r="AG234" s="686"/>
      <c r="AH234" s="687"/>
      <c r="AI234" s="733"/>
      <c r="AJ234" s="734"/>
      <c r="AK234" s="734"/>
      <c r="AL234" s="734"/>
      <c r="AM234" s="734"/>
      <c r="AN234" s="735"/>
    </row>
    <row r="235" spans="1:40" ht="18" customHeight="1">
      <c r="A235" s="62"/>
      <c r="B235" s="62"/>
      <c r="C235" s="674">
        <v>76</v>
      </c>
      <c r="D235" s="675"/>
      <c r="E235" s="647" t="s">
        <v>283</v>
      </c>
      <c r="F235" s="648"/>
      <c r="G235" s="648"/>
      <c r="H235" s="648"/>
      <c r="I235" s="648"/>
      <c r="J235" s="648"/>
      <c r="K235" s="648"/>
      <c r="L235" s="648"/>
      <c r="M235" s="648"/>
      <c r="N235" s="648"/>
      <c r="O235" s="648"/>
      <c r="P235" s="648"/>
      <c r="Q235" s="648"/>
      <c r="R235" s="648"/>
      <c r="S235" s="648"/>
      <c r="T235" s="648"/>
      <c r="U235" s="648"/>
      <c r="V235" s="648"/>
      <c r="W235" s="648"/>
      <c r="X235" s="648"/>
      <c r="Y235" s="648"/>
      <c r="Z235" s="648"/>
      <c r="AA235" s="648"/>
      <c r="AB235" s="648"/>
      <c r="AC235" s="648"/>
      <c r="AD235" s="648"/>
      <c r="AE235" s="648"/>
      <c r="AF235" s="648"/>
      <c r="AG235" s="648"/>
      <c r="AH235" s="649"/>
      <c r="AI235" s="657"/>
      <c r="AJ235" s="658"/>
      <c r="AK235" s="658"/>
      <c r="AL235" s="658"/>
      <c r="AM235" s="658"/>
      <c r="AN235" s="659"/>
    </row>
    <row r="236" spans="1:40" ht="18" customHeight="1">
      <c r="A236" s="62"/>
      <c r="B236" s="62"/>
      <c r="C236" s="624"/>
      <c r="D236" s="625"/>
      <c r="E236" s="685"/>
      <c r="F236" s="686"/>
      <c r="G236" s="686"/>
      <c r="H236" s="686"/>
      <c r="I236" s="686"/>
      <c r="J236" s="686"/>
      <c r="K236" s="686"/>
      <c r="L236" s="686"/>
      <c r="M236" s="686"/>
      <c r="N236" s="686"/>
      <c r="O236" s="686"/>
      <c r="P236" s="686"/>
      <c r="Q236" s="686"/>
      <c r="R236" s="686"/>
      <c r="S236" s="686"/>
      <c r="T236" s="686"/>
      <c r="U236" s="686"/>
      <c r="V236" s="686"/>
      <c r="W236" s="686"/>
      <c r="X236" s="686"/>
      <c r="Y236" s="686"/>
      <c r="Z236" s="686"/>
      <c r="AA236" s="686"/>
      <c r="AB236" s="686"/>
      <c r="AC236" s="686"/>
      <c r="AD236" s="686"/>
      <c r="AE236" s="686"/>
      <c r="AF236" s="686"/>
      <c r="AG236" s="686"/>
      <c r="AH236" s="687"/>
      <c r="AI236" s="733"/>
      <c r="AJ236" s="734"/>
      <c r="AK236" s="734"/>
      <c r="AL236" s="734"/>
      <c r="AM236" s="734"/>
      <c r="AN236" s="735"/>
    </row>
    <row r="237" spans="1:40" ht="18" customHeight="1">
      <c r="A237" s="62"/>
      <c r="B237" s="62"/>
      <c r="C237" s="296"/>
      <c r="D237" s="296"/>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511"/>
      <c r="AJ237" s="511"/>
      <c r="AK237" s="511"/>
      <c r="AL237" s="511"/>
      <c r="AM237" s="511"/>
      <c r="AN237" s="511"/>
    </row>
    <row r="238" spans="1:40" ht="18" customHeight="1">
      <c r="A238" s="62"/>
      <c r="B238" s="31" t="s">
        <v>92</v>
      </c>
      <c r="C238" s="296"/>
      <c r="D238" s="296"/>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c r="AA238" s="281"/>
      <c r="AB238" s="281"/>
      <c r="AC238" s="281"/>
      <c r="AD238" s="281"/>
      <c r="AE238" s="281"/>
      <c r="AF238" s="281"/>
      <c r="AG238" s="281"/>
      <c r="AH238" s="281"/>
      <c r="AI238" s="511"/>
      <c r="AJ238" s="511"/>
      <c r="AK238" s="511"/>
      <c r="AL238" s="511"/>
      <c r="AM238" s="511"/>
      <c r="AN238" s="511"/>
    </row>
    <row r="239" spans="1:40" ht="18" customHeight="1">
      <c r="A239" s="62"/>
      <c r="B239" s="62"/>
      <c r="C239" s="674">
        <v>77</v>
      </c>
      <c r="D239" s="675"/>
      <c r="E239" s="647" t="s">
        <v>284</v>
      </c>
      <c r="F239" s="648"/>
      <c r="G239" s="648"/>
      <c r="H239" s="648"/>
      <c r="I239" s="648"/>
      <c r="J239" s="648"/>
      <c r="K239" s="648"/>
      <c r="L239" s="648"/>
      <c r="M239" s="648"/>
      <c r="N239" s="648"/>
      <c r="O239" s="648"/>
      <c r="P239" s="648"/>
      <c r="Q239" s="648"/>
      <c r="R239" s="648"/>
      <c r="S239" s="648"/>
      <c r="T239" s="648"/>
      <c r="U239" s="648"/>
      <c r="V239" s="648"/>
      <c r="W239" s="648"/>
      <c r="X239" s="648"/>
      <c r="Y239" s="648"/>
      <c r="Z239" s="648"/>
      <c r="AA239" s="648"/>
      <c r="AB239" s="648"/>
      <c r="AC239" s="648"/>
      <c r="AD239" s="648"/>
      <c r="AE239" s="648"/>
      <c r="AF239" s="648"/>
      <c r="AG239" s="648"/>
      <c r="AH239" s="649"/>
      <c r="AI239" s="657"/>
      <c r="AJ239" s="658"/>
      <c r="AK239" s="658"/>
      <c r="AL239" s="658"/>
      <c r="AM239" s="658"/>
      <c r="AN239" s="659"/>
    </row>
    <row r="240" spans="1:40" ht="18" customHeight="1">
      <c r="A240" s="62"/>
      <c r="B240" s="31"/>
      <c r="C240" s="624"/>
      <c r="D240" s="625"/>
      <c r="E240" s="685"/>
      <c r="F240" s="686"/>
      <c r="G240" s="686"/>
      <c r="H240" s="686"/>
      <c r="I240" s="686"/>
      <c r="J240" s="686"/>
      <c r="K240" s="686"/>
      <c r="L240" s="686"/>
      <c r="M240" s="686"/>
      <c r="N240" s="686"/>
      <c r="O240" s="686"/>
      <c r="P240" s="686"/>
      <c r="Q240" s="686"/>
      <c r="R240" s="686"/>
      <c r="S240" s="686"/>
      <c r="T240" s="686"/>
      <c r="U240" s="686"/>
      <c r="V240" s="686"/>
      <c r="W240" s="686"/>
      <c r="X240" s="686"/>
      <c r="Y240" s="686"/>
      <c r="Z240" s="686"/>
      <c r="AA240" s="686"/>
      <c r="AB240" s="686"/>
      <c r="AC240" s="686"/>
      <c r="AD240" s="686"/>
      <c r="AE240" s="686"/>
      <c r="AF240" s="686"/>
      <c r="AG240" s="686"/>
      <c r="AH240" s="687"/>
      <c r="AI240" s="733"/>
      <c r="AJ240" s="734"/>
      <c r="AK240" s="734"/>
      <c r="AL240" s="734"/>
      <c r="AM240" s="734"/>
      <c r="AN240" s="735"/>
    </row>
    <row r="241" spans="1:40" ht="18" customHeight="1">
      <c r="A241" s="62"/>
      <c r="B241" s="62"/>
      <c r="C241" s="674">
        <v>78</v>
      </c>
      <c r="D241" s="675"/>
      <c r="E241" s="647" t="s">
        <v>285</v>
      </c>
      <c r="F241" s="648"/>
      <c r="G241" s="648"/>
      <c r="H241" s="648"/>
      <c r="I241" s="648"/>
      <c r="J241" s="648"/>
      <c r="K241" s="648"/>
      <c r="L241" s="648"/>
      <c r="M241" s="648"/>
      <c r="N241" s="648"/>
      <c r="O241" s="648"/>
      <c r="P241" s="648"/>
      <c r="Q241" s="648"/>
      <c r="R241" s="648"/>
      <c r="S241" s="648"/>
      <c r="T241" s="648"/>
      <c r="U241" s="648"/>
      <c r="V241" s="648"/>
      <c r="W241" s="648"/>
      <c r="X241" s="648"/>
      <c r="Y241" s="648"/>
      <c r="Z241" s="648"/>
      <c r="AA241" s="648"/>
      <c r="AB241" s="648"/>
      <c r="AC241" s="648"/>
      <c r="AD241" s="648"/>
      <c r="AE241" s="648"/>
      <c r="AF241" s="648"/>
      <c r="AG241" s="648"/>
      <c r="AH241" s="649"/>
      <c r="AI241" s="657"/>
      <c r="AJ241" s="658"/>
      <c r="AK241" s="658"/>
      <c r="AL241" s="658"/>
      <c r="AM241" s="658"/>
      <c r="AN241" s="659"/>
    </row>
    <row r="242" spans="1:40" ht="18" customHeight="1">
      <c r="A242" s="62"/>
      <c r="B242" s="31"/>
      <c r="C242" s="624"/>
      <c r="D242" s="625"/>
      <c r="E242" s="685"/>
      <c r="F242" s="686"/>
      <c r="G242" s="686"/>
      <c r="H242" s="686"/>
      <c r="I242" s="686"/>
      <c r="J242" s="686"/>
      <c r="K242" s="686"/>
      <c r="L242" s="686"/>
      <c r="M242" s="686"/>
      <c r="N242" s="686"/>
      <c r="O242" s="686"/>
      <c r="P242" s="686"/>
      <c r="Q242" s="686"/>
      <c r="R242" s="686"/>
      <c r="S242" s="686"/>
      <c r="T242" s="686"/>
      <c r="U242" s="686"/>
      <c r="V242" s="686"/>
      <c r="W242" s="686"/>
      <c r="X242" s="686"/>
      <c r="Y242" s="686"/>
      <c r="Z242" s="686"/>
      <c r="AA242" s="686"/>
      <c r="AB242" s="686"/>
      <c r="AC242" s="686"/>
      <c r="AD242" s="686"/>
      <c r="AE242" s="686"/>
      <c r="AF242" s="686"/>
      <c r="AG242" s="686"/>
      <c r="AH242" s="687"/>
      <c r="AI242" s="733"/>
      <c r="AJ242" s="734"/>
      <c r="AK242" s="734"/>
      <c r="AL242" s="734"/>
      <c r="AM242" s="734"/>
      <c r="AN242" s="735"/>
    </row>
    <row r="243" spans="1:40" ht="18" customHeight="1">
      <c r="A243" s="62"/>
      <c r="B243" s="62"/>
      <c r="C243" s="674">
        <v>79</v>
      </c>
      <c r="D243" s="675"/>
      <c r="E243" s="647" t="s">
        <v>603</v>
      </c>
      <c r="F243" s="648"/>
      <c r="G243" s="648"/>
      <c r="H243" s="648"/>
      <c r="I243" s="648"/>
      <c r="J243" s="648"/>
      <c r="K243" s="648"/>
      <c r="L243" s="648"/>
      <c r="M243" s="648"/>
      <c r="N243" s="648"/>
      <c r="O243" s="648"/>
      <c r="P243" s="648"/>
      <c r="Q243" s="648"/>
      <c r="R243" s="648"/>
      <c r="S243" s="648"/>
      <c r="T243" s="648"/>
      <c r="U243" s="648"/>
      <c r="V243" s="648"/>
      <c r="W243" s="648"/>
      <c r="X243" s="648"/>
      <c r="Y243" s="648"/>
      <c r="Z243" s="648"/>
      <c r="AA243" s="648"/>
      <c r="AB243" s="648"/>
      <c r="AC243" s="648"/>
      <c r="AD243" s="648"/>
      <c r="AE243" s="648"/>
      <c r="AF243" s="648"/>
      <c r="AG243" s="648"/>
      <c r="AH243" s="649"/>
      <c r="AI243" s="657"/>
      <c r="AJ243" s="658"/>
      <c r="AK243" s="658"/>
      <c r="AL243" s="658"/>
      <c r="AM243" s="658"/>
      <c r="AN243" s="659"/>
    </row>
    <row r="244" spans="1:40" ht="18" customHeight="1">
      <c r="A244" s="62"/>
      <c r="B244" s="62"/>
      <c r="C244" s="624"/>
      <c r="D244" s="625"/>
      <c r="E244" s="685"/>
      <c r="F244" s="686"/>
      <c r="G244" s="686"/>
      <c r="H244" s="686"/>
      <c r="I244" s="686"/>
      <c r="J244" s="686"/>
      <c r="K244" s="686"/>
      <c r="L244" s="686"/>
      <c r="M244" s="686"/>
      <c r="N244" s="686"/>
      <c r="O244" s="686"/>
      <c r="P244" s="686"/>
      <c r="Q244" s="686"/>
      <c r="R244" s="686"/>
      <c r="S244" s="686"/>
      <c r="T244" s="686"/>
      <c r="U244" s="686"/>
      <c r="V244" s="686"/>
      <c r="W244" s="686"/>
      <c r="X244" s="686"/>
      <c r="Y244" s="686"/>
      <c r="Z244" s="686"/>
      <c r="AA244" s="686"/>
      <c r="AB244" s="686"/>
      <c r="AC244" s="686"/>
      <c r="AD244" s="686"/>
      <c r="AE244" s="686"/>
      <c r="AF244" s="686"/>
      <c r="AG244" s="686"/>
      <c r="AH244" s="687"/>
      <c r="AI244" s="733"/>
      <c r="AJ244" s="734"/>
      <c r="AK244" s="734"/>
      <c r="AL244" s="734"/>
      <c r="AM244" s="734"/>
      <c r="AN244" s="735"/>
    </row>
    <row r="245" spans="1:40" ht="18" customHeight="1">
      <c r="A245" s="62"/>
      <c r="B245" s="62"/>
      <c r="C245" s="674">
        <v>80</v>
      </c>
      <c r="D245" s="675"/>
      <c r="E245" s="647" t="s">
        <v>286</v>
      </c>
      <c r="F245" s="648"/>
      <c r="G245" s="648"/>
      <c r="H245" s="648"/>
      <c r="I245" s="648"/>
      <c r="J245" s="648"/>
      <c r="K245" s="648"/>
      <c r="L245" s="648"/>
      <c r="M245" s="648"/>
      <c r="N245" s="648"/>
      <c r="O245" s="648"/>
      <c r="P245" s="648"/>
      <c r="Q245" s="648"/>
      <c r="R245" s="648"/>
      <c r="S245" s="648"/>
      <c r="T245" s="648"/>
      <c r="U245" s="648"/>
      <c r="V245" s="648"/>
      <c r="W245" s="648"/>
      <c r="X245" s="648"/>
      <c r="Y245" s="648"/>
      <c r="Z245" s="648"/>
      <c r="AA245" s="648"/>
      <c r="AB245" s="648"/>
      <c r="AC245" s="648"/>
      <c r="AD245" s="648"/>
      <c r="AE245" s="648"/>
      <c r="AF245" s="648"/>
      <c r="AG245" s="648"/>
      <c r="AH245" s="649"/>
      <c r="AI245" s="657"/>
      <c r="AJ245" s="658"/>
      <c r="AK245" s="658"/>
      <c r="AL245" s="658"/>
      <c r="AM245" s="658"/>
      <c r="AN245" s="659"/>
    </row>
    <row r="246" spans="1:40" ht="18" customHeight="1">
      <c r="A246" s="62"/>
      <c r="B246" s="31"/>
      <c r="C246" s="624"/>
      <c r="D246" s="625"/>
      <c r="E246" s="685"/>
      <c r="F246" s="686"/>
      <c r="G246" s="686"/>
      <c r="H246" s="686"/>
      <c r="I246" s="686"/>
      <c r="J246" s="686"/>
      <c r="K246" s="686"/>
      <c r="L246" s="686"/>
      <c r="M246" s="686"/>
      <c r="N246" s="686"/>
      <c r="O246" s="686"/>
      <c r="P246" s="686"/>
      <c r="Q246" s="686"/>
      <c r="R246" s="686"/>
      <c r="S246" s="686"/>
      <c r="T246" s="686"/>
      <c r="U246" s="686"/>
      <c r="V246" s="686"/>
      <c r="W246" s="686"/>
      <c r="X246" s="686"/>
      <c r="Y246" s="686"/>
      <c r="Z246" s="686"/>
      <c r="AA246" s="686"/>
      <c r="AB246" s="686"/>
      <c r="AC246" s="686"/>
      <c r="AD246" s="686"/>
      <c r="AE246" s="686"/>
      <c r="AF246" s="686"/>
      <c r="AG246" s="686"/>
      <c r="AH246" s="687"/>
      <c r="AI246" s="733"/>
      <c r="AJ246" s="734"/>
      <c r="AK246" s="734"/>
      <c r="AL246" s="734"/>
      <c r="AM246" s="734"/>
      <c r="AN246" s="735"/>
    </row>
    <row r="247" spans="1:40" ht="18" customHeight="1">
      <c r="A247" s="62"/>
      <c r="B247" s="62"/>
      <c r="C247" s="296"/>
      <c r="D247" s="296"/>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c r="AA247" s="281"/>
      <c r="AB247" s="281"/>
      <c r="AC247" s="281"/>
      <c r="AD247" s="281"/>
      <c r="AE247" s="281"/>
      <c r="AF247" s="281"/>
      <c r="AG247" s="281"/>
      <c r="AH247" s="281"/>
      <c r="AI247" s="511"/>
      <c r="AJ247" s="511"/>
      <c r="AK247" s="511"/>
      <c r="AL247" s="511"/>
      <c r="AM247" s="511"/>
      <c r="AN247" s="511"/>
    </row>
    <row r="248" spans="1:40" ht="18" customHeight="1">
      <c r="A248" s="62"/>
      <c r="B248" s="31" t="s">
        <v>93</v>
      </c>
      <c r="C248" s="296"/>
      <c r="D248" s="296"/>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511"/>
      <c r="AJ248" s="511"/>
      <c r="AK248" s="511"/>
      <c r="AL248" s="511"/>
      <c r="AM248" s="511"/>
      <c r="AN248" s="511"/>
    </row>
    <row r="249" spans="1:40" ht="18" customHeight="1">
      <c r="C249" s="674">
        <v>81</v>
      </c>
      <c r="D249" s="675"/>
      <c r="E249" s="647" t="s">
        <v>287</v>
      </c>
      <c r="F249" s="648"/>
      <c r="G249" s="648"/>
      <c r="H249" s="648"/>
      <c r="I249" s="648"/>
      <c r="J249" s="648"/>
      <c r="K249" s="648"/>
      <c r="L249" s="648"/>
      <c r="M249" s="648"/>
      <c r="N249" s="648"/>
      <c r="O249" s="648"/>
      <c r="P249" s="648"/>
      <c r="Q249" s="648"/>
      <c r="R249" s="648"/>
      <c r="S249" s="648"/>
      <c r="T249" s="648"/>
      <c r="U249" s="648"/>
      <c r="V249" s="648"/>
      <c r="W249" s="648"/>
      <c r="X249" s="648"/>
      <c r="Y249" s="648"/>
      <c r="Z249" s="648"/>
      <c r="AA249" s="648"/>
      <c r="AB249" s="648"/>
      <c r="AC249" s="648"/>
      <c r="AD249" s="648"/>
      <c r="AE249" s="648"/>
      <c r="AF249" s="648"/>
      <c r="AG249" s="648"/>
      <c r="AH249" s="649"/>
      <c r="AI249" s="657"/>
      <c r="AJ249" s="658"/>
      <c r="AK249" s="658"/>
      <c r="AL249" s="658"/>
      <c r="AM249" s="658"/>
      <c r="AN249" s="659"/>
    </row>
    <row r="250" spans="1:40" ht="18" customHeight="1">
      <c r="C250" s="622"/>
      <c r="D250" s="623"/>
      <c r="E250" s="650"/>
      <c r="F250" s="651"/>
      <c r="G250" s="651"/>
      <c r="H250" s="651"/>
      <c r="I250" s="651"/>
      <c r="J250" s="651"/>
      <c r="K250" s="651"/>
      <c r="L250" s="651"/>
      <c r="M250" s="651"/>
      <c r="N250" s="651"/>
      <c r="O250" s="651"/>
      <c r="P250" s="651"/>
      <c r="Q250" s="651"/>
      <c r="R250" s="651"/>
      <c r="S250" s="651"/>
      <c r="T250" s="651"/>
      <c r="U250" s="651"/>
      <c r="V250" s="651"/>
      <c r="W250" s="651"/>
      <c r="X250" s="651"/>
      <c r="Y250" s="651"/>
      <c r="Z250" s="651"/>
      <c r="AA250" s="651"/>
      <c r="AB250" s="651"/>
      <c r="AC250" s="651"/>
      <c r="AD250" s="651"/>
      <c r="AE250" s="651"/>
      <c r="AF250" s="651"/>
      <c r="AG250" s="651"/>
      <c r="AH250" s="652"/>
      <c r="AI250" s="660"/>
      <c r="AJ250" s="661"/>
      <c r="AK250" s="661"/>
      <c r="AL250" s="661"/>
      <c r="AM250" s="661"/>
      <c r="AN250" s="662"/>
    </row>
    <row r="251" spans="1:40" ht="18" customHeight="1">
      <c r="C251" s="622"/>
      <c r="D251" s="623"/>
      <c r="E251" s="650"/>
      <c r="F251" s="651"/>
      <c r="G251" s="651"/>
      <c r="H251" s="651"/>
      <c r="I251" s="651"/>
      <c r="J251" s="651"/>
      <c r="K251" s="651"/>
      <c r="L251" s="651"/>
      <c r="M251" s="651"/>
      <c r="N251" s="651"/>
      <c r="O251" s="651"/>
      <c r="P251" s="651"/>
      <c r="Q251" s="651"/>
      <c r="R251" s="651"/>
      <c r="S251" s="651"/>
      <c r="T251" s="651"/>
      <c r="U251" s="651"/>
      <c r="V251" s="651"/>
      <c r="W251" s="651"/>
      <c r="X251" s="651"/>
      <c r="Y251" s="651"/>
      <c r="Z251" s="651"/>
      <c r="AA251" s="651"/>
      <c r="AB251" s="651"/>
      <c r="AC251" s="651"/>
      <c r="AD251" s="651"/>
      <c r="AE251" s="651"/>
      <c r="AF251" s="651"/>
      <c r="AG251" s="651"/>
      <c r="AH251" s="652"/>
      <c r="AI251" s="660"/>
      <c r="AJ251" s="661"/>
      <c r="AK251" s="661"/>
      <c r="AL251" s="661"/>
      <c r="AM251" s="661"/>
      <c r="AN251" s="662"/>
    </row>
    <row r="252" spans="1:40" ht="18" customHeight="1">
      <c r="C252" s="624"/>
      <c r="D252" s="625"/>
      <c r="E252" s="685"/>
      <c r="F252" s="686"/>
      <c r="G252" s="686"/>
      <c r="H252" s="686"/>
      <c r="I252" s="686"/>
      <c r="J252" s="686"/>
      <c r="K252" s="686"/>
      <c r="L252" s="686"/>
      <c r="M252" s="686"/>
      <c r="N252" s="686"/>
      <c r="O252" s="686"/>
      <c r="P252" s="686"/>
      <c r="Q252" s="686"/>
      <c r="R252" s="686"/>
      <c r="S252" s="686"/>
      <c r="T252" s="686"/>
      <c r="U252" s="686"/>
      <c r="V252" s="686"/>
      <c r="W252" s="686"/>
      <c r="X252" s="686"/>
      <c r="Y252" s="686"/>
      <c r="Z252" s="686"/>
      <c r="AA252" s="686"/>
      <c r="AB252" s="686"/>
      <c r="AC252" s="686"/>
      <c r="AD252" s="686"/>
      <c r="AE252" s="686"/>
      <c r="AF252" s="686"/>
      <c r="AG252" s="686"/>
      <c r="AH252" s="687"/>
      <c r="AI252" s="733"/>
      <c r="AJ252" s="734"/>
      <c r="AK252" s="734"/>
      <c r="AL252" s="734"/>
      <c r="AM252" s="734"/>
      <c r="AN252" s="735"/>
    </row>
    <row r="253" spans="1:40" ht="18" customHeight="1">
      <c r="A253" s="62"/>
      <c r="B253" s="62"/>
      <c r="C253" s="296"/>
      <c r="D253" s="296"/>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511"/>
      <c r="AJ253" s="511"/>
      <c r="AK253" s="511"/>
      <c r="AL253" s="511"/>
      <c r="AM253" s="511"/>
      <c r="AN253" s="511"/>
    </row>
    <row r="254" spans="1:40" ht="18" customHeight="1">
      <c r="A254" s="62"/>
      <c r="B254" s="31" t="s">
        <v>94</v>
      </c>
      <c r="C254" s="296"/>
      <c r="D254" s="296"/>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511"/>
      <c r="AJ254" s="511"/>
      <c r="AK254" s="511"/>
      <c r="AL254" s="511"/>
      <c r="AM254" s="511"/>
      <c r="AN254" s="511"/>
    </row>
    <row r="255" spans="1:40" ht="18" customHeight="1">
      <c r="A255" s="62"/>
      <c r="B255" s="62"/>
      <c r="C255" s="674">
        <v>82</v>
      </c>
      <c r="D255" s="675"/>
      <c r="E255" s="830" t="s">
        <v>288</v>
      </c>
      <c r="F255" s="830"/>
      <c r="G255" s="830"/>
      <c r="H255" s="830"/>
      <c r="I255" s="830"/>
      <c r="J255" s="830"/>
      <c r="K255" s="830"/>
      <c r="L255" s="830"/>
      <c r="M255" s="830"/>
      <c r="N255" s="830"/>
      <c r="O255" s="830"/>
      <c r="P255" s="830"/>
      <c r="Q255" s="830"/>
      <c r="R255" s="830"/>
      <c r="S255" s="830"/>
      <c r="T255" s="830"/>
      <c r="U255" s="830"/>
      <c r="V255" s="830"/>
      <c r="W255" s="830"/>
      <c r="X255" s="830"/>
      <c r="Y255" s="830"/>
      <c r="Z255" s="830"/>
      <c r="AA255" s="830"/>
      <c r="AB255" s="830"/>
      <c r="AC255" s="830"/>
      <c r="AD255" s="830"/>
      <c r="AE255" s="830"/>
      <c r="AF255" s="830"/>
      <c r="AG255" s="830"/>
      <c r="AH255" s="830"/>
      <c r="AI255" s="657"/>
      <c r="AJ255" s="658"/>
      <c r="AK255" s="658"/>
      <c r="AL255" s="658"/>
      <c r="AM255" s="658"/>
      <c r="AN255" s="659"/>
    </row>
    <row r="256" spans="1:40" ht="18" customHeight="1">
      <c r="A256" s="62"/>
      <c r="C256" s="624"/>
      <c r="D256" s="625"/>
      <c r="E256" s="830"/>
      <c r="F256" s="830"/>
      <c r="G256" s="830"/>
      <c r="H256" s="830"/>
      <c r="I256" s="830"/>
      <c r="J256" s="830"/>
      <c r="K256" s="830"/>
      <c r="L256" s="830"/>
      <c r="M256" s="830"/>
      <c r="N256" s="830"/>
      <c r="O256" s="830"/>
      <c r="P256" s="830"/>
      <c r="Q256" s="830"/>
      <c r="R256" s="830"/>
      <c r="S256" s="830"/>
      <c r="T256" s="830"/>
      <c r="U256" s="830"/>
      <c r="V256" s="830"/>
      <c r="W256" s="830"/>
      <c r="X256" s="830"/>
      <c r="Y256" s="830"/>
      <c r="Z256" s="830"/>
      <c r="AA256" s="830"/>
      <c r="AB256" s="830"/>
      <c r="AC256" s="830"/>
      <c r="AD256" s="830"/>
      <c r="AE256" s="830"/>
      <c r="AF256" s="830"/>
      <c r="AG256" s="830"/>
      <c r="AH256" s="830"/>
      <c r="AI256" s="733"/>
      <c r="AJ256" s="734"/>
      <c r="AK256" s="734"/>
      <c r="AL256" s="734"/>
      <c r="AM256" s="734"/>
      <c r="AN256" s="735"/>
    </row>
    <row r="257" spans="1:40" ht="18" customHeight="1">
      <c r="A257" s="62"/>
      <c r="B257" s="62"/>
      <c r="C257" s="674">
        <v>83</v>
      </c>
      <c r="D257" s="675"/>
      <c r="E257" s="647" t="s">
        <v>634</v>
      </c>
      <c r="F257" s="648"/>
      <c r="G257" s="648"/>
      <c r="H257" s="648"/>
      <c r="I257" s="648"/>
      <c r="J257" s="648"/>
      <c r="K257" s="648"/>
      <c r="L257" s="648"/>
      <c r="M257" s="648"/>
      <c r="N257" s="648"/>
      <c r="O257" s="648"/>
      <c r="P257" s="648"/>
      <c r="Q257" s="648"/>
      <c r="R257" s="648"/>
      <c r="S257" s="648"/>
      <c r="T257" s="648"/>
      <c r="U257" s="648"/>
      <c r="V257" s="648"/>
      <c r="W257" s="648"/>
      <c r="X257" s="648"/>
      <c r="Y257" s="648"/>
      <c r="Z257" s="648"/>
      <c r="AA257" s="648"/>
      <c r="AB257" s="648"/>
      <c r="AC257" s="648"/>
      <c r="AD257" s="648"/>
      <c r="AE257" s="648"/>
      <c r="AF257" s="648"/>
      <c r="AG257" s="648"/>
      <c r="AH257" s="649"/>
      <c r="AI257" s="657"/>
      <c r="AJ257" s="658"/>
      <c r="AK257" s="658"/>
      <c r="AL257" s="658"/>
      <c r="AM257" s="658"/>
      <c r="AN257" s="659"/>
    </row>
    <row r="258" spans="1:40" ht="18" customHeight="1">
      <c r="A258" s="62"/>
      <c r="B258" s="62"/>
      <c r="C258" s="624"/>
      <c r="D258" s="625"/>
      <c r="E258" s="685"/>
      <c r="F258" s="686"/>
      <c r="G258" s="686"/>
      <c r="H258" s="686"/>
      <c r="I258" s="686"/>
      <c r="J258" s="686"/>
      <c r="K258" s="686"/>
      <c r="L258" s="686"/>
      <c r="M258" s="686"/>
      <c r="N258" s="686"/>
      <c r="O258" s="686"/>
      <c r="P258" s="686"/>
      <c r="Q258" s="686"/>
      <c r="R258" s="686"/>
      <c r="S258" s="686"/>
      <c r="T258" s="686"/>
      <c r="U258" s="686"/>
      <c r="V258" s="686"/>
      <c r="W258" s="686"/>
      <c r="X258" s="686"/>
      <c r="Y258" s="686"/>
      <c r="Z258" s="686"/>
      <c r="AA258" s="686"/>
      <c r="AB258" s="686"/>
      <c r="AC258" s="686"/>
      <c r="AD258" s="686"/>
      <c r="AE258" s="686"/>
      <c r="AF258" s="686"/>
      <c r="AG258" s="686"/>
      <c r="AH258" s="687"/>
      <c r="AI258" s="733"/>
      <c r="AJ258" s="734"/>
      <c r="AK258" s="734"/>
      <c r="AL258" s="734"/>
      <c r="AM258" s="734"/>
      <c r="AN258" s="735"/>
    </row>
    <row r="259" spans="1:40" ht="18" customHeight="1">
      <c r="A259" s="62"/>
      <c r="B259" s="62"/>
      <c r="C259" s="296"/>
      <c r="D259" s="296"/>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c r="AA259" s="281"/>
      <c r="AB259" s="281"/>
      <c r="AC259" s="281"/>
      <c r="AD259" s="281"/>
      <c r="AE259" s="281"/>
      <c r="AF259" s="281"/>
      <c r="AG259" s="281"/>
      <c r="AH259" s="281"/>
      <c r="AI259" s="284"/>
      <c r="AJ259" s="284"/>
      <c r="AK259" s="284"/>
      <c r="AL259" s="284"/>
      <c r="AM259" s="284"/>
      <c r="AN259" s="284"/>
    </row>
    <row r="260" spans="1:40" ht="18" customHeight="1">
      <c r="A260" s="62"/>
      <c r="B260" s="31" t="s">
        <v>95</v>
      </c>
      <c r="C260" s="296"/>
      <c r="D260" s="296"/>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281"/>
      <c r="AF260" s="281"/>
      <c r="AG260" s="281"/>
      <c r="AH260" s="281"/>
      <c r="AI260" s="284"/>
      <c r="AJ260" s="284"/>
      <c r="AK260" s="284"/>
      <c r="AL260" s="284"/>
      <c r="AM260" s="284"/>
      <c r="AN260" s="284"/>
    </row>
    <row r="261" spans="1:40" ht="18" customHeight="1">
      <c r="A261" s="62"/>
      <c r="B261" s="62"/>
      <c r="C261" s="674">
        <v>84</v>
      </c>
      <c r="D261" s="675"/>
      <c r="E261" s="736" t="s">
        <v>289</v>
      </c>
      <c r="F261" s="737"/>
      <c r="G261" s="737"/>
      <c r="H261" s="737"/>
      <c r="I261" s="737"/>
      <c r="J261" s="737"/>
      <c r="K261" s="737"/>
      <c r="L261" s="737"/>
      <c r="M261" s="737"/>
      <c r="N261" s="737"/>
      <c r="O261" s="737"/>
      <c r="P261" s="737"/>
      <c r="Q261" s="737"/>
      <c r="R261" s="737"/>
      <c r="S261" s="737"/>
      <c r="T261" s="737"/>
      <c r="U261" s="737"/>
      <c r="V261" s="737"/>
      <c r="W261" s="737"/>
      <c r="X261" s="737"/>
      <c r="Y261" s="737"/>
      <c r="Z261" s="737"/>
      <c r="AA261" s="737"/>
      <c r="AB261" s="737"/>
      <c r="AC261" s="737"/>
      <c r="AD261" s="737"/>
      <c r="AE261" s="737"/>
      <c r="AF261" s="737"/>
      <c r="AG261" s="737"/>
      <c r="AH261" s="738"/>
      <c r="AI261" s="657"/>
      <c r="AJ261" s="658"/>
      <c r="AK261" s="658"/>
      <c r="AL261" s="658"/>
      <c r="AM261" s="658"/>
      <c r="AN261" s="659"/>
    </row>
    <row r="262" spans="1:40" ht="18" customHeight="1">
      <c r="A262" s="62"/>
      <c r="B262" s="62"/>
      <c r="C262" s="624"/>
      <c r="D262" s="625"/>
      <c r="E262" s="739"/>
      <c r="F262" s="673"/>
      <c r="G262" s="673"/>
      <c r="H262" s="673"/>
      <c r="I262" s="673"/>
      <c r="J262" s="673"/>
      <c r="K262" s="673"/>
      <c r="L262" s="673"/>
      <c r="M262" s="673"/>
      <c r="N262" s="673"/>
      <c r="O262" s="673"/>
      <c r="P262" s="673"/>
      <c r="Q262" s="673"/>
      <c r="R262" s="673"/>
      <c r="S262" s="673"/>
      <c r="T262" s="673"/>
      <c r="U262" s="673"/>
      <c r="V262" s="673"/>
      <c r="W262" s="673"/>
      <c r="X262" s="673"/>
      <c r="Y262" s="673"/>
      <c r="Z262" s="673"/>
      <c r="AA262" s="673"/>
      <c r="AB262" s="673"/>
      <c r="AC262" s="673"/>
      <c r="AD262" s="673"/>
      <c r="AE262" s="673"/>
      <c r="AF262" s="673"/>
      <c r="AG262" s="673"/>
      <c r="AH262" s="740"/>
      <c r="AI262" s="733"/>
      <c r="AJ262" s="734"/>
      <c r="AK262" s="734"/>
      <c r="AL262" s="734"/>
      <c r="AM262" s="734"/>
      <c r="AN262" s="735"/>
    </row>
    <row r="263" spans="1:40" ht="18" customHeight="1">
      <c r="A263" s="62"/>
      <c r="B263" s="62"/>
      <c r="C263" s="674">
        <v>85</v>
      </c>
      <c r="D263" s="675"/>
      <c r="E263" s="736" t="s">
        <v>290</v>
      </c>
      <c r="F263" s="737"/>
      <c r="G263" s="737"/>
      <c r="H263" s="737"/>
      <c r="I263" s="737"/>
      <c r="J263" s="737"/>
      <c r="K263" s="737"/>
      <c r="L263" s="737"/>
      <c r="M263" s="737"/>
      <c r="N263" s="737"/>
      <c r="O263" s="737"/>
      <c r="P263" s="737"/>
      <c r="Q263" s="737"/>
      <c r="R263" s="737"/>
      <c r="S263" s="737"/>
      <c r="T263" s="737"/>
      <c r="U263" s="737"/>
      <c r="V263" s="737"/>
      <c r="W263" s="737"/>
      <c r="X263" s="737"/>
      <c r="Y263" s="737"/>
      <c r="Z263" s="737"/>
      <c r="AA263" s="737"/>
      <c r="AB263" s="737"/>
      <c r="AC263" s="737"/>
      <c r="AD263" s="737"/>
      <c r="AE263" s="737"/>
      <c r="AF263" s="737"/>
      <c r="AG263" s="737"/>
      <c r="AH263" s="738"/>
      <c r="AI263" s="657"/>
      <c r="AJ263" s="658"/>
      <c r="AK263" s="658"/>
      <c r="AL263" s="658"/>
      <c r="AM263" s="658"/>
      <c r="AN263" s="659"/>
    </row>
    <row r="264" spans="1:40" ht="18" customHeight="1">
      <c r="A264" s="62"/>
      <c r="B264" s="62"/>
      <c r="C264" s="624"/>
      <c r="D264" s="625"/>
      <c r="E264" s="739"/>
      <c r="F264" s="673"/>
      <c r="G264" s="673"/>
      <c r="H264" s="673"/>
      <c r="I264" s="673"/>
      <c r="J264" s="673"/>
      <c r="K264" s="673"/>
      <c r="L264" s="673"/>
      <c r="M264" s="673"/>
      <c r="N264" s="673"/>
      <c r="O264" s="673"/>
      <c r="P264" s="673"/>
      <c r="Q264" s="673"/>
      <c r="R264" s="673"/>
      <c r="S264" s="673"/>
      <c r="T264" s="673"/>
      <c r="U264" s="673"/>
      <c r="V264" s="673"/>
      <c r="W264" s="673"/>
      <c r="X264" s="673"/>
      <c r="Y264" s="673"/>
      <c r="Z264" s="673"/>
      <c r="AA264" s="673"/>
      <c r="AB264" s="673"/>
      <c r="AC264" s="673"/>
      <c r="AD264" s="673"/>
      <c r="AE264" s="673"/>
      <c r="AF264" s="673"/>
      <c r="AG264" s="673"/>
      <c r="AH264" s="740"/>
      <c r="AI264" s="733"/>
      <c r="AJ264" s="734"/>
      <c r="AK264" s="734"/>
      <c r="AL264" s="734"/>
      <c r="AM264" s="734"/>
      <c r="AN264" s="735"/>
    </row>
    <row r="265" spans="1:40" ht="18" customHeight="1">
      <c r="A265" s="62"/>
      <c r="B265" s="62"/>
      <c r="C265" s="674">
        <v>86</v>
      </c>
      <c r="D265" s="675"/>
      <c r="E265" s="736" t="s">
        <v>291</v>
      </c>
      <c r="F265" s="737"/>
      <c r="G265" s="737"/>
      <c r="H265" s="737"/>
      <c r="I265" s="737"/>
      <c r="J265" s="737"/>
      <c r="K265" s="737"/>
      <c r="L265" s="737"/>
      <c r="M265" s="737"/>
      <c r="N265" s="737"/>
      <c r="O265" s="737"/>
      <c r="P265" s="737"/>
      <c r="Q265" s="737"/>
      <c r="R265" s="737"/>
      <c r="S265" s="737"/>
      <c r="T265" s="737"/>
      <c r="U265" s="737"/>
      <c r="V265" s="737"/>
      <c r="W265" s="737"/>
      <c r="X265" s="737"/>
      <c r="Y265" s="737"/>
      <c r="Z265" s="737"/>
      <c r="AA265" s="737"/>
      <c r="AB265" s="737"/>
      <c r="AC265" s="737"/>
      <c r="AD265" s="737"/>
      <c r="AE265" s="737"/>
      <c r="AF265" s="737"/>
      <c r="AG265" s="737"/>
      <c r="AH265" s="738"/>
      <c r="AI265" s="657"/>
      <c r="AJ265" s="658"/>
      <c r="AK265" s="658"/>
      <c r="AL265" s="658"/>
      <c r="AM265" s="658"/>
      <c r="AN265" s="659"/>
    </row>
    <row r="266" spans="1:40" ht="18" customHeight="1">
      <c r="A266" s="62"/>
      <c r="B266" s="62"/>
      <c r="C266" s="622"/>
      <c r="D266" s="623"/>
      <c r="E266" s="806"/>
      <c r="F266" s="783"/>
      <c r="G266" s="783"/>
      <c r="H266" s="783"/>
      <c r="I266" s="783"/>
      <c r="J266" s="783"/>
      <c r="K266" s="783"/>
      <c r="L266" s="783"/>
      <c r="M266" s="783"/>
      <c r="N266" s="783"/>
      <c r="O266" s="783"/>
      <c r="P266" s="783"/>
      <c r="Q266" s="783"/>
      <c r="R266" s="783"/>
      <c r="S266" s="783"/>
      <c r="T266" s="783"/>
      <c r="U266" s="783"/>
      <c r="V266" s="783"/>
      <c r="W266" s="783"/>
      <c r="X266" s="783"/>
      <c r="Y266" s="783"/>
      <c r="Z266" s="783"/>
      <c r="AA266" s="783"/>
      <c r="AB266" s="783"/>
      <c r="AC266" s="783"/>
      <c r="AD266" s="783"/>
      <c r="AE266" s="783"/>
      <c r="AF266" s="783"/>
      <c r="AG266" s="783"/>
      <c r="AH266" s="784"/>
      <c r="AI266" s="660"/>
      <c r="AJ266" s="661"/>
      <c r="AK266" s="661"/>
      <c r="AL266" s="661"/>
      <c r="AM266" s="661"/>
      <c r="AN266" s="662"/>
    </row>
    <row r="267" spans="1:40" ht="18" customHeight="1">
      <c r="A267" s="62"/>
      <c r="B267" s="62"/>
      <c r="C267" s="624"/>
      <c r="D267" s="625"/>
      <c r="E267" s="739"/>
      <c r="F267" s="673"/>
      <c r="G267" s="673"/>
      <c r="H267" s="673"/>
      <c r="I267" s="673"/>
      <c r="J267" s="673"/>
      <c r="K267" s="673"/>
      <c r="L267" s="673"/>
      <c r="M267" s="673"/>
      <c r="N267" s="673"/>
      <c r="O267" s="673"/>
      <c r="P267" s="673"/>
      <c r="Q267" s="673"/>
      <c r="R267" s="673"/>
      <c r="S267" s="673"/>
      <c r="T267" s="673"/>
      <c r="U267" s="673"/>
      <c r="V267" s="673"/>
      <c r="W267" s="673"/>
      <c r="X267" s="673"/>
      <c r="Y267" s="673"/>
      <c r="Z267" s="673"/>
      <c r="AA267" s="673"/>
      <c r="AB267" s="673"/>
      <c r="AC267" s="673"/>
      <c r="AD267" s="673"/>
      <c r="AE267" s="673"/>
      <c r="AF267" s="673"/>
      <c r="AG267" s="673"/>
      <c r="AH267" s="740"/>
      <c r="AI267" s="733"/>
      <c r="AJ267" s="734"/>
      <c r="AK267" s="734"/>
      <c r="AL267" s="734"/>
      <c r="AM267" s="734"/>
      <c r="AN267" s="735"/>
    </row>
    <row r="268" spans="1:40" ht="18" customHeight="1">
      <c r="A268" s="62"/>
      <c r="B268" s="62"/>
      <c r="C268" s="674">
        <v>87</v>
      </c>
      <c r="D268" s="675"/>
      <c r="E268" s="736" t="s">
        <v>292</v>
      </c>
      <c r="F268" s="737"/>
      <c r="G268" s="737"/>
      <c r="H268" s="737"/>
      <c r="I268" s="737"/>
      <c r="J268" s="737"/>
      <c r="K268" s="737"/>
      <c r="L268" s="737"/>
      <c r="M268" s="737"/>
      <c r="N268" s="737"/>
      <c r="O268" s="737"/>
      <c r="P268" s="737"/>
      <c r="Q268" s="737"/>
      <c r="R268" s="737"/>
      <c r="S268" s="737"/>
      <c r="T268" s="737"/>
      <c r="U268" s="737"/>
      <c r="V268" s="737"/>
      <c r="W268" s="737"/>
      <c r="X268" s="737"/>
      <c r="Y268" s="737"/>
      <c r="Z268" s="737"/>
      <c r="AA268" s="737"/>
      <c r="AB268" s="737"/>
      <c r="AC268" s="737"/>
      <c r="AD268" s="737"/>
      <c r="AE268" s="737"/>
      <c r="AF268" s="737"/>
      <c r="AG268" s="737"/>
      <c r="AH268" s="738"/>
      <c r="AI268" s="657"/>
      <c r="AJ268" s="658"/>
      <c r="AK268" s="658"/>
      <c r="AL268" s="658"/>
      <c r="AM268" s="658"/>
      <c r="AN268" s="659"/>
    </row>
    <row r="269" spans="1:40" ht="18" customHeight="1">
      <c r="A269" s="62"/>
      <c r="B269" s="62"/>
      <c r="C269" s="622"/>
      <c r="D269" s="623"/>
      <c r="E269" s="806"/>
      <c r="F269" s="783"/>
      <c r="G269" s="783"/>
      <c r="H269" s="783"/>
      <c r="I269" s="783"/>
      <c r="J269" s="783"/>
      <c r="K269" s="783"/>
      <c r="L269" s="783"/>
      <c r="M269" s="783"/>
      <c r="N269" s="783"/>
      <c r="O269" s="783"/>
      <c r="P269" s="783"/>
      <c r="Q269" s="783"/>
      <c r="R269" s="783"/>
      <c r="S269" s="783"/>
      <c r="T269" s="783"/>
      <c r="U269" s="783"/>
      <c r="V269" s="783"/>
      <c r="W269" s="783"/>
      <c r="X269" s="783"/>
      <c r="Y269" s="783"/>
      <c r="Z269" s="783"/>
      <c r="AA269" s="783"/>
      <c r="AB269" s="783"/>
      <c r="AC269" s="783"/>
      <c r="AD269" s="783"/>
      <c r="AE269" s="783"/>
      <c r="AF269" s="783"/>
      <c r="AG269" s="783"/>
      <c r="AH269" s="784"/>
      <c r="AI269" s="660"/>
      <c r="AJ269" s="661"/>
      <c r="AK269" s="661"/>
      <c r="AL269" s="661"/>
      <c r="AM269" s="661"/>
      <c r="AN269" s="662"/>
    </row>
    <row r="270" spans="1:40" ht="18" customHeight="1">
      <c r="A270" s="62"/>
      <c r="B270" s="62"/>
      <c r="C270" s="624"/>
      <c r="D270" s="625"/>
      <c r="E270" s="739"/>
      <c r="F270" s="673"/>
      <c r="G270" s="673"/>
      <c r="H270" s="673"/>
      <c r="I270" s="673"/>
      <c r="J270" s="673"/>
      <c r="K270" s="673"/>
      <c r="L270" s="673"/>
      <c r="M270" s="673"/>
      <c r="N270" s="673"/>
      <c r="O270" s="673"/>
      <c r="P270" s="673"/>
      <c r="Q270" s="673"/>
      <c r="R270" s="673"/>
      <c r="S270" s="673"/>
      <c r="T270" s="673"/>
      <c r="U270" s="673"/>
      <c r="V270" s="673"/>
      <c r="W270" s="673"/>
      <c r="X270" s="673"/>
      <c r="Y270" s="673"/>
      <c r="Z270" s="673"/>
      <c r="AA270" s="673"/>
      <c r="AB270" s="673"/>
      <c r="AC270" s="673"/>
      <c r="AD270" s="673"/>
      <c r="AE270" s="673"/>
      <c r="AF270" s="673"/>
      <c r="AG270" s="673"/>
      <c r="AH270" s="740"/>
      <c r="AI270" s="733"/>
      <c r="AJ270" s="734"/>
      <c r="AK270" s="734"/>
      <c r="AL270" s="734"/>
      <c r="AM270" s="734"/>
      <c r="AN270" s="735"/>
    </row>
    <row r="271" spans="1:40" ht="18" customHeight="1">
      <c r="A271" s="62"/>
      <c r="B271" s="62"/>
      <c r="C271" s="296"/>
      <c r="D271" s="296"/>
      <c r="E271" s="708"/>
      <c r="F271" s="708"/>
      <c r="G271" s="708"/>
      <c r="H271" s="708"/>
      <c r="I271" s="708"/>
      <c r="J271" s="708"/>
      <c r="K271" s="708"/>
      <c r="L271" s="708"/>
      <c r="M271" s="708"/>
      <c r="N271" s="708"/>
      <c r="O271" s="708"/>
      <c r="P271" s="708"/>
      <c r="Q271" s="708"/>
      <c r="R271" s="708"/>
      <c r="S271" s="708"/>
      <c r="T271" s="708"/>
      <c r="U271" s="708"/>
      <c r="V271" s="708"/>
      <c r="W271" s="708"/>
      <c r="X271" s="708"/>
      <c r="Y271" s="708"/>
      <c r="Z271" s="708"/>
      <c r="AA271" s="708"/>
      <c r="AB271" s="708"/>
      <c r="AC271" s="708"/>
      <c r="AD271" s="708"/>
      <c r="AE271" s="708"/>
      <c r="AF271" s="708"/>
      <c r="AG271" s="708"/>
      <c r="AH271" s="708"/>
      <c r="AI271" s="708"/>
      <c r="AJ271" s="708"/>
      <c r="AK271" s="708"/>
      <c r="AL271" s="708"/>
      <c r="AM271" s="708"/>
      <c r="AN271" s="708"/>
    </row>
    <row r="272" spans="1:40" ht="18" customHeight="1">
      <c r="A272" s="62"/>
      <c r="B272" s="31" t="s">
        <v>96</v>
      </c>
      <c r="C272" s="296"/>
      <c r="D272" s="296"/>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c r="AA272" s="281"/>
      <c r="AB272" s="281"/>
      <c r="AC272" s="281"/>
      <c r="AD272" s="281"/>
      <c r="AE272" s="281"/>
      <c r="AF272" s="281"/>
      <c r="AG272" s="281"/>
      <c r="AH272" s="281"/>
      <c r="AI272" s="120"/>
      <c r="AJ272" s="120"/>
      <c r="AK272" s="120"/>
      <c r="AL272" s="120"/>
      <c r="AM272" s="120"/>
      <c r="AN272" s="120"/>
    </row>
    <row r="273" spans="1:40" ht="18" customHeight="1">
      <c r="A273" s="62"/>
      <c r="B273" s="62"/>
      <c r="C273" s="674">
        <v>88</v>
      </c>
      <c r="D273" s="675"/>
      <c r="E273" s="647" t="s">
        <v>293</v>
      </c>
      <c r="F273" s="648"/>
      <c r="G273" s="648"/>
      <c r="H273" s="648"/>
      <c r="I273" s="648"/>
      <c r="J273" s="648"/>
      <c r="K273" s="648"/>
      <c r="L273" s="648"/>
      <c r="M273" s="648"/>
      <c r="N273" s="648"/>
      <c r="O273" s="648"/>
      <c r="P273" s="648"/>
      <c r="Q273" s="648"/>
      <c r="R273" s="648"/>
      <c r="S273" s="648"/>
      <c r="T273" s="648"/>
      <c r="U273" s="648"/>
      <c r="V273" s="648"/>
      <c r="W273" s="648"/>
      <c r="X273" s="648"/>
      <c r="Y273" s="648"/>
      <c r="Z273" s="648"/>
      <c r="AA273" s="648"/>
      <c r="AB273" s="648"/>
      <c r="AC273" s="648"/>
      <c r="AD273" s="648"/>
      <c r="AE273" s="648"/>
      <c r="AF273" s="648"/>
      <c r="AG273" s="648"/>
      <c r="AH273" s="649"/>
      <c r="AI273" s="657"/>
      <c r="AJ273" s="658"/>
      <c r="AK273" s="658"/>
      <c r="AL273" s="658"/>
      <c r="AM273" s="658"/>
      <c r="AN273" s="659"/>
    </row>
    <row r="274" spans="1:40" ht="18" customHeight="1">
      <c r="A274" s="62"/>
      <c r="C274" s="622"/>
      <c r="D274" s="623"/>
      <c r="E274" s="650"/>
      <c r="F274" s="651"/>
      <c r="G274" s="651"/>
      <c r="H274" s="651"/>
      <c r="I274" s="651"/>
      <c r="J274" s="651"/>
      <c r="K274" s="651"/>
      <c r="L274" s="651"/>
      <c r="M274" s="651"/>
      <c r="N274" s="651"/>
      <c r="O274" s="651"/>
      <c r="P274" s="651"/>
      <c r="Q274" s="651"/>
      <c r="R274" s="651"/>
      <c r="S274" s="651"/>
      <c r="T274" s="651"/>
      <c r="U274" s="651"/>
      <c r="V274" s="651"/>
      <c r="W274" s="651"/>
      <c r="X274" s="651"/>
      <c r="Y274" s="651"/>
      <c r="Z274" s="651"/>
      <c r="AA274" s="651"/>
      <c r="AB274" s="651"/>
      <c r="AC274" s="651"/>
      <c r="AD274" s="651"/>
      <c r="AE274" s="651"/>
      <c r="AF274" s="651"/>
      <c r="AG274" s="651"/>
      <c r="AH274" s="652"/>
      <c r="AI274" s="660"/>
      <c r="AJ274" s="661"/>
      <c r="AK274" s="661"/>
      <c r="AL274" s="661"/>
      <c r="AM274" s="661"/>
      <c r="AN274" s="662"/>
    </row>
    <row r="275" spans="1:40" ht="18" customHeight="1">
      <c r="A275" s="62"/>
      <c r="B275" s="62"/>
      <c r="C275" s="622"/>
      <c r="D275" s="623"/>
      <c r="E275" s="650"/>
      <c r="F275" s="651"/>
      <c r="G275" s="651"/>
      <c r="H275" s="651"/>
      <c r="I275" s="651"/>
      <c r="J275" s="651"/>
      <c r="K275" s="651"/>
      <c r="L275" s="651"/>
      <c r="M275" s="651"/>
      <c r="N275" s="651"/>
      <c r="O275" s="651"/>
      <c r="P275" s="651"/>
      <c r="Q275" s="651"/>
      <c r="R275" s="651"/>
      <c r="S275" s="651"/>
      <c r="T275" s="651"/>
      <c r="U275" s="651"/>
      <c r="V275" s="651"/>
      <c r="W275" s="651"/>
      <c r="X275" s="651"/>
      <c r="Y275" s="651"/>
      <c r="Z275" s="651"/>
      <c r="AA275" s="651"/>
      <c r="AB275" s="651"/>
      <c r="AC275" s="651"/>
      <c r="AD275" s="651"/>
      <c r="AE275" s="651"/>
      <c r="AF275" s="651"/>
      <c r="AG275" s="651"/>
      <c r="AH275" s="652"/>
      <c r="AI275" s="733"/>
      <c r="AJ275" s="734"/>
      <c r="AK275" s="734"/>
      <c r="AL275" s="734"/>
      <c r="AM275" s="734"/>
      <c r="AN275" s="735"/>
    </row>
    <row r="276" spans="1:40" ht="18" customHeight="1">
      <c r="A276" s="62"/>
      <c r="B276" s="62"/>
      <c r="C276" s="674">
        <v>89</v>
      </c>
      <c r="D276" s="675"/>
      <c r="E276" s="647" t="s">
        <v>294</v>
      </c>
      <c r="F276" s="648"/>
      <c r="G276" s="648"/>
      <c r="H276" s="648"/>
      <c r="I276" s="648"/>
      <c r="J276" s="648"/>
      <c r="K276" s="648"/>
      <c r="L276" s="648"/>
      <c r="M276" s="648"/>
      <c r="N276" s="648"/>
      <c r="O276" s="648"/>
      <c r="P276" s="648"/>
      <c r="Q276" s="648"/>
      <c r="R276" s="648"/>
      <c r="S276" s="648"/>
      <c r="T276" s="648"/>
      <c r="U276" s="648"/>
      <c r="V276" s="648"/>
      <c r="W276" s="648"/>
      <c r="X276" s="648"/>
      <c r="Y276" s="648"/>
      <c r="Z276" s="648"/>
      <c r="AA276" s="648"/>
      <c r="AB276" s="648"/>
      <c r="AC276" s="648"/>
      <c r="AD276" s="648"/>
      <c r="AE276" s="648"/>
      <c r="AF276" s="648"/>
      <c r="AG276" s="648"/>
      <c r="AH276" s="649"/>
      <c r="AI276" s="657"/>
      <c r="AJ276" s="658"/>
      <c r="AK276" s="658"/>
      <c r="AL276" s="658"/>
      <c r="AM276" s="658"/>
      <c r="AN276" s="659"/>
    </row>
    <row r="277" spans="1:40" ht="18" customHeight="1">
      <c r="A277" s="62"/>
      <c r="B277" s="62"/>
      <c r="C277" s="624"/>
      <c r="D277" s="625"/>
      <c r="E277" s="685"/>
      <c r="F277" s="686"/>
      <c r="G277" s="686"/>
      <c r="H277" s="686"/>
      <c r="I277" s="686"/>
      <c r="J277" s="686"/>
      <c r="K277" s="686"/>
      <c r="L277" s="686"/>
      <c r="M277" s="686"/>
      <c r="N277" s="686"/>
      <c r="O277" s="686"/>
      <c r="P277" s="686"/>
      <c r="Q277" s="686"/>
      <c r="R277" s="686"/>
      <c r="S277" s="686"/>
      <c r="T277" s="686"/>
      <c r="U277" s="686"/>
      <c r="V277" s="686"/>
      <c r="W277" s="686"/>
      <c r="X277" s="686"/>
      <c r="Y277" s="686"/>
      <c r="Z277" s="686"/>
      <c r="AA277" s="686"/>
      <c r="AB277" s="686"/>
      <c r="AC277" s="686"/>
      <c r="AD277" s="686"/>
      <c r="AE277" s="686"/>
      <c r="AF277" s="686"/>
      <c r="AG277" s="686"/>
      <c r="AH277" s="687"/>
      <c r="AI277" s="733"/>
      <c r="AJ277" s="734"/>
      <c r="AK277" s="734"/>
      <c r="AL277" s="734"/>
      <c r="AM277" s="734"/>
      <c r="AN277" s="735"/>
    </row>
    <row r="278" spans="1:40" ht="18" customHeight="1">
      <c r="A278" s="62"/>
      <c r="B278" s="62"/>
      <c r="C278" s="674">
        <v>90</v>
      </c>
      <c r="D278" s="675"/>
      <c r="E278" s="736" t="s">
        <v>192</v>
      </c>
      <c r="F278" s="737"/>
      <c r="G278" s="737"/>
      <c r="H278" s="737"/>
      <c r="I278" s="737"/>
      <c r="J278" s="737"/>
      <c r="K278" s="737"/>
      <c r="L278" s="737"/>
      <c r="M278" s="737"/>
      <c r="N278" s="737"/>
      <c r="O278" s="737"/>
      <c r="P278" s="737"/>
      <c r="Q278" s="737"/>
      <c r="R278" s="737"/>
      <c r="S278" s="737"/>
      <c r="T278" s="737"/>
      <c r="U278" s="737"/>
      <c r="V278" s="737"/>
      <c r="W278" s="737"/>
      <c r="X278" s="737"/>
      <c r="Y278" s="737"/>
      <c r="Z278" s="737"/>
      <c r="AA278" s="737"/>
      <c r="AB278" s="737"/>
      <c r="AC278" s="737"/>
      <c r="AD278" s="737"/>
      <c r="AE278" s="737"/>
      <c r="AF278" s="737"/>
      <c r="AG278" s="737"/>
      <c r="AH278" s="737"/>
      <c r="AI278" s="737"/>
      <c r="AJ278" s="737"/>
      <c r="AK278" s="737"/>
      <c r="AL278" s="737"/>
      <c r="AM278" s="737"/>
      <c r="AN278" s="738"/>
    </row>
    <row r="279" spans="1:40" ht="18" customHeight="1">
      <c r="A279" s="62"/>
      <c r="B279" s="62"/>
      <c r="C279" s="622"/>
      <c r="D279" s="623"/>
      <c r="E279" s="806"/>
      <c r="F279" s="783"/>
      <c r="G279" s="783"/>
      <c r="H279" s="783"/>
      <c r="I279" s="783"/>
      <c r="J279" s="783"/>
      <c r="K279" s="783"/>
      <c r="L279" s="783"/>
      <c r="M279" s="783"/>
      <c r="N279" s="783"/>
      <c r="O279" s="783"/>
      <c r="P279" s="783"/>
      <c r="Q279" s="783"/>
      <c r="R279" s="783"/>
      <c r="S279" s="783"/>
      <c r="T279" s="783"/>
      <c r="U279" s="783"/>
      <c r="V279" s="783"/>
      <c r="W279" s="783"/>
      <c r="X279" s="783"/>
      <c r="Y279" s="783"/>
      <c r="Z279" s="783"/>
      <c r="AA279" s="783"/>
      <c r="AB279" s="783"/>
      <c r="AC279" s="783"/>
      <c r="AD279" s="783"/>
      <c r="AE279" s="783"/>
      <c r="AF279" s="783"/>
      <c r="AG279" s="783"/>
      <c r="AH279" s="783"/>
      <c r="AI279" s="783"/>
      <c r="AJ279" s="783"/>
      <c r="AK279" s="783"/>
      <c r="AL279" s="783"/>
      <c r="AM279" s="783"/>
      <c r="AN279" s="784"/>
    </row>
    <row r="280" spans="1:40" ht="18" customHeight="1">
      <c r="A280" s="62"/>
      <c r="B280" s="62"/>
      <c r="C280" s="622"/>
      <c r="D280" s="623"/>
      <c r="E280" s="80" t="s">
        <v>158</v>
      </c>
      <c r="F280" s="290"/>
      <c r="G280" s="298" t="s">
        <v>159</v>
      </c>
      <c r="H280" s="783" t="s">
        <v>160</v>
      </c>
      <c r="I280" s="783"/>
      <c r="J280" s="783"/>
      <c r="K280" s="783"/>
      <c r="L280" s="783"/>
      <c r="M280" s="783"/>
      <c r="N280" s="783"/>
      <c r="O280" s="783"/>
      <c r="P280" s="783"/>
      <c r="Q280" s="783"/>
      <c r="R280" s="783"/>
      <c r="S280" s="783"/>
      <c r="T280" s="783"/>
      <c r="U280" s="783"/>
      <c r="V280" s="783"/>
      <c r="W280" s="783"/>
      <c r="X280" s="783"/>
      <c r="Y280" s="783"/>
      <c r="Z280" s="783"/>
      <c r="AA280" s="783"/>
      <c r="AB280" s="783"/>
      <c r="AC280" s="783"/>
      <c r="AD280" s="783"/>
      <c r="AE280" s="783"/>
      <c r="AF280" s="783"/>
      <c r="AG280" s="783"/>
      <c r="AH280" s="783"/>
      <c r="AI280" s="783"/>
      <c r="AJ280" s="783"/>
      <c r="AK280" s="783"/>
      <c r="AL280" s="783"/>
      <c r="AM280" s="783"/>
      <c r="AN280" s="784"/>
    </row>
    <row r="281" spans="1:40" ht="18" customHeight="1">
      <c r="A281" s="62"/>
      <c r="B281" s="62"/>
      <c r="C281" s="622"/>
      <c r="D281" s="623"/>
      <c r="E281" s="80" t="s">
        <v>158</v>
      </c>
      <c r="F281" s="290"/>
      <c r="G281" s="298" t="s">
        <v>159</v>
      </c>
      <c r="H281" s="783" t="s">
        <v>161</v>
      </c>
      <c r="I281" s="783"/>
      <c r="J281" s="783"/>
      <c r="K281" s="783"/>
      <c r="L281" s="783"/>
      <c r="M281" s="783"/>
      <c r="N281" s="783"/>
      <c r="O281" s="783"/>
      <c r="P281" s="783"/>
      <c r="Q281" s="783"/>
      <c r="R281" s="783"/>
      <c r="S281" s="783"/>
      <c r="T281" s="783"/>
      <c r="U281" s="783"/>
      <c r="V281" s="783"/>
      <c r="W281" s="783"/>
      <c r="X281" s="783"/>
      <c r="Y281" s="783"/>
      <c r="Z281" s="783"/>
      <c r="AA281" s="783"/>
      <c r="AB281" s="783"/>
      <c r="AC281" s="783"/>
      <c r="AD281" s="783"/>
      <c r="AE281" s="783"/>
      <c r="AF281" s="783"/>
      <c r="AG281" s="783"/>
      <c r="AH281" s="783"/>
      <c r="AI281" s="783"/>
      <c r="AJ281" s="783"/>
      <c r="AK281" s="783"/>
      <c r="AL281" s="783"/>
      <c r="AM281" s="783"/>
      <c r="AN281" s="784"/>
    </row>
    <row r="282" spans="1:40" ht="18" customHeight="1">
      <c r="A282" s="62"/>
      <c r="B282" s="62"/>
      <c r="C282" s="622"/>
      <c r="D282" s="623"/>
      <c r="E282" s="80" t="s">
        <v>158</v>
      </c>
      <c r="F282" s="290"/>
      <c r="G282" s="298" t="s">
        <v>159</v>
      </c>
      <c r="H282" s="783" t="s">
        <v>162</v>
      </c>
      <c r="I282" s="783"/>
      <c r="J282" s="783"/>
      <c r="K282" s="783"/>
      <c r="L282" s="783"/>
      <c r="M282" s="783"/>
      <c r="N282" s="783"/>
      <c r="O282" s="783"/>
      <c r="P282" s="783"/>
      <c r="Q282" s="783"/>
      <c r="R282" s="783"/>
      <c r="S282" s="783"/>
      <c r="T282" s="783"/>
      <c r="U282" s="783"/>
      <c r="V282" s="783"/>
      <c r="W282" s="783"/>
      <c r="X282" s="783"/>
      <c r="Y282" s="783"/>
      <c r="Z282" s="783"/>
      <c r="AA282" s="783"/>
      <c r="AB282" s="783"/>
      <c r="AC282" s="783"/>
      <c r="AD282" s="783"/>
      <c r="AE282" s="783"/>
      <c r="AF282" s="783"/>
      <c r="AG282" s="783"/>
      <c r="AH282" s="783"/>
      <c r="AI282" s="783"/>
      <c r="AJ282" s="783"/>
      <c r="AK282" s="783"/>
      <c r="AL282" s="783"/>
      <c r="AM282" s="783"/>
      <c r="AN282" s="784"/>
    </row>
    <row r="283" spans="1:40" ht="18" customHeight="1">
      <c r="A283" s="62"/>
      <c r="B283" s="62"/>
      <c r="C283" s="622"/>
      <c r="D283" s="623"/>
      <c r="E283" s="80" t="s">
        <v>158</v>
      </c>
      <c r="F283" s="290"/>
      <c r="G283" s="298" t="s">
        <v>159</v>
      </c>
      <c r="H283" s="783" t="s">
        <v>163</v>
      </c>
      <c r="I283" s="783"/>
      <c r="J283" s="783"/>
      <c r="K283" s="783"/>
      <c r="L283" s="783"/>
      <c r="M283" s="783"/>
      <c r="N283" s="783"/>
      <c r="O283" s="783"/>
      <c r="P283" s="783"/>
      <c r="Q283" s="783"/>
      <c r="R283" s="783"/>
      <c r="S283" s="783"/>
      <c r="T283" s="783"/>
      <c r="U283" s="783"/>
      <c r="V283" s="783"/>
      <c r="W283" s="783"/>
      <c r="X283" s="783"/>
      <c r="Y283" s="783"/>
      <c r="Z283" s="783"/>
      <c r="AA283" s="783"/>
      <c r="AB283" s="783"/>
      <c r="AC283" s="783"/>
      <c r="AD283" s="783"/>
      <c r="AE283" s="783"/>
      <c r="AF283" s="783"/>
      <c r="AG283" s="783"/>
      <c r="AH283" s="783"/>
      <c r="AI283" s="783"/>
      <c r="AJ283" s="783"/>
      <c r="AK283" s="783"/>
      <c r="AL283" s="783"/>
      <c r="AM283" s="783"/>
      <c r="AN283" s="784"/>
    </row>
    <row r="284" spans="1:40" ht="18" customHeight="1">
      <c r="A284" s="62"/>
      <c r="B284" s="62"/>
      <c r="C284" s="622"/>
      <c r="D284" s="623"/>
      <c r="E284" s="80" t="s">
        <v>158</v>
      </c>
      <c r="F284" s="290"/>
      <c r="G284" s="298" t="s">
        <v>159</v>
      </c>
      <c r="H284" s="783" t="s">
        <v>164</v>
      </c>
      <c r="I284" s="783"/>
      <c r="J284" s="783"/>
      <c r="K284" s="783"/>
      <c r="L284" s="783"/>
      <c r="M284" s="783"/>
      <c r="N284" s="783"/>
      <c r="O284" s="783"/>
      <c r="P284" s="783"/>
      <c r="Q284" s="783"/>
      <c r="R284" s="783"/>
      <c r="S284" s="783"/>
      <c r="T284" s="783"/>
      <c r="U284" s="783"/>
      <c r="V284" s="783"/>
      <c r="W284" s="783"/>
      <c r="X284" s="783"/>
      <c r="Y284" s="783"/>
      <c r="Z284" s="783"/>
      <c r="AA284" s="783"/>
      <c r="AB284" s="783"/>
      <c r="AC284" s="783"/>
      <c r="AD284" s="783"/>
      <c r="AE284" s="783"/>
      <c r="AF284" s="783"/>
      <c r="AG284" s="783"/>
      <c r="AH284" s="783"/>
      <c r="AI284" s="783"/>
      <c r="AJ284" s="783"/>
      <c r="AK284" s="783"/>
      <c r="AL284" s="783"/>
      <c r="AM284" s="783"/>
      <c r="AN284" s="784"/>
    </row>
    <row r="285" spans="1:40" ht="18" customHeight="1">
      <c r="A285" s="62"/>
      <c r="B285" s="62"/>
      <c r="C285" s="622"/>
      <c r="D285" s="623"/>
      <c r="E285" s="80" t="s">
        <v>158</v>
      </c>
      <c r="F285" s="290"/>
      <c r="G285" s="298" t="s">
        <v>159</v>
      </c>
      <c r="H285" s="783" t="s">
        <v>165</v>
      </c>
      <c r="I285" s="783"/>
      <c r="J285" s="783"/>
      <c r="K285" s="783"/>
      <c r="L285" s="783"/>
      <c r="M285" s="783"/>
      <c r="N285" s="783"/>
      <c r="O285" s="783"/>
      <c r="P285" s="783"/>
      <c r="Q285" s="783"/>
      <c r="R285" s="783"/>
      <c r="S285" s="783"/>
      <c r="T285" s="783"/>
      <c r="U285" s="783"/>
      <c r="V285" s="783"/>
      <c r="W285" s="783"/>
      <c r="X285" s="783"/>
      <c r="Y285" s="783"/>
      <c r="Z285" s="783"/>
      <c r="AA285" s="783"/>
      <c r="AB285" s="783"/>
      <c r="AC285" s="783"/>
      <c r="AD285" s="783"/>
      <c r="AE285" s="783"/>
      <c r="AF285" s="783"/>
      <c r="AG285" s="783"/>
      <c r="AH285" s="783"/>
      <c r="AI285" s="783"/>
      <c r="AJ285" s="783"/>
      <c r="AK285" s="783"/>
      <c r="AL285" s="783"/>
      <c r="AM285" s="783"/>
      <c r="AN285" s="784"/>
    </row>
    <row r="286" spans="1:40" ht="18" customHeight="1">
      <c r="A286" s="62"/>
      <c r="B286" s="62"/>
      <c r="C286" s="622"/>
      <c r="D286" s="623"/>
      <c r="E286" s="80" t="s">
        <v>158</v>
      </c>
      <c r="F286" s="290"/>
      <c r="G286" s="298" t="s">
        <v>159</v>
      </c>
      <c r="H286" s="783" t="s">
        <v>166</v>
      </c>
      <c r="I286" s="783"/>
      <c r="J286" s="783"/>
      <c r="K286" s="783"/>
      <c r="L286" s="783"/>
      <c r="M286" s="783"/>
      <c r="N286" s="783"/>
      <c r="O286" s="783"/>
      <c r="P286" s="783"/>
      <c r="Q286" s="783"/>
      <c r="R286" s="783"/>
      <c r="S286" s="783"/>
      <c r="T286" s="783"/>
      <c r="U286" s="783"/>
      <c r="V286" s="783"/>
      <c r="W286" s="783"/>
      <c r="X286" s="783"/>
      <c r="Y286" s="783"/>
      <c r="Z286" s="783"/>
      <c r="AA286" s="783"/>
      <c r="AB286" s="783"/>
      <c r="AC286" s="783"/>
      <c r="AD286" s="783"/>
      <c r="AE286" s="783"/>
      <c r="AF286" s="783"/>
      <c r="AG286" s="783"/>
      <c r="AH286" s="783"/>
      <c r="AI286" s="783"/>
      <c r="AJ286" s="783"/>
      <c r="AK286" s="783"/>
      <c r="AL286" s="783"/>
      <c r="AM286" s="783"/>
      <c r="AN286" s="784"/>
    </row>
    <row r="287" spans="1:40" ht="18" customHeight="1">
      <c r="A287" s="62"/>
      <c r="B287" s="62"/>
      <c r="C287" s="622"/>
      <c r="D287" s="623"/>
      <c r="E287" s="80" t="s">
        <v>158</v>
      </c>
      <c r="F287" s="290"/>
      <c r="G287" s="298" t="s">
        <v>159</v>
      </c>
      <c r="H287" s="783" t="s">
        <v>167</v>
      </c>
      <c r="I287" s="783"/>
      <c r="J287" s="783"/>
      <c r="K287" s="783"/>
      <c r="L287" s="783"/>
      <c r="M287" s="783"/>
      <c r="N287" s="783"/>
      <c r="O287" s="783"/>
      <c r="P287" s="783"/>
      <c r="Q287" s="783"/>
      <c r="R287" s="783"/>
      <c r="S287" s="783"/>
      <c r="T287" s="783"/>
      <c r="U287" s="783"/>
      <c r="V287" s="783"/>
      <c r="W287" s="783"/>
      <c r="X287" s="783"/>
      <c r="Y287" s="783"/>
      <c r="Z287" s="783"/>
      <c r="AA287" s="783"/>
      <c r="AB287" s="783"/>
      <c r="AC287" s="783"/>
      <c r="AD287" s="783"/>
      <c r="AE287" s="783"/>
      <c r="AF287" s="783"/>
      <c r="AG287" s="783"/>
      <c r="AH287" s="783"/>
      <c r="AI287" s="783"/>
      <c r="AJ287" s="783"/>
      <c r="AK287" s="783"/>
      <c r="AL287" s="783"/>
      <c r="AM287" s="783"/>
      <c r="AN287" s="784"/>
    </row>
    <row r="288" spans="1:40" ht="18" customHeight="1">
      <c r="A288" s="62"/>
      <c r="B288" s="62"/>
      <c r="C288" s="622"/>
      <c r="D288" s="623"/>
      <c r="E288" s="80" t="s">
        <v>158</v>
      </c>
      <c r="F288" s="290"/>
      <c r="G288" s="298" t="s">
        <v>159</v>
      </c>
      <c r="H288" s="783" t="s">
        <v>168</v>
      </c>
      <c r="I288" s="783"/>
      <c r="J288" s="783"/>
      <c r="K288" s="783"/>
      <c r="L288" s="783"/>
      <c r="M288" s="783"/>
      <c r="N288" s="783"/>
      <c r="O288" s="783"/>
      <c r="P288" s="783"/>
      <c r="Q288" s="783"/>
      <c r="R288" s="783"/>
      <c r="S288" s="783"/>
      <c r="T288" s="783"/>
      <c r="U288" s="783"/>
      <c r="V288" s="783"/>
      <c r="W288" s="783"/>
      <c r="X288" s="783"/>
      <c r="Y288" s="783"/>
      <c r="Z288" s="783"/>
      <c r="AA288" s="783"/>
      <c r="AB288" s="783"/>
      <c r="AC288" s="783"/>
      <c r="AD288" s="783"/>
      <c r="AE288" s="783"/>
      <c r="AF288" s="783"/>
      <c r="AG288" s="783"/>
      <c r="AH288" s="783"/>
      <c r="AI288" s="783"/>
      <c r="AJ288" s="783"/>
      <c r="AK288" s="783"/>
      <c r="AL288" s="783"/>
      <c r="AM288" s="783"/>
      <c r="AN288" s="784"/>
    </row>
    <row r="289" spans="1:40" ht="18" customHeight="1">
      <c r="A289" s="62"/>
      <c r="B289" s="62"/>
      <c r="C289" s="622"/>
      <c r="D289" s="623"/>
      <c r="E289" s="80" t="s">
        <v>25</v>
      </c>
      <c r="F289" s="290"/>
      <c r="G289" s="298" t="s">
        <v>111</v>
      </c>
      <c r="H289" s="783" t="s">
        <v>604</v>
      </c>
      <c r="I289" s="672"/>
      <c r="J289" s="672"/>
      <c r="K289" s="672"/>
      <c r="L289" s="672"/>
      <c r="M289" s="672"/>
      <c r="N289" s="672"/>
      <c r="O289" s="672"/>
      <c r="P289" s="672"/>
      <c r="Q289" s="672"/>
      <c r="R289" s="672"/>
      <c r="S289" s="672"/>
      <c r="T289" s="672"/>
      <c r="U289" s="672"/>
      <c r="V289" s="672"/>
      <c r="W289" s="672"/>
      <c r="X289" s="672"/>
      <c r="Y289" s="672"/>
      <c r="Z289" s="672"/>
      <c r="AA289" s="672"/>
      <c r="AB289" s="672"/>
      <c r="AC289" s="672"/>
      <c r="AD289" s="672"/>
      <c r="AE289" s="672"/>
      <c r="AF289" s="672"/>
      <c r="AG289" s="672"/>
      <c r="AH289" s="672"/>
      <c r="AI289" s="672"/>
      <c r="AJ289" s="672"/>
      <c r="AK289" s="672"/>
      <c r="AL289" s="672"/>
      <c r="AM289" s="672"/>
      <c r="AN289" s="784"/>
    </row>
    <row r="290" spans="1:40" ht="18" customHeight="1">
      <c r="A290" s="62"/>
      <c r="B290" s="62"/>
      <c r="C290" s="624"/>
      <c r="D290" s="625"/>
      <c r="E290" s="80" t="s">
        <v>158</v>
      </c>
      <c r="F290" s="290"/>
      <c r="G290" s="298" t="s">
        <v>159</v>
      </c>
      <c r="H290" s="783" t="s">
        <v>169</v>
      </c>
      <c r="I290" s="783"/>
      <c r="J290" s="783"/>
      <c r="K290" s="783"/>
      <c r="L290" s="783"/>
      <c r="M290" s="783"/>
      <c r="N290" s="783"/>
      <c r="O290" s="783"/>
      <c r="P290" s="783"/>
      <c r="Q290" s="783"/>
      <c r="R290" s="783"/>
      <c r="S290" s="783"/>
      <c r="T290" s="783"/>
      <c r="U290" s="783"/>
      <c r="V290" s="783"/>
      <c r="W290" s="783"/>
      <c r="X290" s="783"/>
      <c r="Y290" s="783"/>
      <c r="Z290" s="783"/>
      <c r="AA290" s="783"/>
      <c r="AB290" s="783"/>
      <c r="AC290" s="783"/>
      <c r="AD290" s="783"/>
      <c r="AE290" s="783"/>
      <c r="AF290" s="783"/>
      <c r="AG290" s="783"/>
      <c r="AH290" s="783"/>
      <c r="AI290" s="783"/>
      <c r="AJ290" s="783"/>
      <c r="AK290" s="783"/>
      <c r="AL290" s="783"/>
      <c r="AM290" s="783"/>
      <c r="AN290" s="784"/>
    </row>
    <row r="291" spans="1:40" ht="18" customHeight="1">
      <c r="A291" s="62"/>
      <c r="B291" s="62"/>
      <c r="C291" s="296"/>
      <c r="D291" s="296"/>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c r="AG291" s="77"/>
      <c r="AH291" s="77"/>
      <c r="AI291" s="77"/>
      <c r="AJ291" s="77"/>
      <c r="AK291" s="77"/>
      <c r="AL291" s="77"/>
      <c r="AM291" s="77"/>
      <c r="AN291" s="77"/>
    </row>
    <row r="292" spans="1:40" ht="18" customHeight="1">
      <c r="A292" s="62"/>
      <c r="B292" s="62"/>
      <c r="C292" s="296"/>
      <c r="D292" s="29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ht="18" customHeight="1">
      <c r="A293" s="62"/>
      <c r="B293" s="31" t="s">
        <v>97</v>
      </c>
      <c r="C293" s="296"/>
      <c r="D293" s="296"/>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c r="AG293" s="281"/>
      <c r="AH293" s="281"/>
      <c r="AI293" s="120"/>
      <c r="AJ293" s="120"/>
      <c r="AK293" s="120"/>
      <c r="AL293" s="120"/>
      <c r="AM293" s="120"/>
      <c r="AN293" s="120"/>
    </row>
    <row r="294" spans="1:40" ht="18" customHeight="1">
      <c r="A294" s="62"/>
      <c r="B294" s="62"/>
      <c r="C294" s="674">
        <v>91</v>
      </c>
      <c r="D294" s="675"/>
      <c r="E294" s="736" t="s">
        <v>295</v>
      </c>
      <c r="F294" s="737"/>
      <c r="G294" s="737"/>
      <c r="H294" s="737"/>
      <c r="I294" s="737"/>
      <c r="J294" s="737"/>
      <c r="K294" s="737"/>
      <c r="L294" s="737"/>
      <c r="M294" s="737"/>
      <c r="N294" s="737"/>
      <c r="O294" s="737"/>
      <c r="P294" s="737"/>
      <c r="Q294" s="737"/>
      <c r="R294" s="737"/>
      <c r="S294" s="737"/>
      <c r="T294" s="737"/>
      <c r="U294" s="737"/>
      <c r="V294" s="737"/>
      <c r="W294" s="737"/>
      <c r="X294" s="737"/>
      <c r="Y294" s="737"/>
      <c r="Z294" s="737"/>
      <c r="AA294" s="737"/>
      <c r="AB294" s="737"/>
      <c r="AC294" s="737"/>
      <c r="AD294" s="737"/>
      <c r="AE294" s="737"/>
      <c r="AF294" s="737"/>
      <c r="AG294" s="737"/>
      <c r="AH294" s="738"/>
      <c r="AI294" s="657"/>
      <c r="AJ294" s="658"/>
      <c r="AK294" s="658"/>
      <c r="AL294" s="658"/>
      <c r="AM294" s="658"/>
      <c r="AN294" s="659"/>
    </row>
    <row r="295" spans="1:40" ht="18" customHeight="1">
      <c r="A295" s="62"/>
      <c r="B295" s="31"/>
      <c r="C295" s="624"/>
      <c r="D295" s="625"/>
      <c r="E295" s="739"/>
      <c r="F295" s="673"/>
      <c r="G295" s="673"/>
      <c r="H295" s="673"/>
      <c r="I295" s="673"/>
      <c r="J295" s="673"/>
      <c r="K295" s="673"/>
      <c r="L295" s="673"/>
      <c r="M295" s="673"/>
      <c r="N295" s="673"/>
      <c r="O295" s="673"/>
      <c r="P295" s="673"/>
      <c r="Q295" s="673"/>
      <c r="R295" s="673"/>
      <c r="S295" s="673"/>
      <c r="T295" s="673"/>
      <c r="U295" s="673"/>
      <c r="V295" s="673"/>
      <c r="W295" s="673"/>
      <c r="X295" s="673"/>
      <c r="Y295" s="673"/>
      <c r="Z295" s="673"/>
      <c r="AA295" s="673"/>
      <c r="AB295" s="673"/>
      <c r="AC295" s="673"/>
      <c r="AD295" s="673"/>
      <c r="AE295" s="673"/>
      <c r="AF295" s="673"/>
      <c r="AG295" s="673"/>
      <c r="AH295" s="740"/>
      <c r="AI295" s="733"/>
      <c r="AJ295" s="734"/>
      <c r="AK295" s="734"/>
      <c r="AL295" s="734"/>
      <c r="AM295" s="734"/>
      <c r="AN295" s="735"/>
    </row>
    <row r="296" spans="1:40" ht="18" customHeight="1">
      <c r="A296" s="62"/>
      <c r="B296" s="62"/>
      <c r="C296" s="674">
        <v>92</v>
      </c>
      <c r="D296" s="675"/>
      <c r="E296" s="736" t="s">
        <v>296</v>
      </c>
      <c r="F296" s="737"/>
      <c r="G296" s="737"/>
      <c r="H296" s="737"/>
      <c r="I296" s="737"/>
      <c r="J296" s="737"/>
      <c r="K296" s="737"/>
      <c r="L296" s="737"/>
      <c r="M296" s="737"/>
      <c r="N296" s="737"/>
      <c r="O296" s="737"/>
      <c r="P296" s="737"/>
      <c r="Q296" s="737"/>
      <c r="R296" s="737"/>
      <c r="S296" s="737"/>
      <c r="T296" s="737"/>
      <c r="U296" s="737"/>
      <c r="V296" s="737"/>
      <c r="W296" s="737"/>
      <c r="X296" s="737"/>
      <c r="Y296" s="737"/>
      <c r="Z296" s="737"/>
      <c r="AA296" s="737"/>
      <c r="AB296" s="737"/>
      <c r="AC296" s="737"/>
      <c r="AD296" s="737"/>
      <c r="AE296" s="737"/>
      <c r="AF296" s="737"/>
      <c r="AG296" s="737"/>
      <c r="AH296" s="738"/>
      <c r="AI296" s="657"/>
      <c r="AJ296" s="658"/>
      <c r="AK296" s="658"/>
      <c r="AL296" s="658"/>
      <c r="AM296" s="658"/>
      <c r="AN296" s="659"/>
    </row>
    <row r="297" spans="1:40" ht="18" customHeight="1">
      <c r="A297" s="62"/>
      <c r="B297" s="62"/>
      <c r="C297" s="622"/>
      <c r="D297" s="623"/>
      <c r="E297" s="739"/>
      <c r="F297" s="673"/>
      <c r="G297" s="673"/>
      <c r="H297" s="673"/>
      <c r="I297" s="673"/>
      <c r="J297" s="673"/>
      <c r="K297" s="673"/>
      <c r="L297" s="673"/>
      <c r="M297" s="673"/>
      <c r="N297" s="673"/>
      <c r="O297" s="673"/>
      <c r="P297" s="673"/>
      <c r="Q297" s="673"/>
      <c r="R297" s="673"/>
      <c r="S297" s="673"/>
      <c r="T297" s="673"/>
      <c r="U297" s="673"/>
      <c r="V297" s="673"/>
      <c r="W297" s="673"/>
      <c r="X297" s="673"/>
      <c r="Y297" s="673"/>
      <c r="Z297" s="673"/>
      <c r="AA297" s="673"/>
      <c r="AB297" s="673"/>
      <c r="AC297" s="673"/>
      <c r="AD297" s="673"/>
      <c r="AE297" s="673"/>
      <c r="AF297" s="673"/>
      <c r="AG297" s="673"/>
      <c r="AH297" s="740"/>
      <c r="AI297" s="733"/>
      <c r="AJ297" s="734"/>
      <c r="AK297" s="734"/>
      <c r="AL297" s="734"/>
      <c r="AM297" s="734"/>
      <c r="AN297" s="735"/>
    </row>
    <row r="298" spans="1:40" ht="18" customHeight="1">
      <c r="A298" s="62"/>
      <c r="B298" s="62"/>
      <c r="C298" s="622"/>
      <c r="D298" s="623"/>
      <c r="E298" s="736" t="s">
        <v>812</v>
      </c>
      <c r="F298" s="737"/>
      <c r="G298" s="737"/>
      <c r="H298" s="737"/>
      <c r="I298" s="737"/>
      <c r="J298" s="737"/>
      <c r="K298" s="737"/>
      <c r="L298" s="737"/>
      <c r="M298" s="737"/>
      <c r="N298" s="737"/>
      <c r="O298" s="737"/>
      <c r="P298" s="737"/>
      <c r="Q298" s="737"/>
      <c r="R298" s="737"/>
      <c r="S298" s="737"/>
      <c r="T298" s="737"/>
      <c r="U298" s="737"/>
      <c r="V298" s="737"/>
      <c r="W298" s="737"/>
      <c r="X298" s="737"/>
      <c r="Y298" s="737"/>
      <c r="Z298" s="737"/>
      <c r="AA298" s="737"/>
      <c r="AB298" s="737"/>
      <c r="AC298" s="737"/>
      <c r="AD298" s="737"/>
      <c r="AE298" s="737"/>
      <c r="AF298" s="737"/>
      <c r="AG298" s="737"/>
      <c r="AH298" s="737"/>
      <c r="AI298" s="737"/>
      <c r="AJ298" s="737"/>
      <c r="AK298" s="737"/>
      <c r="AL298" s="737"/>
      <c r="AM298" s="737"/>
      <c r="AN298" s="738"/>
    </row>
    <row r="299" spans="1:40" ht="18" customHeight="1">
      <c r="A299" s="62"/>
      <c r="B299" s="62"/>
      <c r="C299" s="622"/>
      <c r="D299" s="623"/>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c r="AA299" s="281"/>
      <c r="AB299" s="281"/>
      <c r="AC299" s="281"/>
      <c r="AD299" s="281"/>
      <c r="AE299" s="281"/>
      <c r="AF299" s="281"/>
      <c r="AG299" s="281"/>
      <c r="AH299" s="281"/>
      <c r="AI299" s="120"/>
      <c r="AJ299" s="120"/>
      <c r="AK299" s="120"/>
      <c r="AL299" s="120"/>
      <c r="AM299" s="120"/>
      <c r="AN299" s="61"/>
    </row>
    <row r="300" spans="1:40" ht="18" customHeight="1">
      <c r="A300" s="62"/>
      <c r="B300" s="62"/>
      <c r="C300" s="622"/>
      <c r="D300" s="623"/>
      <c r="E300" s="281"/>
      <c r="F300" s="641"/>
      <c r="G300" s="643"/>
      <c r="H300" s="818" t="s">
        <v>193</v>
      </c>
      <c r="I300" s="819"/>
      <c r="J300" s="819"/>
      <c r="K300" s="819"/>
      <c r="L300" s="819"/>
      <c r="M300" s="820"/>
      <c r="N300" s="641" t="s">
        <v>42</v>
      </c>
      <c r="O300" s="642"/>
      <c r="P300" s="642"/>
      <c r="Q300" s="642"/>
      <c r="R300" s="642"/>
      <c r="S300" s="643"/>
      <c r="T300" s="641" t="s">
        <v>194</v>
      </c>
      <c r="U300" s="642"/>
      <c r="V300" s="642"/>
      <c r="W300" s="642"/>
      <c r="X300" s="642"/>
      <c r="Y300" s="642"/>
      <c r="Z300" s="642"/>
      <c r="AA300" s="642"/>
      <c r="AB300" s="642"/>
      <c r="AC300" s="642"/>
      <c r="AD300" s="642"/>
      <c r="AE300" s="642"/>
      <c r="AF300" s="642"/>
      <c r="AG300" s="642"/>
      <c r="AH300" s="642"/>
      <c r="AI300" s="642"/>
      <c r="AJ300" s="642"/>
      <c r="AK300" s="642"/>
      <c r="AL300" s="642"/>
      <c r="AM300" s="643"/>
      <c r="AN300" s="61"/>
    </row>
    <row r="301" spans="1:40" ht="18" customHeight="1">
      <c r="A301" s="62"/>
      <c r="B301" s="62"/>
      <c r="C301" s="622"/>
      <c r="D301" s="623"/>
      <c r="E301" s="281"/>
      <c r="F301" s="790" t="s">
        <v>112</v>
      </c>
      <c r="G301" s="791"/>
      <c r="H301" s="796"/>
      <c r="I301" s="797"/>
      <c r="J301" s="797"/>
      <c r="K301" s="797"/>
      <c r="L301" s="797"/>
      <c r="M301" s="798"/>
      <c r="N301" s="796"/>
      <c r="O301" s="797"/>
      <c r="P301" s="797"/>
      <c r="Q301" s="797"/>
      <c r="R301" s="797"/>
      <c r="S301" s="798"/>
      <c r="T301" s="796"/>
      <c r="U301" s="797"/>
      <c r="V301" s="797"/>
      <c r="W301" s="797"/>
      <c r="X301" s="797"/>
      <c r="Y301" s="797"/>
      <c r="Z301" s="797"/>
      <c r="AA301" s="797"/>
      <c r="AB301" s="797"/>
      <c r="AC301" s="797"/>
      <c r="AD301" s="797"/>
      <c r="AE301" s="797"/>
      <c r="AF301" s="797"/>
      <c r="AG301" s="797"/>
      <c r="AH301" s="797"/>
      <c r="AI301" s="797"/>
      <c r="AJ301" s="797"/>
      <c r="AK301" s="797"/>
      <c r="AL301" s="797"/>
      <c r="AM301" s="798"/>
      <c r="AN301" s="61"/>
    </row>
    <row r="302" spans="1:40" ht="18" customHeight="1">
      <c r="A302" s="62"/>
      <c r="B302" s="62"/>
      <c r="C302" s="622"/>
      <c r="D302" s="623"/>
      <c r="E302" s="281"/>
      <c r="F302" s="792"/>
      <c r="G302" s="793"/>
      <c r="H302" s="788"/>
      <c r="I302" s="781"/>
      <c r="J302" s="781"/>
      <c r="K302" s="781"/>
      <c r="L302" s="781"/>
      <c r="M302" s="789"/>
      <c r="N302" s="788"/>
      <c r="O302" s="781"/>
      <c r="P302" s="781"/>
      <c r="Q302" s="781"/>
      <c r="R302" s="781"/>
      <c r="S302" s="789"/>
      <c r="T302" s="788"/>
      <c r="U302" s="781"/>
      <c r="V302" s="781"/>
      <c r="W302" s="781"/>
      <c r="X302" s="781"/>
      <c r="Y302" s="781"/>
      <c r="Z302" s="781"/>
      <c r="AA302" s="781"/>
      <c r="AB302" s="781"/>
      <c r="AC302" s="781"/>
      <c r="AD302" s="781"/>
      <c r="AE302" s="781"/>
      <c r="AF302" s="781"/>
      <c r="AG302" s="781"/>
      <c r="AH302" s="781"/>
      <c r="AI302" s="781"/>
      <c r="AJ302" s="781"/>
      <c r="AK302" s="781"/>
      <c r="AL302" s="781"/>
      <c r="AM302" s="789"/>
      <c r="AN302" s="61"/>
    </row>
    <row r="303" spans="1:40" ht="18" customHeight="1">
      <c r="A303" s="62"/>
      <c r="B303" s="62"/>
      <c r="C303" s="622"/>
      <c r="D303" s="623"/>
      <c r="E303" s="281"/>
      <c r="F303" s="792"/>
      <c r="G303" s="793"/>
      <c r="H303" s="788"/>
      <c r="I303" s="781"/>
      <c r="J303" s="781"/>
      <c r="K303" s="781"/>
      <c r="L303" s="781"/>
      <c r="M303" s="789"/>
      <c r="N303" s="788"/>
      <c r="O303" s="781"/>
      <c r="P303" s="781"/>
      <c r="Q303" s="781"/>
      <c r="R303" s="781"/>
      <c r="S303" s="789"/>
      <c r="T303" s="788"/>
      <c r="U303" s="781"/>
      <c r="V303" s="781"/>
      <c r="W303" s="781"/>
      <c r="X303" s="781"/>
      <c r="Y303" s="781"/>
      <c r="Z303" s="781"/>
      <c r="AA303" s="781"/>
      <c r="AB303" s="781"/>
      <c r="AC303" s="781"/>
      <c r="AD303" s="781"/>
      <c r="AE303" s="781"/>
      <c r="AF303" s="781"/>
      <c r="AG303" s="781"/>
      <c r="AH303" s="781"/>
      <c r="AI303" s="781"/>
      <c r="AJ303" s="781"/>
      <c r="AK303" s="781"/>
      <c r="AL303" s="781"/>
      <c r="AM303" s="789"/>
      <c r="AN303" s="61"/>
    </row>
    <row r="304" spans="1:40" ht="18" customHeight="1">
      <c r="A304" s="62"/>
      <c r="B304" s="62"/>
      <c r="C304" s="622"/>
      <c r="D304" s="623"/>
      <c r="E304" s="281"/>
      <c r="F304" s="792"/>
      <c r="G304" s="793"/>
      <c r="H304" s="788"/>
      <c r="I304" s="781"/>
      <c r="J304" s="781"/>
      <c r="K304" s="781"/>
      <c r="L304" s="781"/>
      <c r="M304" s="789"/>
      <c r="N304" s="788"/>
      <c r="O304" s="781"/>
      <c r="P304" s="781"/>
      <c r="Q304" s="781"/>
      <c r="R304" s="781"/>
      <c r="S304" s="789"/>
      <c r="T304" s="788"/>
      <c r="U304" s="781"/>
      <c r="V304" s="781"/>
      <c r="W304" s="781"/>
      <c r="X304" s="781"/>
      <c r="Y304" s="781"/>
      <c r="Z304" s="781"/>
      <c r="AA304" s="781"/>
      <c r="AB304" s="781"/>
      <c r="AC304" s="781"/>
      <c r="AD304" s="781"/>
      <c r="AE304" s="781"/>
      <c r="AF304" s="781"/>
      <c r="AG304" s="781"/>
      <c r="AH304" s="781"/>
      <c r="AI304" s="781"/>
      <c r="AJ304" s="781"/>
      <c r="AK304" s="781"/>
      <c r="AL304" s="781"/>
      <c r="AM304" s="789"/>
      <c r="AN304" s="61"/>
    </row>
    <row r="305" spans="1:40" ht="18" customHeight="1">
      <c r="A305" s="62"/>
      <c r="B305" s="62"/>
      <c r="C305" s="622"/>
      <c r="D305" s="623"/>
      <c r="E305" s="281"/>
      <c r="F305" s="792"/>
      <c r="G305" s="793"/>
      <c r="H305" s="788"/>
      <c r="I305" s="781"/>
      <c r="J305" s="781"/>
      <c r="K305" s="781"/>
      <c r="L305" s="781"/>
      <c r="M305" s="789"/>
      <c r="N305" s="788"/>
      <c r="O305" s="781"/>
      <c r="P305" s="781"/>
      <c r="Q305" s="781"/>
      <c r="R305" s="781"/>
      <c r="S305" s="789"/>
      <c r="T305" s="788"/>
      <c r="U305" s="781"/>
      <c r="V305" s="781"/>
      <c r="W305" s="781"/>
      <c r="X305" s="781"/>
      <c r="Y305" s="781"/>
      <c r="Z305" s="781"/>
      <c r="AA305" s="781"/>
      <c r="AB305" s="781"/>
      <c r="AC305" s="781"/>
      <c r="AD305" s="781"/>
      <c r="AE305" s="781"/>
      <c r="AF305" s="781"/>
      <c r="AG305" s="781"/>
      <c r="AH305" s="781"/>
      <c r="AI305" s="781"/>
      <c r="AJ305" s="781"/>
      <c r="AK305" s="781"/>
      <c r="AL305" s="781"/>
      <c r="AM305" s="789"/>
      <c r="AN305" s="61"/>
    </row>
    <row r="306" spans="1:40" ht="18" customHeight="1">
      <c r="A306" s="62"/>
      <c r="B306" s="62"/>
      <c r="C306" s="622"/>
      <c r="D306" s="623"/>
      <c r="E306" s="281"/>
      <c r="F306" s="792"/>
      <c r="G306" s="793"/>
      <c r="H306" s="788"/>
      <c r="I306" s="781"/>
      <c r="J306" s="781"/>
      <c r="K306" s="781"/>
      <c r="L306" s="781"/>
      <c r="M306" s="789"/>
      <c r="N306" s="788"/>
      <c r="O306" s="781"/>
      <c r="P306" s="781"/>
      <c r="Q306" s="781"/>
      <c r="R306" s="781"/>
      <c r="S306" s="789"/>
      <c r="T306" s="788"/>
      <c r="U306" s="781"/>
      <c r="V306" s="781"/>
      <c r="W306" s="781"/>
      <c r="X306" s="781"/>
      <c r="Y306" s="781"/>
      <c r="Z306" s="781"/>
      <c r="AA306" s="781"/>
      <c r="AB306" s="781"/>
      <c r="AC306" s="781"/>
      <c r="AD306" s="781"/>
      <c r="AE306" s="781"/>
      <c r="AF306" s="781"/>
      <c r="AG306" s="781"/>
      <c r="AH306" s="781"/>
      <c r="AI306" s="781"/>
      <c r="AJ306" s="781"/>
      <c r="AK306" s="781"/>
      <c r="AL306" s="781"/>
      <c r="AM306" s="789"/>
      <c r="AN306" s="61"/>
    </row>
    <row r="307" spans="1:40" ht="18" customHeight="1">
      <c r="A307" s="62"/>
      <c r="B307" s="62"/>
      <c r="C307" s="622"/>
      <c r="D307" s="623"/>
      <c r="E307" s="281"/>
      <c r="F307" s="794"/>
      <c r="G307" s="795"/>
      <c r="H307" s="785"/>
      <c r="I307" s="756"/>
      <c r="J307" s="756"/>
      <c r="K307" s="756"/>
      <c r="L307" s="756"/>
      <c r="M307" s="757"/>
      <c r="N307" s="785"/>
      <c r="O307" s="756"/>
      <c r="P307" s="756"/>
      <c r="Q307" s="756"/>
      <c r="R307" s="756"/>
      <c r="S307" s="757"/>
      <c r="T307" s="785"/>
      <c r="U307" s="756"/>
      <c r="V307" s="756"/>
      <c r="W307" s="756"/>
      <c r="X307" s="756"/>
      <c r="Y307" s="756"/>
      <c r="Z307" s="756"/>
      <c r="AA307" s="756"/>
      <c r="AB307" s="756"/>
      <c r="AC307" s="756"/>
      <c r="AD307" s="756"/>
      <c r="AE307" s="756"/>
      <c r="AF307" s="756"/>
      <c r="AG307" s="756"/>
      <c r="AH307" s="756"/>
      <c r="AI307" s="756"/>
      <c r="AJ307" s="756"/>
      <c r="AK307" s="756"/>
      <c r="AL307" s="756"/>
      <c r="AM307" s="757"/>
      <c r="AN307" s="61"/>
    </row>
    <row r="308" spans="1:40" ht="18" customHeight="1">
      <c r="A308" s="62"/>
      <c r="B308" s="62"/>
      <c r="C308" s="622"/>
      <c r="D308" s="623"/>
      <c r="E308" s="281"/>
      <c r="F308" s="790" t="s">
        <v>113</v>
      </c>
      <c r="G308" s="791"/>
      <c r="H308" s="796"/>
      <c r="I308" s="797"/>
      <c r="J308" s="797"/>
      <c r="K308" s="797"/>
      <c r="L308" s="797"/>
      <c r="M308" s="798"/>
      <c r="N308" s="796"/>
      <c r="O308" s="797"/>
      <c r="P308" s="797"/>
      <c r="Q308" s="797"/>
      <c r="R308" s="797"/>
      <c r="S308" s="798"/>
      <c r="T308" s="796"/>
      <c r="U308" s="797"/>
      <c r="V308" s="797"/>
      <c r="W308" s="797"/>
      <c r="X308" s="797"/>
      <c r="Y308" s="797"/>
      <c r="Z308" s="797"/>
      <c r="AA308" s="797"/>
      <c r="AB308" s="797"/>
      <c r="AC308" s="797"/>
      <c r="AD308" s="797"/>
      <c r="AE308" s="797"/>
      <c r="AF308" s="797"/>
      <c r="AG308" s="797"/>
      <c r="AH308" s="797"/>
      <c r="AI308" s="797"/>
      <c r="AJ308" s="797"/>
      <c r="AK308" s="797"/>
      <c r="AL308" s="797"/>
      <c r="AM308" s="798"/>
      <c r="AN308" s="61"/>
    </row>
    <row r="309" spans="1:40" ht="18" customHeight="1">
      <c r="A309" s="62"/>
      <c r="B309" s="62"/>
      <c r="C309" s="622"/>
      <c r="D309" s="623"/>
      <c r="E309" s="281"/>
      <c r="F309" s="792"/>
      <c r="G309" s="793"/>
      <c r="H309" s="788"/>
      <c r="I309" s="781"/>
      <c r="J309" s="781"/>
      <c r="K309" s="781"/>
      <c r="L309" s="781"/>
      <c r="M309" s="789"/>
      <c r="N309" s="788"/>
      <c r="O309" s="781"/>
      <c r="P309" s="781"/>
      <c r="Q309" s="781"/>
      <c r="R309" s="781"/>
      <c r="S309" s="789"/>
      <c r="T309" s="788"/>
      <c r="U309" s="781"/>
      <c r="V309" s="781"/>
      <c r="W309" s="781"/>
      <c r="X309" s="781"/>
      <c r="Y309" s="781"/>
      <c r="Z309" s="781"/>
      <c r="AA309" s="781"/>
      <c r="AB309" s="781"/>
      <c r="AC309" s="781"/>
      <c r="AD309" s="781"/>
      <c r="AE309" s="781"/>
      <c r="AF309" s="781"/>
      <c r="AG309" s="781"/>
      <c r="AH309" s="781"/>
      <c r="AI309" s="781"/>
      <c r="AJ309" s="781"/>
      <c r="AK309" s="781"/>
      <c r="AL309" s="781"/>
      <c r="AM309" s="789"/>
      <c r="AN309" s="61"/>
    </row>
    <row r="310" spans="1:40" ht="18" customHeight="1">
      <c r="A310" s="62"/>
      <c r="B310" s="62"/>
      <c r="C310" s="622"/>
      <c r="D310" s="623"/>
      <c r="E310" s="281"/>
      <c r="F310" s="792"/>
      <c r="G310" s="793"/>
      <c r="H310" s="788"/>
      <c r="I310" s="781"/>
      <c r="J310" s="781"/>
      <c r="K310" s="781"/>
      <c r="L310" s="781"/>
      <c r="M310" s="789"/>
      <c r="N310" s="788"/>
      <c r="O310" s="781"/>
      <c r="P310" s="781"/>
      <c r="Q310" s="781"/>
      <c r="R310" s="781"/>
      <c r="S310" s="789"/>
      <c r="T310" s="788"/>
      <c r="U310" s="781"/>
      <c r="V310" s="781"/>
      <c r="W310" s="781"/>
      <c r="X310" s="781"/>
      <c r="Y310" s="781"/>
      <c r="Z310" s="781"/>
      <c r="AA310" s="781"/>
      <c r="AB310" s="781"/>
      <c r="AC310" s="781"/>
      <c r="AD310" s="781"/>
      <c r="AE310" s="781"/>
      <c r="AF310" s="781"/>
      <c r="AG310" s="781"/>
      <c r="AH310" s="781"/>
      <c r="AI310" s="781"/>
      <c r="AJ310" s="781"/>
      <c r="AK310" s="781"/>
      <c r="AL310" s="781"/>
      <c r="AM310" s="789"/>
      <c r="AN310" s="61"/>
    </row>
    <row r="311" spans="1:40" ht="18" customHeight="1">
      <c r="A311" s="62"/>
      <c r="B311" s="62"/>
      <c r="C311" s="622"/>
      <c r="D311" s="623"/>
      <c r="E311" s="281"/>
      <c r="F311" s="792"/>
      <c r="G311" s="793"/>
      <c r="H311" s="788"/>
      <c r="I311" s="781"/>
      <c r="J311" s="781"/>
      <c r="K311" s="781"/>
      <c r="L311" s="781"/>
      <c r="M311" s="789"/>
      <c r="N311" s="788"/>
      <c r="O311" s="781"/>
      <c r="P311" s="781"/>
      <c r="Q311" s="781"/>
      <c r="R311" s="781"/>
      <c r="S311" s="789"/>
      <c r="T311" s="788"/>
      <c r="U311" s="781"/>
      <c r="V311" s="781"/>
      <c r="W311" s="781"/>
      <c r="X311" s="781"/>
      <c r="Y311" s="781"/>
      <c r="Z311" s="781"/>
      <c r="AA311" s="781"/>
      <c r="AB311" s="781"/>
      <c r="AC311" s="781"/>
      <c r="AD311" s="781"/>
      <c r="AE311" s="781"/>
      <c r="AF311" s="781"/>
      <c r="AG311" s="781"/>
      <c r="AH311" s="781"/>
      <c r="AI311" s="781"/>
      <c r="AJ311" s="781"/>
      <c r="AK311" s="781"/>
      <c r="AL311" s="781"/>
      <c r="AM311" s="789"/>
      <c r="AN311" s="61"/>
    </row>
    <row r="312" spans="1:40" ht="18" customHeight="1">
      <c r="A312" s="62"/>
      <c r="B312" s="62"/>
      <c r="C312" s="622"/>
      <c r="D312" s="623"/>
      <c r="E312" s="281"/>
      <c r="F312" s="792"/>
      <c r="G312" s="793"/>
      <c r="H312" s="788"/>
      <c r="I312" s="781"/>
      <c r="J312" s="781"/>
      <c r="K312" s="781"/>
      <c r="L312" s="781"/>
      <c r="M312" s="789"/>
      <c r="N312" s="788"/>
      <c r="O312" s="781"/>
      <c r="P312" s="781"/>
      <c r="Q312" s="781"/>
      <c r="R312" s="781"/>
      <c r="S312" s="789"/>
      <c r="T312" s="788"/>
      <c r="U312" s="781"/>
      <c r="V312" s="781"/>
      <c r="W312" s="781"/>
      <c r="X312" s="781"/>
      <c r="Y312" s="781"/>
      <c r="Z312" s="781"/>
      <c r="AA312" s="781"/>
      <c r="AB312" s="781"/>
      <c r="AC312" s="781"/>
      <c r="AD312" s="781"/>
      <c r="AE312" s="781"/>
      <c r="AF312" s="781"/>
      <c r="AG312" s="781"/>
      <c r="AH312" s="781"/>
      <c r="AI312" s="781"/>
      <c r="AJ312" s="781"/>
      <c r="AK312" s="781"/>
      <c r="AL312" s="781"/>
      <c r="AM312" s="789"/>
      <c r="AN312" s="61"/>
    </row>
    <row r="313" spans="1:40" ht="18" customHeight="1">
      <c r="A313" s="62"/>
      <c r="B313" s="62"/>
      <c r="C313" s="622"/>
      <c r="D313" s="623"/>
      <c r="E313" s="281"/>
      <c r="F313" s="792"/>
      <c r="G313" s="793"/>
      <c r="H313" s="788"/>
      <c r="I313" s="781"/>
      <c r="J313" s="781"/>
      <c r="K313" s="781"/>
      <c r="L313" s="781"/>
      <c r="M313" s="789"/>
      <c r="N313" s="788"/>
      <c r="O313" s="781"/>
      <c r="P313" s="781"/>
      <c r="Q313" s="781"/>
      <c r="R313" s="781"/>
      <c r="S313" s="789"/>
      <c r="T313" s="788"/>
      <c r="U313" s="781"/>
      <c r="V313" s="781"/>
      <c r="W313" s="781"/>
      <c r="X313" s="781"/>
      <c r="Y313" s="781"/>
      <c r="Z313" s="781"/>
      <c r="AA313" s="781"/>
      <c r="AB313" s="781"/>
      <c r="AC313" s="781"/>
      <c r="AD313" s="781"/>
      <c r="AE313" s="781"/>
      <c r="AF313" s="781"/>
      <c r="AG313" s="781"/>
      <c r="AH313" s="781"/>
      <c r="AI313" s="781"/>
      <c r="AJ313" s="781"/>
      <c r="AK313" s="781"/>
      <c r="AL313" s="781"/>
      <c r="AM313" s="789"/>
      <c r="AN313" s="61"/>
    </row>
    <row r="314" spans="1:40" ht="18" customHeight="1">
      <c r="A314" s="62"/>
      <c r="B314" s="62"/>
      <c r="C314" s="622"/>
      <c r="D314" s="623"/>
      <c r="E314" s="281"/>
      <c r="F314" s="794"/>
      <c r="G314" s="795"/>
      <c r="H314" s="785"/>
      <c r="I314" s="756"/>
      <c r="J314" s="756"/>
      <c r="K314" s="756"/>
      <c r="L314" s="756"/>
      <c r="M314" s="757"/>
      <c r="N314" s="785"/>
      <c r="O314" s="756"/>
      <c r="P314" s="756"/>
      <c r="Q314" s="756"/>
      <c r="R314" s="756"/>
      <c r="S314" s="757"/>
      <c r="T314" s="785"/>
      <c r="U314" s="756"/>
      <c r="V314" s="756"/>
      <c r="W314" s="756"/>
      <c r="X314" s="756"/>
      <c r="Y314" s="756"/>
      <c r="Z314" s="756"/>
      <c r="AA314" s="756"/>
      <c r="AB314" s="756"/>
      <c r="AC314" s="756"/>
      <c r="AD314" s="756"/>
      <c r="AE314" s="756"/>
      <c r="AF314" s="756"/>
      <c r="AG314" s="756"/>
      <c r="AH314" s="756"/>
      <c r="AI314" s="756"/>
      <c r="AJ314" s="756"/>
      <c r="AK314" s="756"/>
      <c r="AL314" s="756"/>
      <c r="AM314" s="757"/>
      <c r="AN314" s="61"/>
    </row>
    <row r="315" spans="1:40" ht="18" customHeight="1">
      <c r="A315" s="62"/>
      <c r="B315" s="62"/>
      <c r="C315" s="622"/>
      <c r="D315" s="623"/>
      <c r="E315" s="281"/>
      <c r="F315" s="512" t="s">
        <v>195</v>
      </c>
      <c r="G315" s="786" t="s">
        <v>196</v>
      </c>
      <c r="H315" s="786"/>
      <c r="I315" s="786"/>
      <c r="J315" s="786"/>
      <c r="K315" s="786"/>
      <c r="L315" s="786"/>
      <c r="M315" s="786"/>
      <c r="N315" s="786"/>
      <c r="O315" s="786"/>
      <c r="P315" s="786"/>
      <c r="Q315" s="786"/>
      <c r="R315" s="786"/>
      <c r="S315" s="786"/>
      <c r="T315" s="786"/>
      <c r="U315" s="786"/>
      <c r="V315" s="786"/>
      <c r="W315" s="786"/>
      <c r="X315" s="786"/>
      <c r="Y315" s="786"/>
      <c r="Z315" s="786"/>
      <c r="AA315" s="786"/>
      <c r="AB315" s="786"/>
      <c r="AC315" s="786"/>
      <c r="AD315" s="786"/>
      <c r="AE315" s="786"/>
      <c r="AF315" s="786"/>
      <c r="AG315" s="786"/>
      <c r="AH315" s="786"/>
      <c r="AI315" s="786"/>
      <c r="AJ315" s="786"/>
      <c r="AK315" s="786"/>
      <c r="AL315" s="786"/>
      <c r="AM315" s="786"/>
      <c r="AN315" s="61"/>
    </row>
    <row r="316" spans="1:40" ht="18" customHeight="1">
      <c r="A316" s="62"/>
      <c r="B316" s="62"/>
      <c r="C316" s="622"/>
      <c r="D316" s="623"/>
      <c r="E316" s="281"/>
      <c r="F316" s="512" t="s">
        <v>195</v>
      </c>
      <c r="G316" s="787" t="s">
        <v>197</v>
      </c>
      <c r="H316" s="787"/>
      <c r="I316" s="787"/>
      <c r="J316" s="787"/>
      <c r="K316" s="787"/>
      <c r="L316" s="787"/>
      <c r="M316" s="787"/>
      <c r="N316" s="787"/>
      <c r="O316" s="787"/>
      <c r="P316" s="787"/>
      <c r="Q316" s="787"/>
      <c r="R316" s="787"/>
      <c r="S316" s="787"/>
      <c r="T316" s="787"/>
      <c r="U316" s="787"/>
      <c r="V316" s="787"/>
      <c r="W316" s="787"/>
      <c r="X316" s="787"/>
      <c r="Y316" s="787"/>
      <c r="Z316" s="787"/>
      <c r="AA316" s="787"/>
      <c r="AB316" s="787"/>
      <c r="AC316" s="787"/>
      <c r="AD316" s="787"/>
      <c r="AE316" s="787"/>
      <c r="AF316" s="787"/>
      <c r="AG316" s="787"/>
      <c r="AH316" s="787"/>
      <c r="AI316" s="787"/>
      <c r="AJ316" s="787"/>
      <c r="AK316" s="787"/>
      <c r="AL316" s="787"/>
      <c r="AM316" s="787"/>
      <c r="AN316" s="61"/>
    </row>
    <row r="317" spans="1:40" ht="18" customHeight="1">
      <c r="A317" s="62"/>
      <c r="B317" s="62"/>
      <c r="C317" s="624"/>
      <c r="D317" s="625"/>
      <c r="E317" s="283"/>
      <c r="F317" s="283"/>
      <c r="G317" s="283"/>
      <c r="H317" s="283"/>
      <c r="I317" s="283"/>
      <c r="J317" s="283"/>
      <c r="K317" s="283"/>
      <c r="L317" s="283"/>
      <c r="M317" s="283"/>
      <c r="N317" s="283"/>
      <c r="O317" s="283"/>
      <c r="P317" s="283"/>
      <c r="Q317" s="283"/>
      <c r="R317" s="283"/>
      <c r="S317" s="283"/>
      <c r="T317" s="283"/>
      <c r="U317" s="283"/>
      <c r="V317" s="283"/>
      <c r="W317" s="283"/>
      <c r="X317" s="283"/>
      <c r="Y317" s="283"/>
      <c r="Z317" s="283"/>
      <c r="AA317" s="283"/>
      <c r="AB317" s="283"/>
      <c r="AC317" s="283"/>
      <c r="AD317" s="283"/>
      <c r="AE317" s="283"/>
      <c r="AF317" s="283"/>
      <c r="AG317" s="283"/>
      <c r="AH317" s="283"/>
      <c r="AI317" s="513"/>
      <c r="AJ317" s="513"/>
      <c r="AK317" s="513"/>
      <c r="AL317" s="513"/>
      <c r="AM317" s="513"/>
      <c r="AN317" s="63"/>
    </row>
    <row r="318" spans="1:40" ht="17.25" customHeight="1">
      <c r="C318" s="626">
        <v>93</v>
      </c>
      <c r="D318" s="627"/>
      <c r="E318" s="647" t="s">
        <v>610</v>
      </c>
      <c r="F318" s="648"/>
      <c r="G318" s="648"/>
      <c r="H318" s="648"/>
      <c r="I318" s="648"/>
      <c r="J318" s="648"/>
      <c r="K318" s="648"/>
      <c r="L318" s="648"/>
      <c r="M318" s="648"/>
      <c r="N318" s="648"/>
      <c r="O318" s="648"/>
      <c r="P318" s="648"/>
      <c r="Q318" s="648"/>
      <c r="R318" s="648"/>
      <c r="S318" s="648"/>
      <c r="T318" s="648"/>
      <c r="U318" s="648"/>
      <c r="V318" s="648"/>
      <c r="W318" s="648"/>
      <c r="X318" s="648"/>
      <c r="Y318" s="648"/>
      <c r="Z318" s="648"/>
      <c r="AA318" s="648"/>
      <c r="AB318" s="648"/>
      <c r="AC318" s="648"/>
      <c r="AD318" s="648"/>
      <c r="AE318" s="648"/>
      <c r="AF318" s="648"/>
      <c r="AG318" s="648"/>
      <c r="AH318" s="649"/>
      <c r="AI318" s="626"/>
      <c r="AJ318" s="741"/>
      <c r="AK318" s="741"/>
      <c r="AL318" s="741"/>
      <c r="AM318" s="741"/>
      <c r="AN318" s="627"/>
    </row>
    <row r="319" spans="1:40" ht="33" customHeight="1">
      <c r="C319" s="630"/>
      <c r="D319" s="631"/>
      <c r="E319" s="685"/>
      <c r="F319" s="686"/>
      <c r="G319" s="686"/>
      <c r="H319" s="686"/>
      <c r="I319" s="686"/>
      <c r="J319" s="686"/>
      <c r="K319" s="686"/>
      <c r="L319" s="686"/>
      <c r="M319" s="686"/>
      <c r="N319" s="686"/>
      <c r="O319" s="686"/>
      <c r="P319" s="686"/>
      <c r="Q319" s="686"/>
      <c r="R319" s="686"/>
      <c r="S319" s="686"/>
      <c r="T319" s="686"/>
      <c r="U319" s="686"/>
      <c r="V319" s="686"/>
      <c r="W319" s="686"/>
      <c r="X319" s="686"/>
      <c r="Y319" s="686"/>
      <c r="Z319" s="686"/>
      <c r="AA319" s="686"/>
      <c r="AB319" s="686"/>
      <c r="AC319" s="686"/>
      <c r="AD319" s="686"/>
      <c r="AE319" s="686"/>
      <c r="AF319" s="686"/>
      <c r="AG319" s="686"/>
      <c r="AH319" s="687"/>
      <c r="AI319" s="630"/>
      <c r="AJ319" s="656"/>
      <c r="AK319" s="656"/>
      <c r="AL319" s="656"/>
      <c r="AM319" s="656"/>
      <c r="AN319" s="631"/>
    </row>
    <row r="320" spans="1:40" ht="17.25" customHeight="1">
      <c r="C320" s="626">
        <v>94</v>
      </c>
      <c r="D320" s="627"/>
      <c r="E320" s="647" t="s">
        <v>611</v>
      </c>
      <c r="F320" s="648"/>
      <c r="G320" s="648"/>
      <c r="H320" s="648"/>
      <c r="I320" s="648"/>
      <c r="J320" s="648"/>
      <c r="K320" s="648"/>
      <c r="L320" s="648"/>
      <c r="M320" s="648"/>
      <c r="N320" s="648"/>
      <c r="O320" s="648"/>
      <c r="P320" s="648"/>
      <c r="Q320" s="648"/>
      <c r="R320" s="648"/>
      <c r="S320" s="648"/>
      <c r="T320" s="648"/>
      <c r="U320" s="648"/>
      <c r="V320" s="648"/>
      <c r="W320" s="648"/>
      <c r="X320" s="648"/>
      <c r="Y320" s="648"/>
      <c r="Z320" s="648"/>
      <c r="AA320" s="648"/>
      <c r="AB320" s="648"/>
      <c r="AC320" s="648"/>
      <c r="AD320" s="648"/>
      <c r="AE320" s="648"/>
      <c r="AF320" s="648"/>
      <c r="AG320" s="648"/>
      <c r="AH320" s="649"/>
      <c r="AI320" s="286"/>
      <c r="AJ320" s="287"/>
      <c r="AK320" s="287"/>
      <c r="AL320" s="287"/>
      <c r="AM320" s="287"/>
      <c r="AN320" s="288"/>
    </row>
    <row r="321" spans="1:40" ht="17.25" customHeight="1">
      <c r="C321" s="628"/>
      <c r="D321" s="629"/>
      <c r="E321" s="650"/>
      <c r="F321" s="651"/>
      <c r="G321" s="651"/>
      <c r="H321" s="651"/>
      <c r="I321" s="651"/>
      <c r="J321" s="651"/>
      <c r="K321" s="651"/>
      <c r="L321" s="651"/>
      <c r="M321" s="651"/>
      <c r="N321" s="651"/>
      <c r="O321" s="651"/>
      <c r="P321" s="651"/>
      <c r="Q321" s="651"/>
      <c r="R321" s="651"/>
      <c r="S321" s="651"/>
      <c r="T321" s="651"/>
      <c r="U321" s="651"/>
      <c r="V321" s="651"/>
      <c r="W321" s="651"/>
      <c r="X321" s="651"/>
      <c r="Y321" s="651"/>
      <c r="Z321" s="651"/>
      <c r="AA321" s="651"/>
      <c r="AB321" s="651"/>
      <c r="AC321" s="651"/>
      <c r="AD321" s="651"/>
      <c r="AE321" s="651"/>
      <c r="AF321" s="651"/>
      <c r="AG321" s="651"/>
      <c r="AH321" s="652"/>
      <c r="AI321" s="289"/>
      <c r="AJ321" s="290"/>
      <c r="AK321" s="290"/>
      <c r="AL321" s="290"/>
      <c r="AM321" s="290"/>
      <c r="AN321" s="291"/>
    </row>
    <row r="322" spans="1:40" ht="17.25" customHeight="1">
      <c r="C322" s="630"/>
      <c r="D322" s="631"/>
      <c r="E322" s="685"/>
      <c r="F322" s="686"/>
      <c r="G322" s="686"/>
      <c r="H322" s="686"/>
      <c r="I322" s="686"/>
      <c r="J322" s="686"/>
      <c r="K322" s="686"/>
      <c r="L322" s="686"/>
      <c r="M322" s="686"/>
      <c r="N322" s="686"/>
      <c r="O322" s="686"/>
      <c r="P322" s="686"/>
      <c r="Q322" s="686"/>
      <c r="R322" s="686"/>
      <c r="S322" s="686"/>
      <c r="T322" s="686"/>
      <c r="U322" s="686"/>
      <c r="V322" s="686"/>
      <c r="W322" s="686"/>
      <c r="X322" s="686"/>
      <c r="Y322" s="686"/>
      <c r="Z322" s="686"/>
      <c r="AA322" s="686"/>
      <c r="AB322" s="686"/>
      <c r="AC322" s="686"/>
      <c r="AD322" s="686"/>
      <c r="AE322" s="686"/>
      <c r="AF322" s="686"/>
      <c r="AG322" s="686"/>
      <c r="AH322" s="687"/>
      <c r="AI322" s="293"/>
      <c r="AJ322" s="294"/>
      <c r="AK322" s="294"/>
      <c r="AL322" s="294"/>
      <c r="AM322" s="294"/>
      <c r="AN322" s="295"/>
    </row>
    <row r="323" spans="1:40" ht="18" customHeight="1">
      <c r="A323" s="62"/>
      <c r="B323" s="62"/>
      <c r="C323" s="301"/>
      <c r="D323" s="296"/>
      <c r="E323" s="296"/>
      <c r="F323" s="301"/>
      <c r="G323" s="301"/>
      <c r="H323" s="301"/>
      <c r="I323" s="301"/>
      <c r="J323" s="301"/>
      <c r="K323" s="301"/>
      <c r="L323" s="301"/>
      <c r="M323" s="301"/>
      <c r="N323" s="301"/>
      <c r="O323" s="301"/>
      <c r="P323" s="296"/>
      <c r="Q323" s="296"/>
      <c r="R323" s="296"/>
      <c r="S323" s="296"/>
      <c r="T323" s="296"/>
      <c r="U323" s="296"/>
      <c r="V323" s="296"/>
      <c r="W323" s="296"/>
      <c r="X323" s="301"/>
      <c r="Y323" s="301"/>
      <c r="Z323" s="301"/>
      <c r="AA323" s="301"/>
      <c r="AB323" s="301"/>
      <c r="AC323" s="301"/>
      <c r="AD323" s="301"/>
      <c r="AE323" s="301"/>
      <c r="AF323" s="301"/>
      <c r="AG323" s="120"/>
      <c r="AH323" s="120"/>
      <c r="AI323" s="120"/>
      <c r="AJ323" s="120"/>
      <c r="AK323" s="120"/>
      <c r="AL323" s="120"/>
      <c r="AM323" s="120"/>
      <c r="AN323" s="120"/>
    </row>
    <row r="324" spans="1:40" ht="18" customHeight="1">
      <c r="A324" s="62"/>
      <c r="B324" s="31" t="s">
        <v>98</v>
      </c>
      <c r="C324" s="296"/>
      <c r="D324" s="296"/>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c r="AA324" s="281"/>
      <c r="AB324" s="281"/>
      <c r="AC324" s="281"/>
      <c r="AD324" s="281"/>
      <c r="AE324" s="281"/>
      <c r="AF324" s="281"/>
      <c r="AG324" s="281"/>
      <c r="AH324" s="281"/>
      <c r="AI324" s="120"/>
      <c r="AJ324" s="120"/>
      <c r="AK324" s="120"/>
      <c r="AL324" s="120"/>
      <c r="AM324" s="120"/>
      <c r="AN324" s="120"/>
    </row>
    <row r="325" spans="1:40" ht="18" customHeight="1">
      <c r="A325" s="62"/>
      <c r="B325" s="62"/>
      <c r="C325" s="674">
        <v>95</v>
      </c>
      <c r="D325" s="675"/>
      <c r="E325" s="647" t="s">
        <v>297</v>
      </c>
      <c r="F325" s="648"/>
      <c r="G325" s="648"/>
      <c r="H325" s="648"/>
      <c r="I325" s="648"/>
      <c r="J325" s="648"/>
      <c r="K325" s="648"/>
      <c r="L325" s="648"/>
      <c r="M325" s="648"/>
      <c r="N325" s="648"/>
      <c r="O325" s="648"/>
      <c r="P325" s="648"/>
      <c r="Q325" s="648"/>
      <c r="R325" s="648"/>
      <c r="S325" s="648"/>
      <c r="T325" s="648"/>
      <c r="U325" s="648"/>
      <c r="V325" s="648"/>
      <c r="W325" s="648"/>
      <c r="X325" s="648"/>
      <c r="Y325" s="648"/>
      <c r="Z325" s="648"/>
      <c r="AA325" s="648"/>
      <c r="AB325" s="648"/>
      <c r="AC325" s="648"/>
      <c r="AD325" s="648"/>
      <c r="AE325" s="648"/>
      <c r="AF325" s="648"/>
      <c r="AG325" s="648"/>
      <c r="AH325" s="649"/>
      <c r="AI325" s="657"/>
      <c r="AJ325" s="658"/>
      <c r="AK325" s="658"/>
      <c r="AL325" s="658"/>
      <c r="AM325" s="658"/>
      <c r="AN325" s="659"/>
    </row>
    <row r="326" spans="1:40" ht="18" customHeight="1">
      <c r="A326" s="62"/>
      <c r="C326" s="624"/>
      <c r="D326" s="625"/>
      <c r="E326" s="685"/>
      <c r="F326" s="686"/>
      <c r="G326" s="686"/>
      <c r="H326" s="686"/>
      <c r="I326" s="686"/>
      <c r="J326" s="686"/>
      <c r="K326" s="686"/>
      <c r="L326" s="686"/>
      <c r="M326" s="686"/>
      <c r="N326" s="686"/>
      <c r="O326" s="686"/>
      <c r="P326" s="686"/>
      <c r="Q326" s="686"/>
      <c r="R326" s="686"/>
      <c r="S326" s="686"/>
      <c r="T326" s="686"/>
      <c r="U326" s="686"/>
      <c r="V326" s="686"/>
      <c r="W326" s="686"/>
      <c r="X326" s="686"/>
      <c r="Y326" s="686"/>
      <c r="Z326" s="686"/>
      <c r="AA326" s="686"/>
      <c r="AB326" s="686"/>
      <c r="AC326" s="686"/>
      <c r="AD326" s="686"/>
      <c r="AE326" s="686"/>
      <c r="AF326" s="686"/>
      <c r="AG326" s="686"/>
      <c r="AH326" s="687"/>
      <c r="AI326" s="733"/>
      <c r="AJ326" s="734"/>
      <c r="AK326" s="734"/>
      <c r="AL326" s="734"/>
      <c r="AM326" s="734"/>
      <c r="AN326" s="735"/>
    </row>
    <row r="327" spans="1:40" ht="18" customHeight="1">
      <c r="A327" s="62"/>
      <c r="C327" s="296"/>
      <c r="D327" s="296"/>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4"/>
      <c r="AJ327" s="284"/>
      <c r="AK327" s="284"/>
      <c r="AL327" s="284"/>
      <c r="AM327" s="284"/>
      <c r="AN327" s="284"/>
    </row>
    <row r="328" spans="1:40" ht="18" customHeight="1">
      <c r="A328" s="62"/>
      <c r="B328" s="31" t="s">
        <v>860</v>
      </c>
      <c r="C328" s="296"/>
      <c r="D328" s="296"/>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4"/>
      <c r="AJ328" s="284"/>
      <c r="AK328" s="284"/>
      <c r="AL328" s="284"/>
      <c r="AM328" s="284"/>
      <c r="AN328" s="284"/>
    </row>
    <row r="329" spans="1:40" ht="18" customHeight="1">
      <c r="A329" s="62"/>
      <c r="C329" s="641">
        <v>96</v>
      </c>
      <c r="D329" s="643"/>
      <c r="E329" s="852" t="s">
        <v>612</v>
      </c>
      <c r="F329" s="853"/>
      <c r="G329" s="853"/>
      <c r="H329" s="853"/>
      <c r="I329" s="853"/>
      <c r="J329" s="853"/>
      <c r="K329" s="853"/>
      <c r="L329" s="853"/>
      <c r="M329" s="853"/>
      <c r="N329" s="853"/>
      <c r="O329" s="853"/>
      <c r="P329" s="853"/>
      <c r="Q329" s="853"/>
      <c r="R329" s="853"/>
      <c r="S329" s="853"/>
      <c r="T329" s="853"/>
      <c r="U329" s="853"/>
      <c r="V329" s="853"/>
      <c r="W329" s="853"/>
      <c r="X329" s="853"/>
      <c r="Y329" s="853"/>
      <c r="Z329" s="853"/>
      <c r="AA329" s="853"/>
      <c r="AB329" s="853"/>
      <c r="AC329" s="853"/>
      <c r="AD329" s="853"/>
      <c r="AE329" s="853"/>
      <c r="AF329" s="853"/>
      <c r="AG329" s="853"/>
      <c r="AH329" s="854"/>
      <c r="AI329" s="644"/>
      <c r="AJ329" s="645"/>
      <c r="AK329" s="645"/>
      <c r="AL329" s="645"/>
      <c r="AM329" s="645"/>
      <c r="AN329" s="646"/>
    </row>
    <row r="330" spans="1:40" ht="18" customHeight="1">
      <c r="A330" s="62"/>
      <c r="C330" s="641"/>
      <c r="D330" s="643"/>
      <c r="E330" s="852"/>
      <c r="F330" s="853"/>
      <c r="G330" s="853"/>
      <c r="H330" s="853"/>
      <c r="I330" s="853"/>
      <c r="J330" s="853"/>
      <c r="K330" s="853"/>
      <c r="L330" s="853"/>
      <c r="M330" s="853"/>
      <c r="N330" s="853"/>
      <c r="O330" s="853"/>
      <c r="P330" s="853"/>
      <c r="Q330" s="853"/>
      <c r="R330" s="853"/>
      <c r="S330" s="853"/>
      <c r="T330" s="853"/>
      <c r="U330" s="853"/>
      <c r="V330" s="853"/>
      <c r="W330" s="853"/>
      <c r="X330" s="853"/>
      <c r="Y330" s="853"/>
      <c r="Z330" s="853"/>
      <c r="AA330" s="853"/>
      <c r="AB330" s="853"/>
      <c r="AC330" s="853"/>
      <c r="AD330" s="853"/>
      <c r="AE330" s="853"/>
      <c r="AF330" s="853"/>
      <c r="AG330" s="853"/>
      <c r="AH330" s="854"/>
      <c r="AI330" s="644"/>
      <c r="AJ330" s="645"/>
      <c r="AK330" s="645"/>
      <c r="AL330" s="645"/>
      <c r="AM330" s="645"/>
      <c r="AN330" s="646"/>
    </row>
    <row r="331" spans="1:40" ht="18" customHeight="1">
      <c r="A331" s="62"/>
      <c r="C331" s="641"/>
      <c r="D331" s="643"/>
      <c r="E331" s="852"/>
      <c r="F331" s="853"/>
      <c r="G331" s="853"/>
      <c r="H331" s="853"/>
      <c r="I331" s="853"/>
      <c r="J331" s="853"/>
      <c r="K331" s="853"/>
      <c r="L331" s="853"/>
      <c r="M331" s="853"/>
      <c r="N331" s="853"/>
      <c r="O331" s="853"/>
      <c r="P331" s="853"/>
      <c r="Q331" s="853"/>
      <c r="R331" s="853"/>
      <c r="S331" s="853"/>
      <c r="T331" s="853"/>
      <c r="U331" s="853"/>
      <c r="V331" s="853"/>
      <c r="W331" s="853"/>
      <c r="X331" s="853"/>
      <c r="Y331" s="853"/>
      <c r="Z331" s="853"/>
      <c r="AA331" s="853"/>
      <c r="AB331" s="853"/>
      <c r="AC331" s="853"/>
      <c r="AD331" s="853"/>
      <c r="AE331" s="853"/>
      <c r="AF331" s="853"/>
      <c r="AG331" s="853"/>
      <c r="AH331" s="854"/>
      <c r="AI331" s="644"/>
      <c r="AJ331" s="645"/>
      <c r="AK331" s="645"/>
      <c r="AL331" s="645"/>
      <c r="AM331" s="645"/>
      <c r="AN331" s="646"/>
    </row>
    <row r="332" spans="1:40" ht="18" customHeight="1">
      <c r="A332" s="62"/>
      <c r="C332" s="641">
        <v>97</v>
      </c>
      <c r="D332" s="643"/>
      <c r="E332" s="852" t="s">
        <v>613</v>
      </c>
      <c r="F332" s="853"/>
      <c r="G332" s="853"/>
      <c r="H332" s="853"/>
      <c r="I332" s="853"/>
      <c r="J332" s="853"/>
      <c r="K332" s="853"/>
      <c r="L332" s="853"/>
      <c r="M332" s="853"/>
      <c r="N332" s="853"/>
      <c r="O332" s="853"/>
      <c r="P332" s="853"/>
      <c r="Q332" s="853"/>
      <c r="R332" s="853"/>
      <c r="S332" s="853"/>
      <c r="T332" s="853"/>
      <c r="U332" s="853"/>
      <c r="V332" s="853"/>
      <c r="W332" s="853"/>
      <c r="X332" s="853"/>
      <c r="Y332" s="853"/>
      <c r="Z332" s="853"/>
      <c r="AA332" s="853"/>
      <c r="AB332" s="853"/>
      <c r="AC332" s="853"/>
      <c r="AD332" s="853"/>
      <c r="AE332" s="853"/>
      <c r="AF332" s="853"/>
      <c r="AG332" s="853"/>
      <c r="AH332" s="854"/>
      <c r="AI332" s="644"/>
      <c r="AJ332" s="645"/>
      <c r="AK332" s="645"/>
      <c r="AL332" s="645"/>
      <c r="AM332" s="645"/>
      <c r="AN332" s="646"/>
    </row>
    <row r="333" spans="1:40" ht="18" customHeight="1">
      <c r="A333" s="62"/>
      <c r="C333" s="641"/>
      <c r="D333" s="643"/>
      <c r="E333" s="852"/>
      <c r="F333" s="853"/>
      <c r="G333" s="853"/>
      <c r="H333" s="853"/>
      <c r="I333" s="853"/>
      <c r="J333" s="853"/>
      <c r="K333" s="853"/>
      <c r="L333" s="853"/>
      <c r="M333" s="853"/>
      <c r="N333" s="853"/>
      <c r="O333" s="853"/>
      <c r="P333" s="853"/>
      <c r="Q333" s="853"/>
      <c r="R333" s="853"/>
      <c r="S333" s="853"/>
      <c r="T333" s="853"/>
      <c r="U333" s="853"/>
      <c r="V333" s="853"/>
      <c r="W333" s="853"/>
      <c r="X333" s="853"/>
      <c r="Y333" s="853"/>
      <c r="Z333" s="853"/>
      <c r="AA333" s="853"/>
      <c r="AB333" s="853"/>
      <c r="AC333" s="853"/>
      <c r="AD333" s="853"/>
      <c r="AE333" s="853"/>
      <c r="AF333" s="853"/>
      <c r="AG333" s="853"/>
      <c r="AH333" s="854"/>
      <c r="AI333" s="644"/>
      <c r="AJ333" s="645"/>
      <c r="AK333" s="645"/>
      <c r="AL333" s="645"/>
      <c r="AM333" s="645"/>
      <c r="AN333" s="646"/>
    </row>
    <row r="334" spans="1:40" ht="18" customHeight="1">
      <c r="A334" s="62"/>
      <c r="C334" s="674">
        <v>98</v>
      </c>
      <c r="D334" s="675"/>
      <c r="E334" s="861" t="s">
        <v>614</v>
      </c>
      <c r="F334" s="861"/>
      <c r="G334" s="861"/>
      <c r="H334" s="861"/>
      <c r="I334" s="861"/>
      <c r="J334" s="861"/>
      <c r="K334" s="861"/>
      <c r="L334" s="861"/>
      <c r="M334" s="861"/>
      <c r="N334" s="861"/>
      <c r="O334" s="861"/>
      <c r="P334" s="861"/>
      <c r="Q334" s="861"/>
      <c r="R334" s="861"/>
      <c r="S334" s="861"/>
      <c r="T334" s="861"/>
      <c r="U334" s="861"/>
      <c r="V334" s="861"/>
      <c r="W334" s="861"/>
      <c r="X334" s="861"/>
      <c r="Y334" s="861"/>
      <c r="Z334" s="861"/>
      <c r="AA334" s="861"/>
      <c r="AB334" s="861"/>
      <c r="AC334" s="861"/>
      <c r="AD334" s="861"/>
      <c r="AE334" s="861"/>
      <c r="AF334" s="861"/>
      <c r="AG334" s="861"/>
      <c r="AH334" s="861"/>
      <c r="AI334" s="796"/>
      <c r="AJ334" s="797"/>
      <c r="AK334" s="797"/>
      <c r="AL334" s="797"/>
      <c r="AM334" s="797"/>
      <c r="AN334" s="798"/>
    </row>
    <row r="335" spans="1:40" ht="18" customHeight="1">
      <c r="A335" s="62"/>
      <c r="C335" s="624"/>
      <c r="D335" s="625"/>
      <c r="E335" s="704"/>
      <c r="F335" s="704"/>
      <c r="G335" s="704"/>
      <c r="H335" s="704"/>
      <c r="I335" s="704"/>
      <c r="J335" s="704"/>
      <c r="K335" s="704"/>
      <c r="L335" s="704"/>
      <c r="M335" s="704"/>
      <c r="N335" s="704"/>
      <c r="O335" s="704"/>
      <c r="P335" s="704"/>
      <c r="Q335" s="704"/>
      <c r="R335" s="704"/>
      <c r="S335" s="704"/>
      <c r="T335" s="704"/>
      <c r="U335" s="704"/>
      <c r="V335" s="704"/>
      <c r="W335" s="704"/>
      <c r="X335" s="704"/>
      <c r="Y335" s="704"/>
      <c r="Z335" s="704"/>
      <c r="AA335" s="704"/>
      <c r="AB335" s="704"/>
      <c r="AC335" s="704"/>
      <c r="AD335" s="704"/>
      <c r="AE335" s="704"/>
      <c r="AF335" s="704"/>
      <c r="AG335" s="704"/>
      <c r="AH335" s="704"/>
      <c r="AI335" s="785"/>
      <c r="AJ335" s="756"/>
      <c r="AK335" s="756"/>
      <c r="AL335" s="756"/>
      <c r="AM335" s="756"/>
      <c r="AN335" s="757"/>
    </row>
    <row r="336" spans="1:40" ht="18" customHeight="1">
      <c r="A336" s="62"/>
      <c r="C336" s="301"/>
      <c r="D336" s="30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c r="AA336" s="281"/>
      <c r="AB336" s="281"/>
      <c r="AC336" s="281"/>
      <c r="AD336" s="281"/>
      <c r="AE336" s="281"/>
      <c r="AF336" s="281"/>
      <c r="AG336" s="281"/>
      <c r="AH336" s="281"/>
      <c r="AI336" s="301"/>
      <c r="AJ336" s="301"/>
      <c r="AK336" s="301"/>
      <c r="AL336" s="301"/>
      <c r="AM336" s="301"/>
      <c r="AN336" s="301"/>
    </row>
    <row r="337" spans="1:40" ht="18" customHeight="1">
      <c r="A337" s="62"/>
      <c r="B337" s="31" t="s">
        <v>534</v>
      </c>
      <c r="C337" s="296"/>
      <c r="D337" s="296"/>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c r="AA337" s="281"/>
      <c r="AB337" s="281"/>
      <c r="AC337" s="281"/>
      <c r="AD337" s="281"/>
      <c r="AE337" s="281"/>
      <c r="AF337" s="281"/>
      <c r="AG337" s="281"/>
      <c r="AH337" s="281"/>
      <c r="AI337" s="120"/>
      <c r="AJ337" s="120"/>
      <c r="AK337" s="120"/>
      <c r="AL337" s="120"/>
      <c r="AM337" s="120"/>
      <c r="AN337" s="120"/>
    </row>
    <row r="338" spans="1:40" ht="18" customHeight="1">
      <c r="A338" s="62"/>
      <c r="B338" s="62"/>
      <c r="C338" s="674">
        <v>99</v>
      </c>
      <c r="D338" s="675"/>
      <c r="E338" s="647" t="s">
        <v>298</v>
      </c>
      <c r="F338" s="648"/>
      <c r="G338" s="648"/>
      <c r="H338" s="648"/>
      <c r="I338" s="648"/>
      <c r="J338" s="648"/>
      <c r="K338" s="648"/>
      <c r="L338" s="648"/>
      <c r="M338" s="648"/>
      <c r="N338" s="648"/>
      <c r="O338" s="648"/>
      <c r="P338" s="648"/>
      <c r="Q338" s="648"/>
      <c r="R338" s="648"/>
      <c r="S338" s="648"/>
      <c r="T338" s="648"/>
      <c r="U338" s="648"/>
      <c r="V338" s="648"/>
      <c r="W338" s="648"/>
      <c r="X338" s="648"/>
      <c r="Y338" s="648"/>
      <c r="Z338" s="648"/>
      <c r="AA338" s="648"/>
      <c r="AB338" s="648"/>
      <c r="AC338" s="648"/>
      <c r="AD338" s="648"/>
      <c r="AE338" s="648"/>
      <c r="AF338" s="648"/>
      <c r="AG338" s="648"/>
      <c r="AH338" s="649"/>
      <c r="AI338" s="657"/>
      <c r="AJ338" s="658"/>
      <c r="AK338" s="658"/>
      <c r="AL338" s="658"/>
      <c r="AM338" s="658"/>
      <c r="AN338" s="659"/>
    </row>
    <row r="339" spans="1:40" ht="18" customHeight="1">
      <c r="A339" s="62"/>
      <c r="C339" s="624"/>
      <c r="D339" s="625"/>
      <c r="E339" s="685"/>
      <c r="F339" s="686"/>
      <c r="G339" s="686"/>
      <c r="H339" s="686"/>
      <c r="I339" s="686"/>
      <c r="J339" s="686"/>
      <c r="K339" s="686"/>
      <c r="L339" s="686"/>
      <c r="M339" s="686"/>
      <c r="N339" s="686"/>
      <c r="O339" s="686"/>
      <c r="P339" s="686"/>
      <c r="Q339" s="686"/>
      <c r="R339" s="686"/>
      <c r="S339" s="686"/>
      <c r="T339" s="686"/>
      <c r="U339" s="686"/>
      <c r="V339" s="686"/>
      <c r="W339" s="686"/>
      <c r="X339" s="686"/>
      <c r="Y339" s="686"/>
      <c r="Z339" s="651"/>
      <c r="AA339" s="651"/>
      <c r="AB339" s="651"/>
      <c r="AC339" s="651"/>
      <c r="AD339" s="651"/>
      <c r="AE339" s="651"/>
      <c r="AF339" s="651"/>
      <c r="AG339" s="651"/>
      <c r="AH339" s="652"/>
      <c r="AI339" s="733"/>
      <c r="AJ339" s="734"/>
      <c r="AK339" s="734"/>
      <c r="AL339" s="734"/>
      <c r="AM339" s="734"/>
      <c r="AN339" s="735"/>
    </row>
    <row r="340" spans="1:40" ht="18" customHeight="1">
      <c r="A340" s="62"/>
      <c r="B340" s="62"/>
      <c r="C340" s="674">
        <v>100</v>
      </c>
      <c r="D340" s="675"/>
      <c r="E340" s="647" t="s">
        <v>107</v>
      </c>
      <c r="F340" s="648"/>
      <c r="G340" s="648"/>
      <c r="H340" s="648"/>
      <c r="I340" s="648"/>
      <c r="J340" s="648"/>
      <c r="K340" s="648"/>
      <c r="L340" s="648"/>
      <c r="M340" s="648"/>
      <c r="N340" s="648"/>
      <c r="O340" s="648"/>
      <c r="P340" s="648"/>
      <c r="Q340" s="648"/>
      <c r="R340" s="648"/>
      <c r="S340" s="648"/>
      <c r="T340" s="648"/>
      <c r="U340" s="648"/>
      <c r="V340" s="648"/>
      <c r="W340" s="648"/>
      <c r="X340" s="648"/>
      <c r="Y340" s="648"/>
      <c r="Z340" s="649"/>
      <c r="AA340" s="780" t="s">
        <v>77</v>
      </c>
      <c r="AB340" s="780"/>
      <c r="AC340" s="780"/>
      <c r="AD340" s="780"/>
      <c r="AE340" s="674"/>
      <c r="AF340" s="712"/>
      <c r="AG340" s="712"/>
      <c r="AH340" s="712"/>
      <c r="AI340" s="712"/>
      <c r="AJ340" s="712"/>
      <c r="AK340" s="712"/>
      <c r="AL340" s="712"/>
      <c r="AM340" s="712"/>
      <c r="AN340" s="675"/>
    </row>
    <row r="341" spans="1:40" ht="18" customHeight="1">
      <c r="A341" s="62"/>
      <c r="B341" s="62"/>
      <c r="C341" s="624"/>
      <c r="D341" s="625"/>
      <c r="E341" s="685"/>
      <c r="F341" s="686"/>
      <c r="G341" s="686"/>
      <c r="H341" s="686"/>
      <c r="I341" s="686"/>
      <c r="J341" s="686"/>
      <c r="K341" s="686"/>
      <c r="L341" s="686"/>
      <c r="M341" s="686"/>
      <c r="N341" s="686"/>
      <c r="O341" s="686"/>
      <c r="P341" s="686"/>
      <c r="Q341" s="686"/>
      <c r="R341" s="686"/>
      <c r="S341" s="686"/>
      <c r="T341" s="686"/>
      <c r="U341" s="686"/>
      <c r="V341" s="686"/>
      <c r="W341" s="686"/>
      <c r="X341" s="686"/>
      <c r="Y341" s="686"/>
      <c r="Z341" s="687"/>
      <c r="AA341" s="780"/>
      <c r="AB341" s="780"/>
      <c r="AC341" s="780"/>
      <c r="AD341" s="780"/>
      <c r="AE341" s="624"/>
      <c r="AF341" s="638"/>
      <c r="AG341" s="638"/>
      <c r="AH341" s="638"/>
      <c r="AI341" s="638"/>
      <c r="AJ341" s="638"/>
      <c r="AK341" s="638"/>
      <c r="AL341" s="638"/>
      <c r="AM341" s="638"/>
      <c r="AN341" s="625"/>
    </row>
    <row r="342" spans="1:40" ht="18" customHeight="1">
      <c r="A342" s="62"/>
      <c r="B342" s="62"/>
      <c r="C342" s="674">
        <v>101</v>
      </c>
      <c r="D342" s="675"/>
      <c r="E342" s="796" t="s">
        <v>813</v>
      </c>
      <c r="F342" s="797"/>
      <c r="G342" s="797"/>
      <c r="H342" s="797"/>
      <c r="I342" s="797"/>
      <c r="J342" s="797"/>
      <c r="K342" s="797"/>
      <c r="L342" s="797"/>
      <c r="M342" s="797"/>
      <c r="N342" s="797"/>
      <c r="O342" s="797"/>
      <c r="P342" s="797"/>
      <c r="Q342" s="797"/>
      <c r="R342" s="797"/>
      <c r="S342" s="797"/>
      <c r="T342" s="797"/>
      <c r="U342" s="797"/>
      <c r="V342" s="797"/>
      <c r="W342" s="797"/>
      <c r="X342" s="797"/>
      <c r="Y342" s="797"/>
      <c r="Z342" s="797"/>
      <c r="AA342" s="797"/>
      <c r="AB342" s="797"/>
      <c r="AC342" s="797"/>
      <c r="AD342" s="797"/>
      <c r="AE342" s="797"/>
      <c r="AF342" s="797"/>
      <c r="AG342" s="797"/>
      <c r="AH342" s="797"/>
      <c r="AI342" s="797"/>
      <c r="AJ342" s="797"/>
      <c r="AK342" s="797"/>
      <c r="AL342" s="797"/>
      <c r="AM342" s="797"/>
      <c r="AN342" s="798"/>
    </row>
    <row r="343" spans="1:40" ht="18" customHeight="1">
      <c r="A343" s="62"/>
      <c r="B343" s="62"/>
      <c r="C343" s="622"/>
      <c r="D343" s="623"/>
      <c r="E343" s="514"/>
      <c r="F343" s="301"/>
      <c r="G343" s="781" t="s">
        <v>78</v>
      </c>
      <c r="H343" s="781"/>
      <c r="I343" s="781"/>
      <c r="J343" s="781"/>
      <c r="K343" s="301"/>
      <c r="L343" s="301"/>
      <c r="M343" s="301"/>
      <c r="N343" s="301"/>
      <c r="O343" s="301"/>
      <c r="P343" s="301"/>
      <c r="Q343" s="301"/>
      <c r="R343" s="301"/>
      <c r="S343" s="813"/>
      <c r="T343" s="813"/>
      <c r="U343" s="813"/>
      <c r="V343" s="515" t="s">
        <v>46</v>
      </c>
      <c r="W343" s="805"/>
      <c r="X343" s="805"/>
      <c r="Y343" s="515" t="s">
        <v>47</v>
      </c>
      <c r="Z343" s="812"/>
      <c r="AA343" s="812"/>
      <c r="AB343" s="515" t="s">
        <v>48</v>
      </c>
      <c r="AC343" s="301"/>
      <c r="AD343" s="301"/>
      <c r="AE343" s="782"/>
      <c r="AF343" s="782"/>
      <c r="AG343" s="782"/>
      <c r="AH343" s="782"/>
      <c r="AI343" s="782"/>
      <c r="AJ343" s="782"/>
      <c r="AK343" s="782"/>
      <c r="AL343" s="120"/>
      <c r="AM343" s="120"/>
      <c r="AN343" s="61"/>
    </row>
    <row r="344" spans="1:40" ht="18" customHeight="1">
      <c r="A344" s="62"/>
      <c r="B344" s="62"/>
      <c r="C344" s="622"/>
      <c r="D344" s="623"/>
      <c r="E344" s="514"/>
      <c r="F344" s="301"/>
      <c r="G344" s="781" t="s">
        <v>79</v>
      </c>
      <c r="H344" s="781"/>
      <c r="I344" s="781"/>
      <c r="J344" s="781"/>
      <c r="K344" s="301"/>
      <c r="L344" s="301"/>
      <c r="M344" s="301"/>
      <c r="N344" s="301"/>
      <c r="O344" s="301"/>
      <c r="P344" s="301"/>
      <c r="Q344" s="301"/>
      <c r="R344" s="301"/>
      <c r="S344" s="813"/>
      <c r="T344" s="813"/>
      <c r="U344" s="813"/>
      <c r="V344" s="515" t="s">
        <v>46</v>
      </c>
      <c r="W344" s="805"/>
      <c r="X344" s="805"/>
      <c r="Y344" s="515" t="s">
        <v>47</v>
      </c>
      <c r="Z344" s="812"/>
      <c r="AA344" s="812"/>
      <c r="AB344" s="515" t="s">
        <v>48</v>
      </c>
      <c r="AC344" s="301"/>
      <c r="AD344" s="301"/>
      <c r="AE344" s="782"/>
      <c r="AF344" s="782"/>
      <c r="AG344" s="782"/>
      <c r="AH344" s="782"/>
      <c r="AI344" s="782"/>
      <c r="AJ344" s="782"/>
      <c r="AK344" s="782"/>
      <c r="AL344" s="120"/>
      <c r="AM344" s="120"/>
      <c r="AN344" s="61"/>
    </row>
    <row r="345" spans="1:40" ht="18" customHeight="1">
      <c r="A345" s="62"/>
      <c r="B345" s="62"/>
      <c r="C345" s="624"/>
      <c r="D345" s="625"/>
      <c r="E345" s="299"/>
      <c r="F345" s="285"/>
      <c r="G345" s="638" t="s">
        <v>179</v>
      </c>
      <c r="H345" s="638"/>
      <c r="I345" s="638"/>
      <c r="J345" s="638"/>
      <c r="K345" s="638"/>
      <c r="L345" s="638"/>
      <c r="M345" s="638"/>
      <c r="N345" s="638"/>
      <c r="O345" s="638"/>
      <c r="P345" s="638"/>
      <c r="Q345" s="285" t="s">
        <v>189</v>
      </c>
      <c r="R345" s="285"/>
      <c r="S345" s="848"/>
      <c r="T345" s="848"/>
      <c r="U345" s="848"/>
      <c r="V345" s="516" t="s">
        <v>46</v>
      </c>
      <c r="W345" s="849"/>
      <c r="X345" s="849"/>
      <c r="Y345" s="516" t="s">
        <v>47</v>
      </c>
      <c r="Z345" s="821"/>
      <c r="AA345" s="821"/>
      <c r="AB345" s="516" t="s">
        <v>48</v>
      </c>
      <c r="AC345" s="285"/>
      <c r="AD345" s="285"/>
      <c r="AE345" s="828"/>
      <c r="AF345" s="828"/>
      <c r="AG345" s="828"/>
      <c r="AH345" s="828"/>
      <c r="AI345" s="828"/>
      <c r="AJ345" s="828"/>
      <c r="AK345" s="828"/>
      <c r="AL345" s="513"/>
      <c r="AM345" s="513"/>
      <c r="AN345" s="63"/>
    </row>
    <row r="346" spans="1:40" ht="18" customHeight="1">
      <c r="A346" s="62"/>
      <c r="B346" s="62"/>
      <c r="C346" s="674">
        <v>102</v>
      </c>
      <c r="D346" s="675"/>
      <c r="E346" s="650" t="s">
        <v>299</v>
      </c>
      <c r="F346" s="651"/>
      <c r="G346" s="651"/>
      <c r="H346" s="651"/>
      <c r="I346" s="651"/>
      <c r="J346" s="651"/>
      <c r="K346" s="651"/>
      <c r="L346" s="651"/>
      <c r="M346" s="651"/>
      <c r="N346" s="651"/>
      <c r="O346" s="651"/>
      <c r="P346" s="651"/>
      <c r="Q346" s="651"/>
      <c r="R346" s="651"/>
      <c r="S346" s="651"/>
      <c r="T346" s="651"/>
      <c r="U346" s="651"/>
      <c r="V346" s="651"/>
      <c r="W346" s="651"/>
      <c r="X346" s="651"/>
      <c r="Y346" s="651"/>
      <c r="Z346" s="651"/>
      <c r="AA346" s="651"/>
      <c r="AB346" s="651"/>
      <c r="AC346" s="651"/>
      <c r="AD346" s="651"/>
      <c r="AE346" s="651"/>
      <c r="AF346" s="651"/>
      <c r="AG346" s="651"/>
      <c r="AH346" s="652"/>
      <c r="AI346" s="660"/>
      <c r="AJ346" s="661"/>
      <c r="AK346" s="661"/>
      <c r="AL346" s="658"/>
      <c r="AM346" s="658"/>
      <c r="AN346" s="659"/>
    </row>
    <row r="347" spans="1:40" ht="18" customHeight="1">
      <c r="A347" s="62"/>
      <c r="B347" s="62"/>
      <c r="C347" s="624"/>
      <c r="D347" s="625"/>
      <c r="E347" s="685"/>
      <c r="F347" s="686"/>
      <c r="G347" s="686"/>
      <c r="H347" s="686"/>
      <c r="I347" s="686"/>
      <c r="J347" s="686"/>
      <c r="K347" s="686"/>
      <c r="L347" s="686"/>
      <c r="M347" s="686"/>
      <c r="N347" s="686"/>
      <c r="O347" s="686"/>
      <c r="P347" s="686"/>
      <c r="Q347" s="686"/>
      <c r="R347" s="686"/>
      <c r="S347" s="686"/>
      <c r="T347" s="686"/>
      <c r="U347" s="686"/>
      <c r="V347" s="686"/>
      <c r="W347" s="686"/>
      <c r="X347" s="686"/>
      <c r="Y347" s="686"/>
      <c r="Z347" s="686"/>
      <c r="AA347" s="686"/>
      <c r="AB347" s="686"/>
      <c r="AC347" s="686"/>
      <c r="AD347" s="686"/>
      <c r="AE347" s="686"/>
      <c r="AF347" s="686"/>
      <c r="AG347" s="686"/>
      <c r="AH347" s="687"/>
      <c r="AI347" s="733"/>
      <c r="AJ347" s="734"/>
      <c r="AK347" s="734"/>
      <c r="AL347" s="734"/>
      <c r="AM347" s="734"/>
      <c r="AN347" s="735"/>
    </row>
    <row r="348" spans="1:40" ht="18" customHeight="1">
      <c r="A348" s="62"/>
      <c r="B348" s="62"/>
      <c r="C348" s="674">
        <v>103</v>
      </c>
      <c r="D348" s="675"/>
      <c r="E348" s="647" t="s">
        <v>300</v>
      </c>
      <c r="F348" s="648"/>
      <c r="G348" s="648"/>
      <c r="H348" s="648"/>
      <c r="I348" s="648"/>
      <c r="J348" s="648"/>
      <c r="K348" s="648"/>
      <c r="L348" s="648"/>
      <c r="M348" s="648"/>
      <c r="N348" s="648"/>
      <c r="O348" s="648"/>
      <c r="P348" s="648"/>
      <c r="Q348" s="648"/>
      <c r="R348" s="648"/>
      <c r="S348" s="648"/>
      <c r="T348" s="648"/>
      <c r="U348" s="648"/>
      <c r="V348" s="648"/>
      <c r="W348" s="648"/>
      <c r="X348" s="648"/>
      <c r="Y348" s="648"/>
      <c r="Z348" s="648"/>
      <c r="AA348" s="648"/>
      <c r="AB348" s="648"/>
      <c r="AC348" s="648"/>
      <c r="AD348" s="648"/>
      <c r="AE348" s="648"/>
      <c r="AF348" s="648"/>
      <c r="AG348" s="648"/>
      <c r="AH348" s="649"/>
      <c r="AI348" s="657"/>
      <c r="AJ348" s="658"/>
      <c r="AK348" s="658"/>
      <c r="AL348" s="658"/>
      <c r="AM348" s="658"/>
      <c r="AN348" s="659"/>
    </row>
    <row r="349" spans="1:40" ht="18" customHeight="1">
      <c r="A349" s="62"/>
      <c r="B349" s="62"/>
      <c r="C349" s="624"/>
      <c r="D349" s="625"/>
      <c r="E349" s="685"/>
      <c r="F349" s="686"/>
      <c r="G349" s="686"/>
      <c r="H349" s="686"/>
      <c r="I349" s="686"/>
      <c r="J349" s="686"/>
      <c r="K349" s="686"/>
      <c r="L349" s="686"/>
      <c r="M349" s="686"/>
      <c r="N349" s="686"/>
      <c r="O349" s="686"/>
      <c r="P349" s="686"/>
      <c r="Q349" s="686"/>
      <c r="R349" s="686"/>
      <c r="S349" s="686"/>
      <c r="T349" s="686"/>
      <c r="U349" s="686"/>
      <c r="V349" s="686"/>
      <c r="W349" s="686"/>
      <c r="X349" s="686"/>
      <c r="Y349" s="686"/>
      <c r="Z349" s="686"/>
      <c r="AA349" s="686"/>
      <c r="AB349" s="686"/>
      <c r="AC349" s="686"/>
      <c r="AD349" s="686"/>
      <c r="AE349" s="686"/>
      <c r="AF349" s="686"/>
      <c r="AG349" s="686"/>
      <c r="AH349" s="687"/>
      <c r="AI349" s="733"/>
      <c r="AJ349" s="734"/>
      <c r="AK349" s="734"/>
      <c r="AL349" s="734"/>
      <c r="AM349" s="734"/>
      <c r="AN349" s="735"/>
    </row>
    <row r="350" spans="1:40" ht="18" customHeight="1">
      <c r="A350" s="62"/>
      <c r="B350" s="62"/>
      <c r="C350" s="674">
        <v>104</v>
      </c>
      <c r="D350" s="675"/>
      <c r="E350" s="647" t="s">
        <v>301</v>
      </c>
      <c r="F350" s="648"/>
      <c r="G350" s="648"/>
      <c r="H350" s="648"/>
      <c r="I350" s="648"/>
      <c r="J350" s="648"/>
      <c r="K350" s="648"/>
      <c r="L350" s="648"/>
      <c r="M350" s="648"/>
      <c r="N350" s="648"/>
      <c r="O350" s="648"/>
      <c r="P350" s="648"/>
      <c r="Q350" s="648"/>
      <c r="R350" s="648"/>
      <c r="S350" s="648"/>
      <c r="T350" s="648"/>
      <c r="U350" s="648"/>
      <c r="V350" s="648"/>
      <c r="W350" s="648"/>
      <c r="X350" s="648"/>
      <c r="Y350" s="648"/>
      <c r="Z350" s="648"/>
      <c r="AA350" s="648"/>
      <c r="AB350" s="648"/>
      <c r="AC350" s="648"/>
      <c r="AD350" s="648"/>
      <c r="AE350" s="648"/>
      <c r="AF350" s="648"/>
      <c r="AG350" s="648"/>
      <c r="AH350" s="649"/>
      <c r="AI350" s="657"/>
      <c r="AJ350" s="658"/>
      <c r="AK350" s="658"/>
      <c r="AL350" s="658"/>
      <c r="AM350" s="658"/>
      <c r="AN350" s="659"/>
    </row>
    <row r="351" spans="1:40" ht="18" customHeight="1">
      <c r="A351" s="62"/>
      <c r="B351" s="62"/>
      <c r="C351" s="624"/>
      <c r="D351" s="625"/>
      <c r="E351" s="685"/>
      <c r="F351" s="686"/>
      <c r="G351" s="686"/>
      <c r="H351" s="686"/>
      <c r="I351" s="686"/>
      <c r="J351" s="686"/>
      <c r="K351" s="686"/>
      <c r="L351" s="686"/>
      <c r="M351" s="686"/>
      <c r="N351" s="686"/>
      <c r="O351" s="686"/>
      <c r="P351" s="686"/>
      <c r="Q351" s="686"/>
      <c r="R351" s="686"/>
      <c r="S351" s="686"/>
      <c r="T351" s="686"/>
      <c r="U351" s="686"/>
      <c r="V351" s="686"/>
      <c r="W351" s="686"/>
      <c r="X351" s="686"/>
      <c r="Y351" s="686"/>
      <c r="Z351" s="686"/>
      <c r="AA351" s="686"/>
      <c r="AB351" s="686"/>
      <c r="AC351" s="686"/>
      <c r="AD351" s="686"/>
      <c r="AE351" s="686"/>
      <c r="AF351" s="686"/>
      <c r="AG351" s="686"/>
      <c r="AH351" s="687"/>
      <c r="AI351" s="733"/>
      <c r="AJ351" s="734"/>
      <c r="AK351" s="734"/>
      <c r="AL351" s="734"/>
      <c r="AM351" s="734"/>
      <c r="AN351" s="735"/>
    </row>
    <row r="352" spans="1:40" ht="18" customHeight="1">
      <c r="A352" s="62"/>
      <c r="B352" s="62"/>
      <c r="C352" s="674">
        <v>105</v>
      </c>
      <c r="D352" s="675"/>
      <c r="E352" s="647" t="s">
        <v>302</v>
      </c>
      <c r="F352" s="648"/>
      <c r="G352" s="648"/>
      <c r="H352" s="648"/>
      <c r="I352" s="648"/>
      <c r="J352" s="648"/>
      <c r="K352" s="648"/>
      <c r="L352" s="648"/>
      <c r="M352" s="648"/>
      <c r="N352" s="648"/>
      <c r="O352" s="648"/>
      <c r="P352" s="648"/>
      <c r="Q352" s="648"/>
      <c r="R352" s="648"/>
      <c r="S352" s="649"/>
      <c r="T352" s="626"/>
      <c r="U352" s="741"/>
      <c r="V352" s="741"/>
      <c r="W352" s="741"/>
      <c r="X352" s="741"/>
      <c r="Y352" s="741"/>
      <c r="Z352" s="741"/>
      <c r="AA352" s="741"/>
      <c r="AB352" s="741"/>
      <c r="AC352" s="741"/>
      <c r="AD352" s="741"/>
      <c r="AE352" s="741"/>
      <c r="AF352" s="741"/>
      <c r="AG352" s="741"/>
      <c r="AH352" s="741"/>
      <c r="AI352" s="741"/>
      <c r="AJ352" s="741"/>
      <c r="AK352" s="741"/>
      <c r="AL352" s="741"/>
      <c r="AM352" s="741"/>
      <c r="AN352" s="627"/>
    </row>
    <row r="353" spans="1:40" ht="18" customHeight="1">
      <c r="A353" s="62"/>
      <c r="B353" s="62"/>
      <c r="C353" s="624"/>
      <c r="D353" s="625"/>
      <c r="E353" s="685"/>
      <c r="F353" s="686"/>
      <c r="G353" s="686"/>
      <c r="H353" s="686"/>
      <c r="I353" s="686"/>
      <c r="J353" s="686"/>
      <c r="K353" s="686"/>
      <c r="L353" s="686"/>
      <c r="M353" s="686"/>
      <c r="N353" s="686"/>
      <c r="O353" s="686"/>
      <c r="P353" s="686"/>
      <c r="Q353" s="686"/>
      <c r="R353" s="686"/>
      <c r="S353" s="687"/>
      <c r="T353" s="630"/>
      <c r="U353" s="656"/>
      <c r="V353" s="656"/>
      <c r="W353" s="656"/>
      <c r="X353" s="656"/>
      <c r="Y353" s="656"/>
      <c r="Z353" s="656"/>
      <c r="AA353" s="656"/>
      <c r="AB353" s="656"/>
      <c r="AC353" s="656"/>
      <c r="AD353" s="656"/>
      <c r="AE353" s="656"/>
      <c r="AF353" s="656"/>
      <c r="AG353" s="656"/>
      <c r="AH353" s="656"/>
      <c r="AI353" s="656"/>
      <c r="AJ353" s="656"/>
      <c r="AK353" s="656"/>
      <c r="AL353" s="656"/>
      <c r="AM353" s="656"/>
      <c r="AN353" s="631"/>
    </row>
    <row r="354" spans="1:40" ht="18" customHeight="1">
      <c r="A354" s="62"/>
      <c r="B354" s="62"/>
      <c r="C354" s="296"/>
      <c r="D354" s="296"/>
      <c r="E354" s="682" t="s">
        <v>155</v>
      </c>
      <c r="F354" s="682"/>
      <c r="G354" s="682"/>
      <c r="H354" s="682"/>
      <c r="I354" s="682"/>
      <c r="J354" s="682"/>
      <c r="K354" s="682"/>
      <c r="L354" s="682"/>
      <c r="M354" s="682"/>
      <c r="N354" s="682"/>
      <c r="O354" s="682"/>
      <c r="P354" s="682"/>
      <c r="Q354" s="682"/>
      <c r="R354" s="682"/>
      <c r="S354" s="682"/>
      <c r="T354" s="682"/>
      <c r="U354" s="682"/>
      <c r="V354" s="682"/>
      <c r="W354" s="682"/>
      <c r="X354" s="682"/>
      <c r="Y354" s="682"/>
      <c r="Z354" s="682"/>
      <c r="AA354" s="682"/>
      <c r="AB354" s="682"/>
      <c r="AC354" s="682"/>
      <c r="AD354" s="682"/>
      <c r="AE354" s="682"/>
      <c r="AF354" s="682"/>
      <c r="AG354" s="682"/>
      <c r="AH354" s="682"/>
      <c r="AI354" s="682"/>
      <c r="AJ354" s="682"/>
      <c r="AK354" s="682"/>
      <c r="AL354" s="682"/>
      <c r="AM354" s="682"/>
      <c r="AN354" s="682"/>
    </row>
    <row r="355" spans="1:40" ht="18" customHeight="1">
      <c r="A355" s="62"/>
      <c r="B355" s="62"/>
      <c r="C355" s="296"/>
      <c r="D355" s="296"/>
      <c r="E355" s="683" t="s">
        <v>156</v>
      </c>
      <c r="F355" s="683"/>
      <c r="G355" s="683"/>
      <c r="H355" s="683"/>
      <c r="I355" s="683"/>
      <c r="J355" s="683"/>
      <c r="K355" s="683"/>
      <c r="L355" s="683"/>
      <c r="M355" s="683"/>
      <c r="N355" s="683"/>
      <c r="O355" s="683"/>
      <c r="P355" s="683"/>
      <c r="Q355" s="683"/>
      <c r="R355" s="683"/>
      <c r="S355" s="683"/>
      <c r="T355" s="683"/>
      <c r="U355" s="683"/>
      <c r="V355" s="683"/>
      <c r="W355" s="683"/>
      <c r="X355" s="683"/>
      <c r="Y355" s="683"/>
      <c r="Z355" s="683"/>
      <c r="AA355" s="683"/>
      <c r="AB355" s="683"/>
      <c r="AC355" s="683"/>
      <c r="AD355" s="683"/>
      <c r="AE355" s="683"/>
      <c r="AF355" s="683"/>
      <c r="AG355" s="683"/>
      <c r="AH355" s="683"/>
      <c r="AI355" s="683"/>
      <c r="AJ355" s="683"/>
      <c r="AK355" s="683"/>
      <c r="AL355" s="683"/>
      <c r="AM355" s="683"/>
      <c r="AN355" s="683"/>
    </row>
    <row r="356" spans="1:40" ht="18" customHeight="1">
      <c r="A356" s="62"/>
      <c r="B356" s="62"/>
      <c r="C356" s="296"/>
      <c r="D356" s="296"/>
      <c r="E356" s="683"/>
      <c r="F356" s="683"/>
      <c r="G356" s="683"/>
      <c r="H356" s="683"/>
      <c r="I356" s="683"/>
      <c r="J356" s="683"/>
      <c r="K356" s="683"/>
      <c r="L356" s="683"/>
      <c r="M356" s="683"/>
      <c r="N356" s="683"/>
      <c r="O356" s="683"/>
      <c r="P356" s="683"/>
      <c r="Q356" s="683"/>
      <c r="R356" s="683"/>
      <c r="S356" s="683"/>
      <c r="T356" s="683"/>
      <c r="U356" s="683"/>
      <c r="V356" s="683"/>
      <c r="W356" s="683"/>
      <c r="X356" s="683"/>
      <c r="Y356" s="683"/>
      <c r="Z356" s="683"/>
      <c r="AA356" s="683"/>
      <c r="AB356" s="683"/>
      <c r="AC356" s="683"/>
      <c r="AD356" s="683"/>
      <c r="AE356" s="683"/>
      <c r="AF356" s="683"/>
      <c r="AG356" s="683"/>
      <c r="AH356" s="683"/>
      <c r="AI356" s="683"/>
      <c r="AJ356" s="683"/>
      <c r="AK356" s="683"/>
      <c r="AL356" s="683"/>
      <c r="AM356" s="683"/>
      <c r="AN356" s="683"/>
    </row>
    <row r="357" spans="1:40" ht="18" customHeight="1">
      <c r="A357" s="62"/>
      <c r="B357" s="62"/>
      <c r="C357" s="296"/>
      <c r="D357" s="296"/>
      <c r="E357" s="683" t="s">
        <v>825</v>
      </c>
      <c r="F357" s="683"/>
      <c r="G357" s="683"/>
      <c r="H357" s="683"/>
      <c r="I357" s="683"/>
      <c r="J357" s="683"/>
      <c r="K357" s="683"/>
      <c r="L357" s="683"/>
      <c r="M357" s="683"/>
      <c r="N357" s="683"/>
      <c r="O357" s="683"/>
      <c r="P357" s="683"/>
      <c r="Q357" s="683"/>
      <c r="R357" s="683"/>
      <c r="S357" s="683"/>
      <c r="T357" s="683"/>
      <c r="U357" s="683"/>
      <c r="V357" s="683"/>
      <c r="W357" s="683"/>
      <c r="X357" s="683"/>
      <c r="Y357" s="683"/>
      <c r="Z357" s="683"/>
      <c r="AA357" s="683"/>
      <c r="AB357" s="683"/>
      <c r="AC357" s="683"/>
      <c r="AD357" s="683"/>
      <c r="AE357" s="683"/>
      <c r="AF357" s="683"/>
      <c r="AG357" s="683"/>
      <c r="AH357" s="683"/>
      <c r="AI357" s="683"/>
      <c r="AJ357" s="683"/>
      <c r="AK357" s="683"/>
      <c r="AL357" s="683"/>
      <c r="AM357" s="683"/>
      <c r="AN357" s="683"/>
    </row>
    <row r="358" spans="1:40" ht="18" customHeight="1">
      <c r="A358" s="62"/>
      <c r="B358" s="62"/>
      <c r="C358" s="296"/>
      <c r="D358" s="296"/>
      <c r="E358" s="683"/>
      <c r="F358" s="683"/>
      <c r="G358" s="683"/>
      <c r="H358" s="683"/>
      <c r="I358" s="683"/>
      <c r="J358" s="683"/>
      <c r="K358" s="683"/>
      <c r="L358" s="683"/>
      <c r="M358" s="683"/>
      <c r="N358" s="683"/>
      <c r="O358" s="683"/>
      <c r="P358" s="683"/>
      <c r="Q358" s="683"/>
      <c r="R358" s="683"/>
      <c r="S358" s="683"/>
      <c r="T358" s="683"/>
      <c r="U358" s="683"/>
      <c r="V358" s="683"/>
      <c r="W358" s="683"/>
      <c r="X358" s="683"/>
      <c r="Y358" s="683"/>
      <c r="Z358" s="683"/>
      <c r="AA358" s="683"/>
      <c r="AB358" s="683"/>
      <c r="AC358" s="683"/>
      <c r="AD358" s="683"/>
      <c r="AE358" s="683"/>
      <c r="AF358" s="683"/>
      <c r="AG358" s="683"/>
      <c r="AH358" s="683"/>
      <c r="AI358" s="683"/>
      <c r="AJ358" s="683"/>
      <c r="AK358" s="683"/>
      <c r="AL358" s="683"/>
      <c r="AM358" s="683"/>
      <c r="AN358" s="683"/>
    </row>
    <row r="359" spans="1:40" ht="18" customHeight="1">
      <c r="A359" s="62"/>
      <c r="B359" s="62"/>
      <c r="C359" s="296"/>
      <c r="D359" s="296"/>
      <c r="E359" s="683" t="s">
        <v>826</v>
      </c>
      <c r="F359" s="683"/>
      <c r="G359" s="683"/>
      <c r="H359" s="683"/>
      <c r="I359" s="683"/>
      <c r="J359" s="683"/>
      <c r="K359" s="683"/>
      <c r="L359" s="683"/>
      <c r="M359" s="683"/>
      <c r="N359" s="683"/>
      <c r="O359" s="683"/>
      <c r="P359" s="683"/>
      <c r="Q359" s="683"/>
      <c r="R359" s="683"/>
      <c r="S359" s="683"/>
      <c r="T359" s="683"/>
      <c r="U359" s="683"/>
      <c r="V359" s="683"/>
      <c r="W359" s="683"/>
      <c r="X359" s="683"/>
      <c r="Y359" s="683"/>
      <c r="Z359" s="683"/>
      <c r="AA359" s="683"/>
      <c r="AB359" s="683"/>
      <c r="AC359" s="683"/>
      <c r="AD359" s="683"/>
      <c r="AE359" s="683"/>
      <c r="AF359" s="683"/>
      <c r="AG359" s="683"/>
      <c r="AH359" s="683"/>
      <c r="AI359" s="683"/>
      <c r="AJ359" s="683"/>
      <c r="AK359" s="683"/>
      <c r="AL359" s="683"/>
      <c r="AM359" s="683"/>
      <c r="AN359" s="683"/>
    </row>
    <row r="360" spans="1:40" ht="18" customHeight="1">
      <c r="A360" s="62"/>
      <c r="B360" s="62"/>
      <c r="C360" s="296"/>
      <c r="D360" s="296"/>
      <c r="E360" s="683"/>
      <c r="F360" s="683"/>
      <c r="G360" s="683"/>
      <c r="H360" s="683"/>
      <c r="I360" s="683"/>
      <c r="J360" s="683"/>
      <c r="K360" s="683"/>
      <c r="L360" s="683"/>
      <c r="M360" s="683"/>
      <c r="N360" s="683"/>
      <c r="O360" s="683"/>
      <c r="P360" s="683"/>
      <c r="Q360" s="683"/>
      <c r="R360" s="683"/>
      <c r="S360" s="683"/>
      <c r="T360" s="683"/>
      <c r="U360" s="683"/>
      <c r="V360" s="683"/>
      <c r="W360" s="683"/>
      <c r="X360" s="683"/>
      <c r="Y360" s="683"/>
      <c r="Z360" s="683"/>
      <c r="AA360" s="683"/>
      <c r="AB360" s="683"/>
      <c r="AC360" s="683"/>
      <c r="AD360" s="683"/>
      <c r="AE360" s="683"/>
      <c r="AF360" s="683"/>
      <c r="AG360" s="683"/>
      <c r="AH360" s="683"/>
      <c r="AI360" s="683"/>
      <c r="AJ360" s="683"/>
      <c r="AK360" s="683"/>
      <c r="AL360" s="683"/>
      <c r="AM360" s="683"/>
      <c r="AN360" s="683"/>
    </row>
    <row r="361" spans="1:40" ht="18" customHeight="1">
      <c r="A361" s="62"/>
      <c r="B361" s="62"/>
      <c r="C361" s="296"/>
      <c r="D361" s="296"/>
      <c r="E361" s="683"/>
      <c r="F361" s="683"/>
      <c r="G361" s="683"/>
      <c r="H361" s="683"/>
      <c r="I361" s="683"/>
      <c r="J361" s="683"/>
      <c r="K361" s="683"/>
      <c r="L361" s="683"/>
      <c r="M361" s="683"/>
      <c r="N361" s="683"/>
      <c r="O361" s="683"/>
      <c r="P361" s="683"/>
      <c r="Q361" s="683"/>
      <c r="R361" s="683"/>
      <c r="S361" s="683"/>
      <c r="T361" s="683"/>
      <c r="U361" s="683"/>
      <c r="V361" s="683"/>
      <c r="W361" s="683"/>
      <c r="X361" s="683"/>
      <c r="Y361" s="683"/>
      <c r="Z361" s="683"/>
      <c r="AA361" s="683"/>
      <c r="AB361" s="683"/>
      <c r="AC361" s="683"/>
      <c r="AD361" s="683"/>
      <c r="AE361" s="683"/>
      <c r="AF361" s="683"/>
      <c r="AG361" s="683"/>
      <c r="AH361" s="683"/>
      <c r="AI361" s="683"/>
      <c r="AJ361" s="683"/>
      <c r="AK361" s="683"/>
      <c r="AL361" s="683"/>
      <c r="AM361" s="683"/>
      <c r="AN361" s="683"/>
    </row>
    <row r="362" spans="1:40" ht="18" customHeight="1">
      <c r="A362" s="62"/>
      <c r="B362" s="62"/>
      <c r="C362" s="296"/>
      <c r="D362" s="296"/>
      <c r="E362" s="292"/>
      <c r="F362" s="292"/>
      <c r="G362" s="292"/>
      <c r="H362" s="292"/>
      <c r="I362" s="292"/>
      <c r="J362" s="292"/>
      <c r="K362" s="292"/>
      <c r="L362" s="292"/>
      <c r="M362" s="292"/>
      <c r="N362" s="292"/>
      <c r="O362" s="292"/>
      <c r="P362" s="292"/>
      <c r="Q362" s="292"/>
      <c r="R362" s="292"/>
      <c r="S362" s="292"/>
      <c r="T362" s="292"/>
      <c r="U362" s="292"/>
      <c r="V362" s="292"/>
      <c r="W362" s="292"/>
      <c r="X362" s="292"/>
      <c r="Y362" s="292"/>
      <c r="Z362" s="292"/>
      <c r="AA362" s="292"/>
      <c r="AB362" s="292"/>
      <c r="AC362" s="292"/>
      <c r="AD362" s="292"/>
      <c r="AE362" s="292"/>
      <c r="AF362" s="292"/>
      <c r="AG362" s="292"/>
      <c r="AH362" s="292"/>
      <c r="AI362" s="292"/>
      <c r="AJ362" s="292"/>
      <c r="AK362" s="292"/>
      <c r="AL362" s="292"/>
      <c r="AM362" s="292"/>
      <c r="AN362" s="292"/>
    </row>
    <row r="363" spans="1:40" ht="18" customHeight="1">
      <c r="A363" s="62"/>
      <c r="B363" s="31" t="s">
        <v>535</v>
      </c>
      <c r="C363" s="296"/>
      <c r="D363" s="296"/>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c r="AA363" s="281"/>
      <c r="AB363" s="281"/>
      <c r="AC363" s="281"/>
      <c r="AD363" s="281"/>
      <c r="AE363" s="281"/>
      <c r="AF363" s="281"/>
      <c r="AG363" s="281"/>
      <c r="AH363" s="281"/>
      <c r="AI363" s="120"/>
      <c r="AJ363" s="120"/>
      <c r="AK363" s="120"/>
      <c r="AL363" s="120"/>
      <c r="AM363" s="120"/>
      <c r="AN363" s="120"/>
    </row>
    <row r="364" spans="1:40" ht="18" customHeight="1">
      <c r="A364" s="62"/>
      <c r="B364" s="62"/>
      <c r="C364" s="674">
        <v>106</v>
      </c>
      <c r="D364" s="675"/>
      <c r="E364" s="736" t="s">
        <v>43</v>
      </c>
      <c r="F364" s="737"/>
      <c r="G364" s="737"/>
      <c r="H364" s="737"/>
      <c r="I364" s="737"/>
      <c r="J364" s="737"/>
      <c r="K364" s="737"/>
      <c r="L364" s="737"/>
      <c r="M364" s="737"/>
      <c r="N364" s="737"/>
      <c r="O364" s="737"/>
      <c r="P364" s="737"/>
      <c r="Q364" s="737"/>
      <c r="R364" s="737"/>
      <c r="S364" s="737"/>
      <c r="T364" s="737"/>
      <c r="U364" s="737"/>
      <c r="V364" s="737"/>
      <c r="W364" s="737"/>
      <c r="X364" s="737"/>
      <c r="Y364" s="737"/>
      <c r="Z364" s="737"/>
      <c r="AA364" s="737"/>
      <c r="AB364" s="737"/>
      <c r="AC364" s="737"/>
      <c r="AD364" s="737"/>
      <c r="AE364" s="737"/>
      <c r="AF364" s="737"/>
      <c r="AG364" s="737"/>
      <c r="AH364" s="737"/>
      <c r="AI364" s="737"/>
      <c r="AJ364" s="737"/>
      <c r="AK364" s="737"/>
      <c r="AL364" s="737"/>
      <c r="AM364" s="737"/>
      <c r="AN364" s="738"/>
    </row>
    <row r="365" spans="1:40" ht="18" customHeight="1">
      <c r="A365" s="62"/>
      <c r="C365" s="622"/>
      <c r="D365" s="623"/>
      <c r="E365" s="806"/>
      <c r="F365" s="783"/>
      <c r="G365" s="783"/>
      <c r="H365" s="783"/>
      <c r="I365" s="783"/>
      <c r="J365" s="783"/>
      <c r="K365" s="783"/>
      <c r="L365" s="783"/>
      <c r="M365" s="783"/>
      <c r="N365" s="783"/>
      <c r="O365" s="783"/>
      <c r="P365" s="783"/>
      <c r="Q365" s="783"/>
      <c r="R365" s="783"/>
      <c r="S365" s="783"/>
      <c r="T365" s="783"/>
      <c r="U365" s="783"/>
      <c r="V365" s="783"/>
      <c r="W365" s="783"/>
      <c r="X365" s="783"/>
      <c r="Y365" s="783"/>
      <c r="Z365" s="783"/>
      <c r="AA365" s="783"/>
      <c r="AB365" s="783"/>
      <c r="AC365" s="783"/>
      <c r="AD365" s="783"/>
      <c r="AE365" s="783"/>
      <c r="AF365" s="783"/>
      <c r="AG365" s="783"/>
      <c r="AH365" s="783"/>
      <c r="AI365" s="783"/>
      <c r="AJ365" s="783"/>
      <c r="AK365" s="783"/>
      <c r="AL365" s="783"/>
      <c r="AM365" s="783"/>
      <c r="AN365" s="784"/>
    </row>
    <row r="366" spans="1:40" ht="18" customHeight="1">
      <c r="A366" s="62"/>
      <c r="B366" s="62"/>
      <c r="C366" s="622"/>
      <c r="D366" s="623"/>
      <c r="E366" s="280"/>
      <c r="F366" s="297" t="s">
        <v>34</v>
      </c>
      <c r="G366" s="783" t="s">
        <v>44</v>
      </c>
      <c r="H366" s="783"/>
      <c r="I366" s="783"/>
      <c r="J366" s="783"/>
      <c r="K366" s="783"/>
      <c r="L366" s="783"/>
      <c r="M366" s="783"/>
      <c r="N366" s="783"/>
      <c r="O366" s="783"/>
      <c r="P366" s="783"/>
      <c r="Q366" s="783"/>
      <c r="R366" s="783"/>
      <c r="S366" s="783"/>
      <c r="T366" s="281"/>
      <c r="U366" s="281"/>
      <c r="V366" s="298" t="s">
        <v>4</v>
      </c>
      <c r="W366" s="783"/>
      <c r="X366" s="783"/>
      <c r="Y366" s="783"/>
      <c r="Z366" s="783"/>
      <c r="AA366" s="783"/>
      <c r="AB366" s="783"/>
      <c r="AC366" s="783"/>
      <c r="AD366" s="783"/>
      <c r="AE366" s="783"/>
      <c r="AF366" s="783"/>
      <c r="AG366" s="783"/>
      <c r="AH366" s="783"/>
      <c r="AI366" s="783"/>
      <c r="AJ366" s="783"/>
      <c r="AK366" s="783"/>
      <c r="AL366" s="783"/>
      <c r="AM366" s="301" t="s">
        <v>5</v>
      </c>
      <c r="AN366" s="61"/>
    </row>
    <row r="367" spans="1:40" ht="18" customHeight="1">
      <c r="A367" s="62"/>
      <c r="B367" s="62"/>
      <c r="C367" s="622"/>
      <c r="D367" s="623"/>
      <c r="E367" s="280"/>
      <c r="F367" s="297" t="s">
        <v>34</v>
      </c>
      <c r="G367" s="783" t="s">
        <v>45</v>
      </c>
      <c r="H367" s="783"/>
      <c r="I367" s="783"/>
      <c r="J367" s="783"/>
      <c r="K367" s="783"/>
      <c r="L367" s="783"/>
      <c r="M367" s="783"/>
      <c r="N367" s="783"/>
      <c r="O367" s="783"/>
      <c r="P367" s="783"/>
      <c r="Q367" s="783"/>
      <c r="R367" s="783"/>
      <c r="S367" s="783"/>
      <c r="T367" s="281"/>
      <c r="U367" s="281"/>
      <c r="V367" s="298" t="s">
        <v>4</v>
      </c>
      <c r="W367" s="783"/>
      <c r="X367" s="783"/>
      <c r="Y367" s="783"/>
      <c r="Z367" s="783"/>
      <c r="AA367" s="783"/>
      <c r="AB367" s="783"/>
      <c r="AC367" s="783"/>
      <c r="AD367" s="783"/>
      <c r="AE367" s="783"/>
      <c r="AF367" s="783"/>
      <c r="AG367" s="783"/>
      <c r="AH367" s="783"/>
      <c r="AI367" s="783"/>
      <c r="AJ367" s="783"/>
      <c r="AK367" s="783"/>
      <c r="AL367" s="783"/>
      <c r="AM367" s="301" t="s">
        <v>5</v>
      </c>
      <c r="AN367" s="61"/>
    </row>
    <row r="368" spans="1:40" ht="18" customHeight="1">
      <c r="A368" s="62"/>
      <c r="B368" s="62"/>
      <c r="C368" s="622"/>
      <c r="D368" s="623"/>
      <c r="E368" s="280"/>
      <c r="F368" s="633" t="s">
        <v>34</v>
      </c>
      <c r="G368" s="783" t="s">
        <v>344</v>
      </c>
      <c r="H368" s="783"/>
      <c r="I368" s="783"/>
      <c r="J368" s="783"/>
      <c r="K368" s="783"/>
      <c r="L368" s="783"/>
      <c r="M368" s="783"/>
      <c r="N368" s="783"/>
      <c r="O368" s="783"/>
      <c r="P368" s="783"/>
      <c r="Q368" s="783"/>
      <c r="R368" s="783"/>
      <c r="S368" s="783"/>
      <c r="T368" s="783"/>
      <c r="U368" s="783"/>
      <c r="V368" s="855" t="s">
        <v>4</v>
      </c>
      <c r="W368" s="758"/>
      <c r="X368" s="758"/>
      <c r="Y368" s="758"/>
      <c r="Z368" s="758"/>
      <c r="AA368" s="758"/>
      <c r="AB368" s="758"/>
      <c r="AC368" s="758"/>
      <c r="AD368" s="758"/>
      <c r="AE368" s="758"/>
      <c r="AF368" s="758"/>
      <c r="AG368" s="758"/>
      <c r="AH368" s="758"/>
      <c r="AI368" s="758"/>
      <c r="AJ368" s="758"/>
      <c r="AK368" s="758"/>
      <c r="AL368" s="758"/>
      <c r="AM368" s="781" t="s">
        <v>5</v>
      </c>
      <c r="AN368" s="61"/>
    </row>
    <row r="369" spans="1:40" ht="18" customHeight="1">
      <c r="A369" s="62"/>
      <c r="B369" s="62"/>
      <c r="C369" s="624"/>
      <c r="D369" s="625"/>
      <c r="E369" s="282"/>
      <c r="F369" s="636"/>
      <c r="G369" s="673"/>
      <c r="H369" s="673"/>
      <c r="I369" s="673"/>
      <c r="J369" s="673"/>
      <c r="K369" s="673"/>
      <c r="L369" s="673"/>
      <c r="M369" s="673"/>
      <c r="N369" s="673"/>
      <c r="O369" s="673"/>
      <c r="P369" s="673"/>
      <c r="Q369" s="673"/>
      <c r="R369" s="673"/>
      <c r="S369" s="673"/>
      <c r="T369" s="673"/>
      <c r="U369" s="673"/>
      <c r="V369" s="692"/>
      <c r="W369" s="656"/>
      <c r="X369" s="656"/>
      <c r="Y369" s="656"/>
      <c r="Z369" s="656"/>
      <c r="AA369" s="656"/>
      <c r="AB369" s="656"/>
      <c r="AC369" s="656"/>
      <c r="AD369" s="656"/>
      <c r="AE369" s="656"/>
      <c r="AF369" s="656"/>
      <c r="AG369" s="656"/>
      <c r="AH369" s="656"/>
      <c r="AI369" s="656"/>
      <c r="AJ369" s="656"/>
      <c r="AK369" s="656"/>
      <c r="AL369" s="656"/>
      <c r="AM369" s="756"/>
      <c r="AN369" s="63"/>
    </row>
    <row r="370" spans="1:40" ht="18" customHeight="1">
      <c r="A370" s="62"/>
      <c r="B370" s="62"/>
      <c r="C370" s="296"/>
      <c r="D370" s="296"/>
      <c r="E370" s="707" t="s">
        <v>181</v>
      </c>
      <c r="F370" s="707"/>
      <c r="G370" s="707"/>
      <c r="H370" s="707"/>
      <c r="I370" s="707"/>
      <c r="J370" s="707"/>
      <c r="K370" s="707"/>
      <c r="L370" s="707"/>
      <c r="M370" s="707"/>
      <c r="N370" s="707"/>
      <c r="O370" s="707"/>
      <c r="P370" s="707"/>
      <c r="Q370" s="707"/>
      <c r="R370" s="707"/>
      <c r="S370" s="707"/>
      <c r="T370" s="707"/>
      <c r="U370" s="707"/>
      <c r="V370" s="707"/>
      <c r="W370" s="707"/>
      <c r="X370" s="707"/>
      <c r="Y370" s="707"/>
      <c r="Z370" s="707"/>
      <c r="AA370" s="707"/>
      <c r="AB370" s="707"/>
      <c r="AC370" s="707"/>
      <c r="AD370" s="707"/>
      <c r="AE370" s="707"/>
      <c r="AF370" s="707"/>
      <c r="AG370" s="707"/>
      <c r="AH370" s="707"/>
      <c r="AI370" s="707"/>
      <c r="AJ370" s="707"/>
      <c r="AK370" s="707"/>
      <c r="AL370" s="707"/>
      <c r="AM370" s="707"/>
      <c r="AN370" s="707"/>
    </row>
    <row r="371" spans="1:40" ht="18" customHeight="1">
      <c r="A371" s="62"/>
      <c r="B371" s="62"/>
      <c r="C371" s="296"/>
      <c r="D371" s="296"/>
      <c r="E371" s="708"/>
      <c r="F371" s="708"/>
      <c r="G371" s="708"/>
      <c r="H371" s="708"/>
      <c r="I371" s="708"/>
      <c r="J371" s="708"/>
      <c r="K371" s="708"/>
      <c r="L371" s="708"/>
      <c r="M371" s="708"/>
      <c r="N371" s="708"/>
      <c r="O371" s="708"/>
      <c r="P371" s="708"/>
      <c r="Q371" s="708"/>
      <c r="R371" s="708"/>
      <c r="S371" s="708"/>
      <c r="T371" s="708"/>
      <c r="U371" s="708"/>
      <c r="V371" s="708"/>
      <c r="W371" s="708"/>
      <c r="X371" s="708"/>
      <c r="Y371" s="708"/>
      <c r="Z371" s="708"/>
      <c r="AA371" s="708"/>
      <c r="AB371" s="708"/>
      <c r="AC371" s="708"/>
      <c r="AD371" s="708"/>
      <c r="AE371" s="708"/>
      <c r="AF371" s="708"/>
      <c r="AG371" s="708"/>
      <c r="AH371" s="708"/>
      <c r="AI371" s="708"/>
      <c r="AJ371" s="708"/>
      <c r="AK371" s="708"/>
      <c r="AL371" s="708"/>
      <c r="AM371" s="708"/>
      <c r="AN371" s="708"/>
    </row>
    <row r="372" spans="1:40" ht="18" customHeight="1">
      <c r="A372" s="62"/>
      <c r="B372" s="62"/>
      <c r="C372" s="674">
        <v>107</v>
      </c>
      <c r="D372" s="675"/>
      <c r="E372" s="647" t="s">
        <v>303</v>
      </c>
      <c r="F372" s="648"/>
      <c r="G372" s="648"/>
      <c r="H372" s="648"/>
      <c r="I372" s="648"/>
      <c r="J372" s="648"/>
      <c r="K372" s="648"/>
      <c r="L372" s="648"/>
      <c r="M372" s="648"/>
      <c r="N372" s="648"/>
      <c r="O372" s="648"/>
      <c r="P372" s="648"/>
      <c r="Q372" s="648"/>
      <c r="R372" s="648"/>
      <c r="S372" s="648"/>
      <c r="T372" s="648"/>
      <c r="U372" s="648"/>
      <c r="V372" s="648"/>
      <c r="W372" s="648"/>
      <c r="X372" s="648"/>
      <c r="Y372" s="648"/>
      <c r="Z372" s="648"/>
      <c r="AA372" s="648"/>
      <c r="AB372" s="648"/>
      <c r="AC372" s="648"/>
      <c r="AD372" s="648"/>
      <c r="AE372" s="648"/>
      <c r="AF372" s="648"/>
      <c r="AG372" s="648"/>
      <c r="AH372" s="649"/>
      <c r="AI372" s="657"/>
      <c r="AJ372" s="658"/>
      <c r="AK372" s="658"/>
      <c r="AL372" s="658"/>
      <c r="AM372" s="658"/>
      <c r="AN372" s="659"/>
    </row>
    <row r="373" spans="1:40" ht="18" customHeight="1">
      <c r="A373" s="62"/>
      <c r="B373" s="62"/>
      <c r="C373" s="624"/>
      <c r="D373" s="625"/>
      <c r="E373" s="685"/>
      <c r="F373" s="686"/>
      <c r="G373" s="686"/>
      <c r="H373" s="686"/>
      <c r="I373" s="686"/>
      <c r="J373" s="686"/>
      <c r="K373" s="686"/>
      <c r="L373" s="686"/>
      <c r="M373" s="686"/>
      <c r="N373" s="686"/>
      <c r="O373" s="686"/>
      <c r="P373" s="686"/>
      <c r="Q373" s="686"/>
      <c r="R373" s="686"/>
      <c r="S373" s="686"/>
      <c r="T373" s="686"/>
      <c r="U373" s="686"/>
      <c r="V373" s="686"/>
      <c r="W373" s="686"/>
      <c r="X373" s="686"/>
      <c r="Y373" s="686"/>
      <c r="Z373" s="686"/>
      <c r="AA373" s="686"/>
      <c r="AB373" s="686"/>
      <c r="AC373" s="686"/>
      <c r="AD373" s="686"/>
      <c r="AE373" s="686"/>
      <c r="AF373" s="686"/>
      <c r="AG373" s="686"/>
      <c r="AH373" s="687"/>
      <c r="AI373" s="733"/>
      <c r="AJ373" s="734"/>
      <c r="AK373" s="734"/>
      <c r="AL373" s="734"/>
      <c r="AM373" s="734"/>
      <c r="AN373" s="735"/>
    </row>
    <row r="374" spans="1:40" ht="18" customHeight="1">
      <c r="A374" s="62"/>
      <c r="B374" s="62"/>
      <c r="C374" s="296"/>
      <c r="D374" s="296"/>
      <c r="E374" s="292"/>
      <c r="F374" s="292"/>
      <c r="G374" s="292"/>
      <c r="H374" s="292"/>
      <c r="I374" s="292"/>
      <c r="J374" s="292"/>
      <c r="K374" s="292"/>
      <c r="L374" s="292"/>
      <c r="M374" s="292"/>
      <c r="N374" s="292"/>
      <c r="O374" s="292"/>
      <c r="P374" s="292"/>
      <c r="Q374" s="292"/>
      <c r="R374" s="292"/>
      <c r="S374" s="292"/>
      <c r="T374" s="292"/>
      <c r="U374" s="292"/>
      <c r="V374" s="292"/>
      <c r="W374" s="292"/>
      <c r="X374" s="292"/>
      <c r="Y374" s="292"/>
      <c r="Z374" s="292"/>
      <c r="AA374" s="292"/>
      <c r="AB374" s="292"/>
      <c r="AC374" s="292"/>
      <c r="AD374" s="292"/>
      <c r="AE374" s="292"/>
      <c r="AF374" s="292"/>
      <c r="AG374" s="292"/>
      <c r="AH374" s="292"/>
      <c r="AI374" s="292"/>
      <c r="AJ374" s="292"/>
      <c r="AK374" s="292"/>
      <c r="AL374" s="292"/>
      <c r="AM374" s="292"/>
      <c r="AN374" s="292"/>
    </row>
    <row r="375" spans="1:40" ht="18" customHeight="1">
      <c r="A375" s="62"/>
      <c r="B375" s="31" t="s">
        <v>861</v>
      </c>
      <c r="C375" s="296"/>
      <c r="D375" s="296"/>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c r="AA375" s="281"/>
      <c r="AB375" s="281"/>
      <c r="AC375" s="281"/>
      <c r="AD375" s="281"/>
      <c r="AE375" s="281"/>
      <c r="AF375" s="281"/>
      <c r="AG375" s="281"/>
      <c r="AH375" s="281"/>
      <c r="AI375" s="120"/>
      <c r="AJ375" s="120"/>
      <c r="AK375" s="120"/>
      <c r="AL375" s="120"/>
      <c r="AM375" s="120"/>
      <c r="AN375" s="120"/>
    </row>
    <row r="376" spans="1:40" ht="18" customHeight="1">
      <c r="A376" s="62"/>
      <c r="B376" s="62"/>
      <c r="C376" s="674">
        <v>108</v>
      </c>
      <c r="D376" s="675"/>
      <c r="E376" s="647" t="s">
        <v>304</v>
      </c>
      <c r="F376" s="648"/>
      <c r="G376" s="648"/>
      <c r="H376" s="648"/>
      <c r="I376" s="648"/>
      <c r="J376" s="648"/>
      <c r="K376" s="648"/>
      <c r="L376" s="648"/>
      <c r="M376" s="648"/>
      <c r="N376" s="648"/>
      <c r="O376" s="648"/>
      <c r="P376" s="648"/>
      <c r="Q376" s="648"/>
      <c r="R376" s="648"/>
      <c r="S376" s="648"/>
      <c r="T376" s="648"/>
      <c r="U376" s="648"/>
      <c r="V376" s="648"/>
      <c r="W376" s="648"/>
      <c r="X376" s="648"/>
      <c r="Y376" s="648"/>
      <c r="Z376" s="648"/>
      <c r="AA376" s="648"/>
      <c r="AB376" s="648"/>
      <c r="AC376" s="648"/>
      <c r="AD376" s="648"/>
      <c r="AE376" s="648"/>
      <c r="AF376" s="648"/>
      <c r="AG376" s="648"/>
      <c r="AH376" s="649"/>
      <c r="AI376" s="657"/>
      <c r="AJ376" s="658"/>
      <c r="AK376" s="658"/>
      <c r="AL376" s="658"/>
      <c r="AM376" s="658"/>
      <c r="AN376" s="659"/>
    </row>
    <row r="377" spans="1:40" ht="18" customHeight="1">
      <c r="A377" s="62"/>
      <c r="C377" s="624"/>
      <c r="D377" s="625"/>
      <c r="E377" s="685"/>
      <c r="F377" s="686"/>
      <c r="G377" s="686"/>
      <c r="H377" s="686"/>
      <c r="I377" s="686"/>
      <c r="J377" s="686"/>
      <c r="K377" s="686"/>
      <c r="L377" s="686"/>
      <c r="M377" s="686"/>
      <c r="N377" s="686"/>
      <c r="O377" s="686"/>
      <c r="P377" s="686"/>
      <c r="Q377" s="686"/>
      <c r="R377" s="686"/>
      <c r="S377" s="686"/>
      <c r="T377" s="686"/>
      <c r="U377" s="686"/>
      <c r="V377" s="686"/>
      <c r="W377" s="686"/>
      <c r="X377" s="686"/>
      <c r="Y377" s="686"/>
      <c r="Z377" s="686"/>
      <c r="AA377" s="686"/>
      <c r="AB377" s="686"/>
      <c r="AC377" s="686"/>
      <c r="AD377" s="686"/>
      <c r="AE377" s="686"/>
      <c r="AF377" s="686"/>
      <c r="AG377" s="686"/>
      <c r="AH377" s="687"/>
      <c r="AI377" s="733"/>
      <c r="AJ377" s="734"/>
      <c r="AK377" s="734"/>
      <c r="AL377" s="734"/>
      <c r="AM377" s="734"/>
      <c r="AN377" s="735"/>
    </row>
    <row r="378" spans="1:40" ht="18" customHeight="1">
      <c r="A378" s="62"/>
      <c r="B378" s="62" t="s">
        <v>2</v>
      </c>
      <c r="C378" s="674">
        <v>109</v>
      </c>
      <c r="D378" s="675"/>
      <c r="E378" s="647" t="s">
        <v>305</v>
      </c>
      <c r="F378" s="648"/>
      <c r="G378" s="648"/>
      <c r="H378" s="648"/>
      <c r="I378" s="648"/>
      <c r="J378" s="648"/>
      <c r="K378" s="648"/>
      <c r="L378" s="648"/>
      <c r="M378" s="648"/>
      <c r="N378" s="648"/>
      <c r="O378" s="648"/>
      <c r="P378" s="648"/>
      <c r="Q378" s="648"/>
      <c r="R378" s="648"/>
      <c r="S378" s="648"/>
      <c r="T378" s="648"/>
      <c r="U378" s="648"/>
      <c r="V378" s="648"/>
      <c r="W378" s="648"/>
      <c r="X378" s="648"/>
      <c r="Y378" s="648"/>
      <c r="Z378" s="648"/>
      <c r="AA378" s="648"/>
      <c r="AB378" s="648"/>
      <c r="AC378" s="648"/>
      <c r="AD378" s="648"/>
      <c r="AE378" s="648"/>
      <c r="AF378" s="648"/>
      <c r="AG378" s="648"/>
      <c r="AH378" s="649"/>
      <c r="AI378" s="657"/>
      <c r="AJ378" s="658"/>
      <c r="AK378" s="658"/>
      <c r="AL378" s="658"/>
      <c r="AM378" s="658"/>
      <c r="AN378" s="659"/>
    </row>
    <row r="379" spans="1:40" ht="18" customHeight="1">
      <c r="A379" s="62"/>
      <c r="B379" s="62"/>
      <c r="C379" s="624"/>
      <c r="D379" s="625"/>
      <c r="E379" s="685"/>
      <c r="F379" s="686"/>
      <c r="G379" s="686"/>
      <c r="H379" s="686"/>
      <c r="I379" s="686"/>
      <c r="J379" s="686"/>
      <c r="K379" s="686"/>
      <c r="L379" s="686"/>
      <c r="M379" s="686"/>
      <c r="N379" s="686"/>
      <c r="O379" s="686"/>
      <c r="P379" s="686"/>
      <c r="Q379" s="686"/>
      <c r="R379" s="686"/>
      <c r="S379" s="686"/>
      <c r="T379" s="686"/>
      <c r="U379" s="686"/>
      <c r="V379" s="686"/>
      <c r="W379" s="686"/>
      <c r="X379" s="686"/>
      <c r="Y379" s="686"/>
      <c r="Z379" s="686"/>
      <c r="AA379" s="686"/>
      <c r="AB379" s="686"/>
      <c r="AC379" s="686"/>
      <c r="AD379" s="686"/>
      <c r="AE379" s="686"/>
      <c r="AF379" s="686"/>
      <c r="AG379" s="686"/>
      <c r="AH379" s="687"/>
      <c r="AI379" s="733"/>
      <c r="AJ379" s="734"/>
      <c r="AK379" s="734"/>
      <c r="AL379" s="734"/>
      <c r="AM379" s="734"/>
      <c r="AN379" s="735"/>
    </row>
    <row r="380" spans="1:40" ht="18" customHeight="1">
      <c r="A380" s="62"/>
      <c r="B380" s="62"/>
      <c r="C380" s="296"/>
      <c r="D380" s="296"/>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c r="AA380" s="281"/>
      <c r="AB380" s="281"/>
      <c r="AC380" s="281"/>
      <c r="AD380" s="281"/>
      <c r="AE380" s="281"/>
      <c r="AF380" s="281"/>
      <c r="AG380" s="281"/>
      <c r="AH380" s="281"/>
      <c r="AI380" s="284"/>
      <c r="AJ380" s="284"/>
      <c r="AK380" s="284"/>
      <c r="AL380" s="284"/>
      <c r="AM380" s="284"/>
      <c r="AN380" s="284"/>
    </row>
    <row r="381" spans="1:40" ht="18" customHeight="1">
      <c r="A381" s="62"/>
      <c r="B381" s="62"/>
      <c r="C381" s="822" t="s">
        <v>345</v>
      </c>
      <c r="D381" s="823"/>
      <c r="E381" s="823"/>
      <c r="F381" s="823"/>
      <c r="G381" s="823"/>
      <c r="H381" s="823"/>
      <c r="I381" s="823"/>
      <c r="J381" s="823"/>
      <c r="K381" s="823"/>
      <c r="L381" s="823"/>
      <c r="M381" s="823"/>
      <c r="N381" s="823"/>
      <c r="O381" s="823"/>
      <c r="P381" s="823"/>
      <c r="Q381" s="823"/>
      <c r="R381" s="823"/>
      <c r="S381" s="823"/>
      <c r="T381" s="823"/>
      <c r="U381" s="823"/>
      <c r="V381" s="823"/>
      <c r="W381" s="823"/>
      <c r="X381" s="823"/>
      <c r="Y381" s="823"/>
      <c r="Z381" s="823"/>
      <c r="AA381" s="823"/>
      <c r="AB381" s="823"/>
      <c r="AC381" s="823"/>
      <c r="AD381" s="823"/>
      <c r="AE381" s="823"/>
      <c r="AF381" s="823"/>
      <c r="AG381" s="823"/>
      <c r="AH381" s="823"/>
      <c r="AI381" s="823"/>
      <c r="AJ381" s="823"/>
      <c r="AK381" s="823"/>
      <c r="AL381" s="823"/>
      <c r="AM381" s="823"/>
      <c r="AN381" s="823"/>
    </row>
    <row r="382" spans="1:40" ht="18" customHeight="1">
      <c r="A382" s="62"/>
      <c r="B382" s="62"/>
      <c r="C382" s="823"/>
      <c r="D382" s="823"/>
      <c r="E382" s="823"/>
      <c r="F382" s="823"/>
      <c r="G382" s="823"/>
      <c r="H382" s="823"/>
      <c r="I382" s="823"/>
      <c r="J382" s="823"/>
      <c r="K382" s="823"/>
      <c r="L382" s="823"/>
      <c r="M382" s="823"/>
      <c r="N382" s="823"/>
      <c r="O382" s="823"/>
      <c r="P382" s="823"/>
      <c r="Q382" s="823"/>
      <c r="R382" s="823"/>
      <c r="S382" s="823"/>
      <c r="T382" s="823"/>
      <c r="U382" s="823"/>
      <c r="V382" s="823"/>
      <c r="W382" s="823"/>
      <c r="X382" s="823"/>
      <c r="Y382" s="823"/>
      <c r="Z382" s="823"/>
      <c r="AA382" s="823"/>
      <c r="AB382" s="823"/>
      <c r="AC382" s="823"/>
      <c r="AD382" s="823"/>
      <c r="AE382" s="823"/>
      <c r="AF382" s="823"/>
      <c r="AG382" s="823"/>
      <c r="AH382" s="823"/>
      <c r="AI382" s="823"/>
      <c r="AJ382" s="823"/>
      <c r="AK382" s="823"/>
      <c r="AL382" s="823"/>
      <c r="AM382" s="823"/>
      <c r="AN382" s="823"/>
    </row>
    <row r="383" spans="1:40" ht="18" customHeight="1">
      <c r="A383" s="62"/>
      <c r="B383" s="62"/>
      <c r="C383" s="823"/>
      <c r="D383" s="823"/>
      <c r="E383" s="823"/>
      <c r="F383" s="823"/>
      <c r="G383" s="823"/>
      <c r="H383" s="823"/>
      <c r="I383" s="823"/>
      <c r="J383" s="823"/>
      <c r="K383" s="823"/>
      <c r="L383" s="823"/>
      <c r="M383" s="823"/>
      <c r="N383" s="823"/>
      <c r="O383" s="823"/>
      <c r="P383" s="823"/>
      <c r="Q383" s="823"/>
      <c r="R383" s="823"/>
      <c r="S383" s="823"/>
      <c r="T383" s="823"/>
      <c r="U383" s="823"/>
      <c r="V383" s="823"/>
      <c r="W383" s="823"/>
      <c r="X383" s="823"/>
      <c r="Y383" s="823"/>
      <c r="Z383" s="823"/>
      <c r="AA383" s="823"/>
      <c r="AB383" s="823"/>
      <c r="AC383" s="823"/>
      <c r="AD383" s="823"/>
      <c r="AE383" s="823"/>
      <c r="AF383" s="823"/>
      <c r="AG383" s="823"/>
      <c r="AH383" s="823"/>
      <c r="AI383" s="823"/>
      <c r="AJ383" s="823"/>
      <c r="AK383" s="823"/>
      <c r="AL383" s="823"/>
      <c r="AM383" s="823"/>
      <c r="AN383" s="823"/>
    </row>
    <row r="384" spans="1:40" ht="18" customHeight="1">
      <c r="A384" s="62"/>
      <c r="B384" s="62"/>
      <c r="C384" s="674">
        <v>110</v>
      </c>
      <c r="D384" s="675"/>
      <c r="E384" s="648" t="s">
        <v>348</v>
      </c>
      <c r="F384" s="648"/>
      <c r="G384" s="648"/>
      <c r="H384" s="648"/>
      <c r="I384" s="648"/>
      <c r="J384" s="648"/>
      <c r="K384" s="648"/>
      <c r="L384" s="648"/>
      <c r="M384" s="648"/>
      <c r="N384" s="648"/>
      <c r="O384" s="648"/>
      <c r="P384" s="648"/>
      <c r="Q384" s="648"/>
      <c r="R384" s="648"/>
      <c r="S384" s="648"/>
      <c r="T384" s="648"/>
      <c r="U384" s="648"/>
      <c r="V384" s="648"/>
      <c r="W384" s="648"/>
      <c r="X384" s="648"/>
      <c r="Y384" s="648"/>
      <c r="Z384" s="648"/>
      <c r="AA384" s="648"/>
      <c r="AB384" s="648"/>
      <c r="AC384" s="648"/>
      <c r="AD384" s="648"/>
      <c r="AE384" s="648"/>
      <c r="AF384" s="648"/>
      <c r="AG384" s="648"/>
      <c r="AH384" s="649"/>
      <c r="AI384" s="824"/>
      <c r="AJ384" s="825"/>
      <c r="AK384" s="825"/>
      <c r="AL384" s="825"/>
      <c r="AM384" s="825"/>
      <c r="AN384" s="826"/>
    </row>
    <row r="385" spans="1:40" ht="18" customHeight="1">
      <c r="A385" s="62"/>
      <c r="B385" s="62"/>
      <c r="C385" s="622"/>
      <c r="D385" s="623"/>
      <c r="E385" s="651"/>
      <c r="F385" s="651"/>
      <c r="G385" s="651"/>
      <c r="H385" s="651"/>
      <c r="I385" s="651"/>
      <c r="J385" s="651"/>
      <c r="K385" s="651"/>
      <c r="L385" s="651"/>
      <c r="M385" s="651"/>
      <c r="N385" s="651"/>
      <c r="O385" s="651"/>
      <c r="P385" s="651"/>
      <c r="Q385" s="651"/>
      <c r="R385" s="651"/>
      <c r="S385" s="651"/>
      <c r="T385" s="651"/>
      <c r="U385" s="651"/>
      <c r="V385" s="651"/>
      <c r="W385" s="651"/>
      <c r="X385" s="651"/>
      <c r="Y385" s="651"/>
      <c r="Z385" s="651"/>
      <c r="AA385" s="651"/>
      <c r="AB385" s="651"/>
      <c r="AC385" s="651"/>
      <c r="AD385" s="651"/>
      <c r="AE385" s="651"/>
      <c r="AF385" s="651"/>
      <c r="AG385" s="651"/>
      <c r="AH385" s="652"/>
      <c r="AI385" s="782"/>
      <c r="AJ385" s="782"/>
      <c r="AK385" s="782"/>
      <c r="AL385" s="782"/>
      <c r="AM385" s="782"/>
      <c r="AN385" s="827"/>
    </row>
    <row r="386" spans="1:40" ht="18" customHeight="1">
      <c r="A386" s="62"/>
      <c r="B386" s="62"/>
      <c r="C386" s="622"/>
      <c r="D386" s="623"/>
      <c r="E386" s="686"/>
      <c r="F386" s="686"/>
      <c r="G386" s="686"/>
      <c r="H386" s="686"/>
      <c r="I386" s="686"/>
      <c r="J386" s="686"/>
      <c r="K386" s="686"/>
      <c r="L386" s="686"/>
      <c r="M386" s="686"/>
      <c r="N386" s="686"/>
      <c r="O386" s="686"/>
      <c r="P386" s="686"/>
      <c r="Q386" s="686"/>
      <c r="R386" s="686"/>
      <c r="S386" s="686"/>
      <c r="T386" s="686"/>
      <c r="U386" s="686"/>
      <c r="V386" s="686"/>
      <c r="W386" s="686"/>
      <c r="X386" s="686"/>
      <c r="Y386" s="686"/>
      <c r="Z386" s="686"/>
      <c r="AA386" s="686"/>
      <c r="AB386" s="686"/>
      <c r="AC386" s="686"/>
      <c r="AD386" s="686"/>
      <c r="AE386" s="686"/>
      <c r="AF386" s="686"/>
      <c r="AG386" s="686"/>
      <c r="AH386" s="687"/>
      <c r="AI386" s="828"/>
      <c r="AJ386" s="828"/>
      <c r="AK386" s="828"/>
      <c r="AL386" s="828"/>
      <c r="AM386" s="828"/>
      <c r="AN386" s="829"/>
    </row>
    <row r="387" spans="1:40" ht="18" customHeight="1">
      <c r="A387" s="62"/>
      <c r="B387" s="62"/>
      <c r="C387" s="674">
        <v>111</v>
      </c>
      <c r="D387" s="675"/>
      <c r="E387" s="648" t="s">
        <v>346</v>
      </c>
      <c r="F387" s="648"/>
      <c r="G387" s="648"/>
      <c r="H387" s="648"/>
      <c r="I387" s="648"/>
      <c r="J387" s="648"/>
      <c r="K387" s="648"/>
      <c r="L387" s="648"/>
      <c r="M387" s="648"/>
      <c r="N387" s="648"/>
      <c r="O387" s="648"/>
      <c r="P387" s="648"/>
      <c r="Q387" s="648"/>
      <c r="R387" s="648"/>
      <c r="S387" s="648"/>
      <c r="T387" s="648"/>
      <c r="U387" s="648"/>
      <c r="V387" s="648"/>
      <c r="W387" s="648"/>
      <c r="X387" s="648"/>
      <c r="Y387" s="648"/>
      <c r="Z387" s="648"/>
      <c r="AA387" s="648"/>
      <c r="AB387" s="648"/>
      <c r="AC387" s="648"/>
      <c r="AD387" s="648"/>
      <c r="AE387" s="648"/>
      <c r="AF387" s="648"/>
      <c r="AG387" s="648"/>
      <c r="AH387" s="649"/>
      <c r="AI387" s="658"/>
      <c r="AJ387" s="712"/>
      <c r="AK387" s="712"/>
      <c r="AL387" s="712"/>
      <c r="AM387" s="712"/>
      <c r="AN387" s="675"/>
    </row>
    <row r="388" spans="1:40" ht="18" customHeight="1">
      <c r="A388" s="62"/>
      <c r="B388" s="62"/>
      <c r="C388" s="624"/>
      <c r="D388" s="625"/>
      <c r="E388" s="651"/>
      <c r="F388" s="651"/>
      <c r="G388" s="651"/>
      <c r="H388" s="651"/>
      <c r="I388" s="651"/>
      <c r="J388" s="651"/>
      <c r="K388" s="651"/>
      <c r="L388" s="651"/>
      <c r="M388" s="651"/>
      <c r="N388" s="651"/>
      <c r="O388" s="651"/>
      <c r="P388" s="651"/>
      <c r="Q388" s="651"/>
      <c r="R388" s="651"/>
      <c r="S388" s="651"/>
      <c r="T388" s="651"/>
      <c r="U388" s="651"/>
      <c r="V388" s="651"/>
      <c r="W388" s="651"/>
      <c r="X388" s="651"/>
      <c r="Y388" s="651"/>
      <c r="Z388" s="651"/>
      <c r="AA388" s="651"/>
      <c r="AB388" s="651"/>
      <c r="AC388" s="651"/>
      <c r="AD388" s="651"/>
      <c r="AE388" s="651"/>
      <c r="AF388" s="651"/>
      <c r="AG388" s="651"/>
      <c r="AH388" s="652"/>
      <c r="AI388" s="638"/>
      <c r="AJ388" s="638"/>
      <c r="AK388" s="638"/>
      <c r="AL388" s="638"/>
      <c r="AM388" s="638"/>
      <c r="AN388" s="625"/>
    </row>
    <row r="389" spans="1:40" ht="18" customHeight="1">
      <c r="A389" s="62"/>
      <c r="B389" s="62"/>
      <c r="C389" s="674">
        <v>112</v>
      </c>
      <c r="D389" s="675"/>
      <c r="E389" s="648" t="s">
        <v>536</v>
      </c>
      <c r="F389" s="648"/>
      <c r="G389" s="648"/>
      <c r="H389" s="648"/>
      <c r="I389" s="648"/>
      <c r="J389" s="648"/>
      <c r="K389" s="648"/>
      <c r="L389" s="648"/>
      <c r="M389" s="648"/>
      <c r="N389" s="648"/>
      <c r="O389" s="648"/>
      <c r="P389" s="648"/>
      <c r="Q389" s="648"/>
      <c r="R389" s="648"/>
      <c r="S389" s="648"/>
      <c r="T389" s="648"/>
      <c r="U389" s="648"/>
      <c r="V389" s="648"/>
      <c r="W389" s="648"/>
      <c r="X389" s="648"/>
      <c r="Y389" s="648"/>
      <c r="Z389" s="648"/>
      <c r="AA389" s="648"/>
      <c r="AB389" s="648"/>
      <c r="AC389" s="648"/>
      <c r="AD389" s="648"/>
      <c r="AE389" s="648"/>
      <c r="AF389" s="648"/>
      <c r="AG389" s="648"/>
      <c r="AH389" s="649"/>
      <c r="AI389" s="658"/>
      <c r="AJ389" s="712"/>
      <c r="AK389" s="712"/>
      <c r="AL389" s="712"/>
      <c r="AM389" s="712"/>
      <c r="AN389" s="675"/>
    </row>
    <row r="390" spans="1:40" ht="18" customHeight="1">
      <c r="A390" s="62"/>
      <c r="B390" s="62"/>
      <c r="C390" s="624"/>
      <c r="D390" s="625"/>
      <c r="E390" s="651"/>
      <c r="F390" s="651"/>
      <c r="G390" s="651"/>
      <c r="H390" s="651"/>
      <c r="I390" s="651"/>
      <c r="J390" s="651"/>
      <c r="K390" s="651"/>
      <c r="L390" s="651"/>
      <c r="M390" s="651"/>
      <c r="N390" s="651"/>
      <c r="O390" s="651"/>
      <c r="P390" s="651"/>
      <c r="Q390" s="651"/>
      <c r="R390" s="651"/>
      <c r="S390" s="651"/>
      <c r="T390" s="651"/>
      <c r="U390" s="651"/>
      <c r="V390" s="651"/>
      <c r="W390" s="651"/>
      <c r="X390" s="651"/>
      <c r="Y390" s="651"/>
      <c r="Z390" s="651"/>
      <c r="AA390" s="651"/>
      <c r="AB390" s="651"/>
      <c r="AC390" s="651"/>
      <c r="AD390" s="651"/>
      <c r="AE390" s="651"/>
      <c r="AF390" s="651"/>
      <c r="AG390" s="651"/>
      <c r="AH390" s="652"/>
      <c r="AI390" s="638"/>
      <c r="AJ390" s="638"/>
      <c r="AK390" s="638"/>
      <c r="AL390" s="638"/>
      <c r="AM390" s="638"/>
      <c r="AN390" s="625"/>
    </row>
    <row r="391" spans="1:40" ht="18" customHeight="1">
      <c r="A391" s="62"/>
      <c r="B391" s="62"/>
      <c r="C391" s="674">
        <v>113</v>
      </c>
      <c r="D391" s="675"/>
      <c r="E391" s="648" t="s">
        <v>556</v>
      </c>
      <c r="F391" s="648"/>
      <c r="G391" s="648"/>
      <c r="H391" s="648"/>
      <c r="I391" s="648"/>
      <c r="J391" s="648"/>
      <c r="K391" s="648"/>
      <c r="L391" s="648"/>
      <c r="M391" s="648"/>
      <c r="N391" s="648"/>
      <c r="O391" s="648"/>
      <c r="P391" s="648"/>
      <c r="Q391" s="648"/>
      <c r="R391" s="648"/>
      <c r="S391" s="648"/>
      <c r="T391" s="648"/>
      <c r="U391" s="648"/>
      <c r="V391" s="648"/>
      <c r="W391" s="648"/>
      <c r="X391" s="648"/>
      <c r="Y391" s="648"/>
      <c r="Z391" s="648"/>
      <c r="AA391" s="648"/>
      <c r="AB391" s="648"/>
      <c r="AC391" s="648"/>
      <c r="AD391" s="648"/>
      <c r="AE391" s="648"/>
      <c r="AF391" s="648"/>
      <c r="AG391" s="648"/>
      <c r="AH391" s="649"/>
      <c r="AI391" s="658"/>
      <c r="AJ391" s="712"/>
      <c r="AK391" s="712"/>
      <c r="AL391" s="712"/>
      <c r="AM391" s="712"/>
      <c r="AN391" s="675"/>
    </row>
    <row r="392" spans="1:40" ht="18" customHeight="1">
      <c r="A392" s="62"/>
      <c r="B392" s="62"/>
      <c r="C392" s="624"/>
      <c r="D392" s="625"/>
      <c r="E392" s="686"/>
      <c r="F392" s="686"/>
      <c r="G392" s="686"/>
      <c r="H392" s="686"/>
      <c r="I392" s="686"/>
      <c r="J392" s="686"/>
      <c r="K392" s="686"/>
      <c r="L392" s="686"/>
      <c r="M392" s="686"/>
      <c r="N392" s="686"/>
      <c r="O392" s="686"/>
      <c r="P392" s="686"/>
      <c r="Q392" s="686"/>
      <c r="R392" s="686"/>
      <c r="S392" s="686"/>
      <c r="T392" s="686"/>
      <c r="U392" s="686"/>
      <c r="V392" s="686"/>
      <c r="W392" s="686"/>
      <c r="X392" s="686"/>
      <c r="Y392" s="686"/>
      <c r="Z392" s="686"/>
      <c r="AA392" s="686"/>
      <c r="AB392" s="686"/>
      <c r="AC392" s="686"/>
      <c r="AD392" s="686"/>
      <c r="AE392" s="686"/>
      <c r="AF392" s="686"/>
      <c r="AG392" s="686"/>
      <c r="AH392" s="687"/>
      <c r="AI392" s="638"/>
      <c r="AJ392" s="638"/>
      <c r="AK392" s="638"/>
      <c r="AL392" s="638"/>
      <c r="AM392" s="638"/>
      <c r="AN392" s="625"/>
    </row>
    <row r="393" spans="1:40" ht="18" customHeight="1">
      <c r="A393" s="62"/>
      <c r="B393" s="62"/>
      <c r="C393" s="622">
        <v>114</v>
      </c>
      <c r="D393" s="623"/>
      <c r="E393" s="648" t="s">
        <v>347</v>
      </c>
      <c r="F393" s="648"/>
      <c r="G393" s="648"/>
      <c r="H393" s="648"/>
      <c r="I393" s="648"/>
      <c r="J393" s="648"/>
      <c r="K393" s="648"/>
      <c r="L393" s="648"/>
      <c r="M393" s="648"/>
      <c r="N393" s="648"/>
      <c r="O393" s="648"/>
      <c r="P393" s="648"/>
      <c r="Q393" s="648"/>
      <c r="R393" s="648"/>
      <c r="S393" s="648"/>
      <c r="T393" s="648"/>
      <c r="U393" s="648"/>
      <c r="V393" s="648"/>
      <c r="W393" s="648"/>
      <c r="X393" s="648"/>
      <c r="Y393" s="648"/>
      <c r="Z393" s="648"/>
      <c r="AA393" s="648"/>
      <c r="AB393" s="648"/>
      <c r="AC393" s="648"/>
      <c r="AD393" s="648"/>
      <c r="AE393" s="648"/>
      <c r="AF393" s="648"/>
      <c r="AG393" s="648"/>
      <c r="AH393" s="649"/>
      <c r="AI393" s="658"/>
      <c r="AJ393" s="712"/>
      <c r="AK393" s="712"/>
      <c r="AL393" s="712"/>
      <c r="AM393" s="712"/>
      <c r="AN393" s="675"/>
    </row>
    <row r="394" spans="1:40" ht="18" customHeight="1">
      <c r="A394" s="62"/>
      <c r="B394" s="62"/>
      <c r="C394" s="624"/>
      <c r="D394" s="625"/>
      <c r="E394" s="686"/>
      <c r="F394" s="686"/>
      <c r="G394" s="686"/>
      <c r="H394" s="686"/>
      <c r="I394" s="686"/>
      <c r="J394" s="686"/>
      <c r="K394" s="686"/>
      <c r="L394" s="686"/>
      <c r="M394" s="686"/>
      <c r="N394" s="686"/>
      <c r="O394" s="686"/>
      <c r="P394" s="686"/>
      <c r="Q394" s="686"/>
      <c r="R394" s="686"/>
      <c r="S394" s="686"/>
      <c r="T394" s="686"/>
      <c r="U394" s="686"/>
      <c r="V394" s="686"/>
      <c r="W394" s="686"/>
      <c r="X394" s="686"/>
      <c r="Y394" s="686"/>
      <c r="Z394" s="686"/>
      <c r="AA394" s="686"/>
      <c r="AB394" s="686"/>
      <c r="AC394" s="686"/>
      <c r="AD394" s="686"/>
      <c r="AE394" s="686"/>
      <c r="AF394" s="686"/>
      <c r="AG394" s="686"/>
      <c r="AH394" s="687"/>
      <c r="AI394" s="638"/>
      <c r="AJ394" s="638"/>
      <c r="AK394" s="638"/>
      <c r="AL394" s="638"/>
      <c r="AM394" s="638"/>
      <c r="AN394" s="625"/>
    </row>
    <row r="395" spans="1:40" s="120" customFormat="1" ht="17.25" customHeight="1">
      <c r="A395" s="62"/>
      <c r="B395" s="62"/>
      <c r="C395" s="296"/>
      <c r="D395" s="296"/>
      <c r="E395" s="856" t="s">
        <v>827</v>
      </c>
      <c r="F395" s="856"/>
      <c r="G395" s="856"/>
      <c r="H395" s="856"/>
      <c r="I395" s="856"/>
      <c r="J395" s="856"/>
      <c r="K395" s="856"/>
      <c r="L395" s="856"/>
      <c r="M395" s="856"/>
      <c r="N395" s="856"/>
      <c r="O395" s="856"/>
      <c r="P395" s="856"/>
      <c r="Q395" s="856"/>
      <c r="R395" s="856"/>
      <c r="S395" s="856"/>
      <c r="T395" s="856"/>
      <c r="U395" s="856"/>
      <c r="V395" s="856"/>
      <c r="W395" s="856"/>
      <c r="X395" s="856"/>
      <c r="Y395" s="856"/>
      <c r="Z395" s="856"/>
      <c r="AA395" s="856"/>
      <c r="AB395" s="856"/>
      <c r="AC395" s="856"/>
      <c r="AD395" s="856"/>
      <c r="AE395" s="856"/>
      <c r="AF395" s="856"/>
      <c r="AG395" s="856"/>
      <c r="AH395" s="856"/>
      <c r="AI395" s="856"/>
      <c r="AJ395" s="856"/>
      <c r="AK395" s="856"/>
      <c r="AL395" s="856"/>
      <c r="AM395" s="856"/>
      <c r="AN395" s="856"/>
    </row>
    <row r="396" spans="1:40" s="120" customFormat="1" ht="17.25" customHeight="1">
      <c r="A396" s="62"/>
      <c r="B396" s="62"/>
      <c r="C396" s="296"/>
      <c r="D396" s="296"/>
      <c r="E396" s="856"/>
      <c r="F396" s="856"/>
      <c r="G396" s="856"/>
      <c r="H396" s="856"/>
      <c r="I396" s="856"/>
      <c r="J396" s="856"/>
      <c r="K396" s="856"/>
      <c r="L396" s="856"/>
      <c r="M396" s="856"/>
      <c r="N396" s="856"/>
      <c r="O396" s="856"/>
      <c r="P396" s="856"/>
      <c r="Q396" s="856"/>
      <c r="R396" s="856"/>
      <c r="S396" s="856"/>
      <c r="T396" s="856"/>
      <c r="U396" s="856"/>
      <c r="V396" s="856"/>
      <c r="W396" s="856"/>
      <c r="X396" s="856"/>
      <c r="Y396" s="856"/>
      <c r="Z396" s="856"/>
      <c r="AA396" s="856"/>
      <c r="AB396" s="856"/>
      <c r="AC396" s="856"/>
      <c r="AD396" s="856"/>
      <c r="AE396" s="856"/>
      <c r="AF396" s="856"/>
      <c r="AG396" s="856"/>
      <c r="AH396" s="856"/>
      <c r="AI396" s="856"/>
      <c r="AJ396" s="856"/>
      <c r="AK396" s="856"/>
      <c r="AL396" s="856"/>
      <c r="AM396" s="856"/>
      <c r="AN396" s="856"/>
    </row>
    <row r="397" spans="1:40" s="120" customFormat="1" ht="17.25" customHeight="1">
      <c r="A397" s="62"/>
      <c r="B397" s="62"/>
      <c r="C397" s="296"/>
      <c r="D397" s="296"/>
      <c r="E397" s="856"/>
      <c r="F397" s="856"/>
      <c r="G397" s="856"/>
      <c r="H397" s="856"/>
      <c r="I397" s="856"/>
      <c r="J397" s="856"/>
      <c r="K397" s="856"/>
      <c r="L397" s="856"/>
      <c r="M397" s="856"/>
      <c r="N397" s="856"/>
      <c r="O397" s="856"/>
      <c r="P397" s="856"/>
      <c r="Q397" s="856"/>
      <c r="R397" s="856"/>
      <c r="S397" s="856"/>
      <c r="T397" s="856"/>
      <c r="U397" s="856"/>
      <c r="V397" s="856"/>
      <c r="W397" s="856"/>
      <c r="X397" s="856"/>
      <c r="Y397" s="856"/>
      <c r="Z397" s="856"/>
      <c r="AA397" s="856"/>
      <c r="AB397" s="856"/>
      <c r="AC397" s="856"/>
      <c r="AD397" s="856"/>
      <c r="AE397" s="856"/>
      <c r="AF397" s="856"/>
      <c r="AG397" s="856"/>
      <c r="AH397" s="856"/>
      <c r="AI397" s="856"/>
      <c r="AJ397" s="856"/>
      <c r="AK397" s="856"/>
      <c r="AL397" s="856"/>
      <c r="AM397" s="856"/>
      <c r="AN397" s="856"/>
    </row>
    <row r="398" spans="1:40" s="120" customFormat="1" ht="17.25" customHeight="1">
      <c r="A398" s="62"/>
      <c r="B398" s="62"/>
      <c r="C398" s="296"/>
      <c r="D398" s="296"/>
      <c r="E398" s="856"/>
      <c r="F398" s="856"/>
      <c r="G398" s="856"/>
      <c r="H398" s="856"/>
      <c r="I398" s="856"/>
      <c r="J398" s="856"/>
      <c r="K398" s="856"/>
      <c r="L398" s="856"/>
      <c r="M398" s="856"/>
      <c r="N398" s="856"/>
      <c r="O398" s="856"/>
      <c r="P398" s="856"/>
      <c r="Q398" s="856"/>
      <c r="R398" s="856"/>
      <c r="S398" s="856"/>
      <c r="T398" s="856"/>
      <c r="U398" s="856"/>
      <c r="V398" s="856"/>
      <c r="W398" s="856"/>
      <c r="X398" s="856"/>
      <c r="Y398" s="856"/>
      <c r="Z398" s="856"/>
      <c r="AA398" s="856"/>
      <c r="AB398" s="856"/>
      <c r="AC398" s="856"/>
      <c r="AD398" s="856"/>
      <c r="AE398" s="856"/>
      <c r="AF398" s="856"/>
      <c r="AG398" s="856"/>
      <c r="AH398" s="856"/>
      <c r="AI398" s="856"/>
      <c r="AJ398" s="856"/>
      <c r="AK398" s="856"/>
      <c r="AL398" s="856"/>
      <c r="AM398" s="856"/>
      <c r="AN398" s="856"/>
    </row>
    <row r="399" spans="1:40" s="120" customFormat="1" ht="17.25" customHeight="1">
      <c r="A399" s="62"/>
      <c r="B399" s="62"/>
      <c r="C399" s="296"/>
      <c r="D399" s="296"/>
      <c r="E399" s="856"/>
      <c r="F399" s="856"/>
      <c r="G399" s="856"/>
      <c r="H399" s="856"/>
      <c r="I399" s="856"/>
      <c r="J399" s="856"/>
      <c r="K399" s="856"/>
      <c r="L399" s="856"/>
      <c r="M399" s="856"/>
      <c r="N399" s="856"/>
      <c r="O399" s="856"/>
      <c r="P399" s="856"/>
      <c r="Q399" s="856"/>
      <c r="R399" s="856"/>
      <c r="S399" s="856"/>
      <c r="T399" s="856"/>
      <c r="U399" s="856"/>
      <c r="V399" s="856"/>
      <c r="W399" s="856"/>
      <c r="X399" s="856"/>
      <c r="Y399" s="856"/>
      <c r="Z399" s="856"/>
      <c r="AA399" s="856"/>
      <c r="AB399" s="856"/>
      <c r="AC399" s="856"/>
      <c r="AD399" s="856"/>
      <c r="AE399" s="856"/>
      <c r="AF399" s="856"/>
      <c r="AG399" s="856"/>
      <c r="AH399" s="856"/>
      <c r="AI399" s="856"/>
      <c r="AJ399" s="856"/>
      <c r="AK399" s="856"/>
      <c r="AL399" s="856"/>
      <c r="AM399" s="856"/>
      <c r="AN399" s="856"/>
    </row>
    <row r="400" spans="1:40" ht="18" customHeight="1">
      <c r="A400" s="62"/>
      <c r="B400" s="31" t="s">
        <v>537</v>
      </c>
      <c r="C400" s="296"/>
      <c r="D400" s="296"/>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c r="AA400" s="281"/>
      <c r="AB400" s="281"/>
      <c r="AC400" s="281"/>
      <c r="AD400" s="281"/>
      <c r="AE400" s="281"/>
      <c r="AF400" s="281"/>
      <c r="AG400" s="281"/>
      <c r="AH400" s="281"/>
      <c r="AI400" s="120"/>
      <c r="AJ400" s="120"/>
      <c r="AK400" s="120"/>
      <c r="AL400" s="120"/>
      <c r="AM400" s="120"/>
      <c r="AN400" s="120"/>
    </row>
    <row r="401" spans="1:40" ht="18" customHeight="1">
      <c r="A401" s="62"/>
      <c r="B401" s="62"/>
      <c r="C401" s="674">
        <v>115</v>
      </c>
      <c r="D401" s="675"/>
      <c r="E401" s="647" t="s">
        <v>306</v>
      </c>
      <c r="F401" s="648"/>
      <c r="G401" s="648"/>
      <c r="H401" s="648"/>
      <c r="I401" s="648"/>
      <c r="J401" s="648"/>
      <c r="K401" s="648"/>
      <c r="L401" s="648"/>
      <c r="M401" s="648"/>
      <c r="N401" s="648"/>
      <c r="O401" s="648"/>
      <c r="P401" s="648"/>
      <c r="Q401" s="648"/>
      <c r="R401" s="648"/>
      <c r="S401" s="648"/>
      <c r="T401" s="648"/>
      <c r="U401" s="648"/>
      <c r="V401" s="648"/>
      <c r="W401" s="648"/>
      <c r="X401" s="648"/>
      <c r="Y401" s="648"/>
      <c r="Z401" s="648"/>
      <c r="AA401" s="648"/>
      <c r="AB401" s="648"/>
      <c r="AC401" s="648"/>
      <c r="AD401" s="648"/>
      <c r="AE401" s="648"/>
      <c r="AF401" s="648"/>
      <c r="AG401" s="648"/>
      <c r="AH401" s="649"/>
      <c r="AI401" s="657"/>
      <c r="AJ401" s="658"/>
      <c r="AK401" s="658"/>
      <c r="AL401" s="658"/>
      <c r="AM401" s="658"/>
      <c r="AN401" s="659"/>
    </row>
    <row r="402" spans="1:40" ht="18" customHeight="1">
      <c r="A402" s="62"/>
      <c r="B402" s="62"/>
      <c r="C402" s="624"/>
      <c r="D402" s="625"/>
      <c r="E402" s="685"/>
      <c r="F402" s="686"/>
      <c r="G402" s="686"/>
      <c r="H402" s="686"/>
      <c r="I402" s="686"/>
      <c r="J402" s="686"/>
      <c r="K402" s="686"/>
      <c r="L402" s="686"/>
      <c r="M402" s="686"/>
      <c r="N402" s="686"/>
      <c r="O402" s="686"/>
      <c r="P402" s="686"/>
      <c r="Q402" s="686"/>
      <c r="R402" s="686"/>
      <c r="S402" s="686"/>
      <c r="T402" s="686"/>
      <c r="U402" s="686"/>
      <c r="V402" s="686"/>
      <c r="W402" s="686"/>
      <c r="X402" s="686"/>
      <c r="Y402" s="686"/>
      <c r="Z402" s="686"/>
      <c r="AA402" s="686"/>
      <c r="AB402" s="686"/>
      <c r="AC402" s="686"/>
      <c r="AD402" s="686"/>
      <c r="AE402" s="686"/>
      <c r="AF402" s="686"/>
      <c r="AG402" s="686"/>
      <c r="AH402" s="687"/>
      <c r="AI402" s="660"/>
      <c r="AJ402" s="661"/>
      <c r="AK402" s="661"/>
      <c r="AL402" s="661"/>
      <c r="AM402" s="661"/>
      <c r="AN402" s="662"/>
    </row>
    <row r="403" spans="1:40" ht="18" customHeight="1">
      <c r="C403" s="296"/>
      <c r="D403" s="296"/>
      <c r="E403" s="857" t="s">
        <v>862</v>
      </c>
      <c r="F403" s="857"/>
      <c r="G403" s="857"/>
      <c r="H403" s="857"/>
      <c r="I403" s="857"/>
      <c r="J403" s="857"/>
      <c r="K403" s="857"/>
      <c r="L403" s="857"/>
      <c r="M403" s="857"/>
      <c r="N403" s="857"/>
      <c r="O403" s="857"/>
      <c r="P403" s="857"/>
      <c r="Q403" s="857"/>
      <c r="R403" s="857"/>
      <c r="S403" s="857"/>
      <c r="T403" s="857"/>
      <c r="U403" s="857"/>
      <c r="V403" s="857"/>
      <c r="W403" s="857"/>
      <c r="X403" s="857"/>
      <c r="Y403" s="857"/>
      <c r="Z403" s="857"/>
      <c r="AA403" s="857"/>
      <c r="AB403" s="857"/>
      <c r="AC403" s="857"/>
      <c r="AD403" s="857"/>
      <c r="AE403" s="857"/>
      <c r="AF403" s="857"/>
      <c r="AG403" s="857"/>
      <c r="AH403" s="857"/>
      <c r="AI403" s="857"/>
      <c r="AJ403" s="857"/>
      <c r="AK403" s="857"/>
      <c r="AL403" s="857"/>
      <c r="AM403" s="857"/>
      <c r="AN403" s="857"/>
    </row>
    <row r="404" spans="1:40" ht="18" customHeight="1">
      <c r="C404" s="296"/>
      <c r="D404" s="296"/>
      <c r="E404" s="858"/>
      <c r="F404" s="858"/>
      <c r="G404" s="858"/>
      <c r="H404" s="858"/>
      <c r="I404" s="858"/>
      <c r="J404" s="858"/>
      <c r="K404" s="858"/>
      <c r="L404" s="858"/>
      <c r="M404" s="858"/>
      <c r="N404" s="858"/>
      <c r="O404" s="858"/>
      <c r="P404" s="858"/>
      <c r="Q404" s="858"/>
      <c r="R404" s="858"/>
      <c r="S404" s="858"/>
      <c r="T404" s="858"/>
      <c r="U404" s="858"/>
      <c r="V404" s="858"/>
      <c r="W404" s="858"/>
      <c r="X404" s="858"/>
      <c r="Y404" s="858"/>
      <c r="Z404" s="858"/>
      <c r="AA404" s="858"/>
      <c r="AB404" s="858"/>
      <c r="AC404" s="858"/>
      <c r="AD404" s="858"/>
      <c r="AE404" s="858"/>
      <c r="AF404" s="858"/>
      <c r="AG404" s="858"/>
      <c r="AH404" s="858"/>
      <c r="AI404" s="858"/>
      <c r="AJ404" s="858"/>
      <c r="AK404" s="858"/>
      <c r="AL404" s="858"/>
      <c r="AM404" s="858"/>
      <c r="AN404" s="858"/>
    </row>
    <row r="405" spans="1:40" ht="18" customHeight="1">
      <c r="A405" s="62"/>
      <c r="B405" s="62"/>
      <c r="C405" s="296"/>
      <c r="D405" s="296"/>
      <c r="E405" s="859"/>
      <c r="F405" s="859"/>
      <c r="G405" s="859"/>
      <c r="H405" s="859"/>
      <c r="I405" s="859"/>
      <c r="J405" s="859"/>
      <c r="K405" s="859"/>
      <c r="L405" s="859"/>
      <c r="M405" s="859"/>
      <c r="N405" s="859"/>
      <c r="O405" s="859"/>
      <c r="P405" s="859"/>
      <c r="Q405" s="859"/>
      <c r="R405" s="859"/>
      <c r="S405" s="859"/>
      <c r="T405" s="859"/>
      <c r="U405" s="859"/>
      <c r="V405" s="859"/>
      <c r="W405" s="859"/>
      <c r="X405" s="859"/>
      <c r="Y405" s="859"/>
      <c r="Z405" s="859"/>
      <c r="AA405" s="859"/>
      <c r="AB405" s="859"/>
      <c r="AC405" s="859"/>
      <c r="AD405" s="859"/>
      <c r="AE405" s="859"/>
      <c r="AF405" s="859"/>
      <c r="AG405" s="859"/>
      <c r="AH405" s="859"/>
      <c r="AI405" s="859"/>
      <c r="AJ405" s="859"/>
      <c r="AK405" s="859"/>
      <c r="AL405" s="859"/>
      <c r="AM405" s="859"/>
      <c r="AN405" s="859"/>
    </row>
    <row r="406" spans="1:40" ht="18" customHeight="1">
      <c r="A406" s="530"/>
      <c r="B406" s="530"/>
      <c r="C406" s="529"/>
      <c r="D406" s="529"/>
      <c r="E406" s="860"/>
      <c r="F406" s="860"/>
      <c r="G406" s="860"/>
      <c r="H406" s="860"/>
      <c r="I406" s="860"/>
      <c r="J406" s="860"/>
      <c r="K406" s="860"/>
      <c r="L406" s="860"/>
      <c r="M406" s="860"/>
      <c r="N406" s="860"/>
      <c r="O406" s="860"/>
      <c r="P406" s="860"/>
      <c r="Q406" s="860"/>
      <c r="R406" s="860"/>
      <c r="S406" s="860"/>
      <c r="T406" s="860"/>
      <c r="U406" s="860"/>
      <c r="V406" s="860"/>
      <c r="W406" s="860"/>
      <c r="X406" s="860"/>
      <c r="Y406" s="860"/>
      <c r="Z406" s="860"/>
      <c r="AA406" s="860"/>
      <c r="AB406" s="860"/>
      <c r="AC406" s="860"/>
      <c r="AD406" s="860"/>
      <c r="AE406" s="860"/>
      <c r="AF406" s="860"/>
      <c r="AG406" s="860"/>
      <c r="AH406" s="860"/>
      <c r="AI406" s="860"/>
      <c r="AJ406" s="860"/>
      <c r="AK406" s="860"/>
      <c r="AL406" s="860"/>
      <c r="AM406" s="860"/>
      <c r="AN406" s="860"/>
    </row>
    <row r="407" spans="1:40" ht="18" customHeight="1">
      <c r="A407" s="530"/>
      <c r="B407" s="530"/>
      <c r="C407" s="529"/>
      <c r="D407" s="529"/>
      <c r="E407" s="860"/>
      <c r="F407" s="860"/>
      <c r="G407" s="860"/>
      <c r="H407" s="860"/>
      <c r="I407" s="860"/>
      <c r="J407" s="860"/>
      <c r="K407" s="860"/>
      <c r="L407" s="860"/>
      <c r="M407" s="860"/>
      <c r="N407" s="860"/>
      <c r="O407" s="860"/>
      <c r="P407" s="860"/>
      <c r="Q407" s="860"/>
      <c r="R407" s="860"/>
      <c r="S407" s="860"/>
      <c r="T407" s="860"/>
      <c r="U407" s="860"/>
      <c r="V407" s="860"/>
      <c r="W407" s="860"/>
      <c r="X407" s="860"/>
      <c r="Y407" s="860"/>
      <c r="Z407" s="860"/>
      <c r="AA407" s="860"/>
      <c r="AB407" s="860"/>
      <c r="AC407" s="860"/>
      <c r="AD407" s="860"/>
      <c r="AE407" s="860"/>
      <c r="AF407" s="860"/>
      <c r="AG407" s="860"/>
      <c r="AH407" s="860"/>
      <c r="AI407" s="860"/>
      <c r="AJ407" s="860"/>
      <c r="AK407" s="860"/>
      <c r="AL407" s="860"/>
      <c r="AM407" s="860"/>
      <c r="AN407" s="860"/>
    </row>
    <row r="408" spans="1:40" ht="18" customHeight="1">
      <c r="A408" s="530"/>
      <c r="B408" s="530"/>
      <c r="C408" s="529"/>
      <c r="D408" s="529"/>
      <c r="E408" s="549"/>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549"/>
      <c r="AD408" s="549"/>
      <c r="AE408" s="549"/>
      <c r="AF408" s="549"/>
      <c r="AG408" s="549"/>
      <c r="AH408" s="549"/>
      <c r="AI408" s="549"/>
      <c r="AJ408" s="549"/>
      <c r="AK408" s="549"/>
      <c r="AL408" s="549"/>
      <c r="AM408" s="549"/>
      <c r="AN408" s="549"/>
    </row>
    <row r="409" spans="1:40" ht="18" customHeight="1">
      <c r="A409" s="62"/>
      <c r="B409" s="31" t="s">
        <v>538</v>
      </c>
      <c r="C409" s="296"/>
      <c r="D409" s="296"/>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120"/>
      <c r="AJ409" s="120"/>
      <c r="AK409" s="120"/>
      <c r="AL409" s="120"/>
      <c r="AM409" s="120"/>
      <c r="AN409" s="120"/>
    </row>
    <row r="410" spans="1:40" ht="18" customHeight="1">
      <c r="A410" s="62"/>
      <c r="B410" s="62"/>
      <c r="C410" s="674">
        <v>116</v>
      </c>
      <c r="D410" s="675"/>
      <c r="E410" s="647" t="s">
        <v>307</v>
      </c>
      <c r="F410" s="648"/>
      <c r="G410" s="648"/>
      <c r="H410" s="648"/>
      <c r="I410" s="648"/>
      <c r="J410" s="648"/>
      <c r="K410" s="648"/>
      <c r="L410" s="648"/>
      <c r="M410" s="648"/>
      <c r="N410" s="648"/>
      <c r="O410" s="648"/>
      <c r="P410" s="648"/>
      <c r="Q410" s="648"/>
      <c r="R410" s="648"/>
      <c r="S410" s="648"/>
      <c r="T410" s="648"/>
      <c r="U410" s="648"/>
      <c r="V410" s="648"/>
      <c r="W410" s="648"/>
      <c r="X410" s="648"/>
      <c r="Y410" s="648"/>
      <c r="Z410" s="648"/>
      <c r="AA410" s="648"/>
      <c r="AB410" s="648"/>
      <c r="AC410" s="648"/>
      <c r="AD410" s="648"/>
      <c r="AE410" s="648"/>
      <c r="AF410" s="648"/>
      <c r="AG410" s="648"/>
      <c r="AH410" s="649"/>
      <c r="AI410" s="657"/>
      <c r="AJ410" s="658"/>
      <c r="AK410" s="658"/>
      <c r="AL410" s="658"/>
      <c r="AM410" s="658"/>
      <c r="AN410" s="659"/>
    </row>
    <row r="411" spans="1:40" ht="16.5" customHeight="1">
      <c r="A411" s="62"/>
      <c r="B411" s="62"/>
      <c r="C411" s="624"/>
      <c r="D411" s="625"/>
      <c r="E411" s="685"/>
      <c r="F411" s="686"/>
      <c r="G411" s="686"/>
      <c r="H411" s="686"/>
      <c r="I411" s="686"/>
      <c r="J411" s="686"/>
      <c r="K411" s="686"/>
      <c r="L411" s="686"/>
      <c r="M411" s="686"/>
      <c r="N411" s="686"/>
      <c r="O411" s="686"/>
      <c r="P411" s="686"/>
      <c r="Q411" s="686"/>
      <c r="R411" s="686"/>
      <c r="S411" s="686"/>
      <c r="T411" s="686"/>
      <c r="U411" s="686"/>
      <c r="V411" s="686"/>
      <c r="W411" s="686"/>
      <c r="X411" s="686"/>
      <c r="Y411" s="686"/>
      <c r="Z411" s="686"/>
      <c r="AA411" s="686"/>
      <c r="AB411" s="686"/>
      <c r="AC411" s="686"/>
      <c r="AD411" s="686"/>
      <c r="AE411" s="686"/>
      <c r="AF411" s="686"/>
      <c r="AG411" s="686"/>
      <c r="AH411" s="687"/>
      <c r="AI411" s="733"/>
      <c r="AJ411" s="734"/>
      <c r="AK411" s="734"/>
      <c r="AL411" s="734"/>
      <c r="AM411" s="734"/>
      <c r="AN411" s="735"/>
    </row>
    <row r="412" spans="1:40" ht="18" customHeight="1">
      <c r="A412" s="62"/>
      <c r="B412" s="62"/>
      <c r="C412" s="674">
        <v>117</v>
      </c>
      <c r="D412" s="675"/>
      <c r="E412" s="647" t="s">
        <v>308</v>
      </c>
      <c r="F412" s="807"/>
      <c r="G412" s="807"/>
      <c r="H412" s="807"/>
      <c r="I412" s="807"/>
      <c r="J412" s="807"/>
      <c r="K412" s="807"/>
      <c r="L412" s="807"/>
      <c r="M412" s="807"/>
      <c r="N412" s="807"/>
      <c r="O412" s="807"/>
      <c r="P412" s="807"/>
      <c r="Q412" s="807"/>
      <c r="R412" s="807"/>
      <c r="S412" s="807"/>
      <c r="T412" s="807"/>
      <c r="U412" s="807"/>
      <c r="V412" s="807"/>
      <c r="W412" s="807"/>
      <c r="X412" s="807"/>
      <c r="Y412" s="807"/>
      <c r="Z412" s="807"/>
      <c r="AA412" s="807"/>
      <c r="AB412" s="807"/>
      <c r="AC412" s="807"/>
      <c r="AD412" s="807"/>
      <c r="AE412" s="807"/>
      <c r="AF412" s="807"/>
      <c r="AG412" s="807"/>
      <c r="AH412" s="808"/>
      <c r="AI412" s="657"/>
      <c r="AJ412" s="658"/>
      <c r="AK412" s="658"/>
      <c r="AL412" s="658"/>
      <c r="AM412" s="658"/>
      <c r="AN412" s="659"/>
    </row>
    <row r="413" spans="1:40" ht="18" customHeight="1">
      <c r="A413" s="62"/>
      <c r="B413" s="62"/>
      <c r="C413" s="622"/>
      <c r="D413" s="623"/>
      <c r="E413" s="809"/>
      <c r="F413" s="810"/>
      <c r="G413" s="810"/>
      <c r="H413" s="810"/>
      <c r="I413" s="810"/>
      <c r="J413" s="810"/>
      <c r="K413" s="810"/>
      <c r="L413" s="810"/>
      <c r="M413" s="810"/>
      <c r="N413" s="810"/>
      <c r="O413" s="810"/>
      <c r="P413" s="810"/>
      <c r="Q413" s="810"/>
      <c r="R413" s="810"/>
      <c r="S413" s="810"/>
      <c r="T413" s="810"/>
      <c r="U413" s="810"/>
      <c r="V413" s="810"/>
      <c r="W413" s="810"/>
      <c r="X413" s="810"/>
      <c r="Y413" s="810"/>
      <c r="Z413" s="810"/>
      <c r="AA413" s="810"/>
      <c r="AB413" s="810"/>
      <c r="AC413" s="810"/>
      <c r="AD413" s="810"/>
      <c r="AE413" s="810"/>
      <c r="AF413" s="810"/>
      <c r="AG413" s="810"/>
      <c r="AH413" s="811"/>
      <c r="AI413" s="660"/>
      <c r="AJ413" s="661"/>
      <c r="AK413" s="661"/>
      <c r="AL413" s="661"/>
      <c r="AM413" s="661"/>
      <c r="AN413" s="662"/>
    </row>
    <row r="414" spans="1:40" ht="18" customHeight="1">
      <c r="A414" s="62"/>
      <c r="B414" s="62"/>
      <c r="C414" s="624"/>
      <c r="D414" s="625"/>
      <c r="E414" s="809"/>
      <c r="F414" s="810"/>
      <c r="G414" s="810"/>
      <c r="H414" s="810"/>
      <c r="I414" s="810"/>
      <c r="J414" s="810"/>
      <c r="K414" s="810"/>
      <c r="L414" s="810"/>
      <c r="M414" s="810"/>
      <c r="N414" s="810"/>
      <c r="O414" s="810"/>
      <c r="P414" s="810"/>
      <c r="Q414" s="810"/>
      <c r="R414" s="810"/>
      <c r="S414" s="810"/>
      <c r="T414" s="810"/>
      <c r="U414" s="810"/>
      <c r="V414" s="810"/>
      <c r="W414" s="810"/>
      <c r="X414" s="810"/>
      <c r="Y414" s="810"/>
      <c r="Z414" s="810"/>
      <c r="AA414" s="810"/>
      <c r="AB414" s="810"/>
      <c r="AC414" s="810"/>
      <c r="AD414" s="810"/>
      <c r="AE414" s="810"/>
      <c r="AF414" s="810"/>
      <c r="AG414" s="810"/>
      <c r="AH414" s="811"/>
      <c r="AI414" s="660"/>
      <c r="AJ414" s="661"/>
      <c r="AK414" s="661"/>
      <c r="AL414" s="661"/>
      <c r="AM414" s="661"/>
      <c r="AN414" s="662"/>
    </row>
    <row r="415" spans="1:40" ht="18" customHeight="1">
      <c r="C415" s="296"/>
      <c r="D415" s="296"/>
      <c r="E415" s="707" t="s">
        <v>3</v>
      </c>
      <c r="F415" s="707"/>
      <c r="G415" s="707"/>
      <c r="H415" s="707"/>
      <c r="I415" s="707"/>
      <c r="J415" s="707"/>
      <c r="K415" s="707"/>
      <c r="L415" s="707"/>
      <c r="M415" s="707"/>
      <c r="N415" s="707"/>
      <c r="O415" s="707"/>
      <c r="P415" s="707"/>
      <c r="Q415" s="707"/>
      <c r="R415" s="707"/>
      <c r="S415" s="707"/>
      <c r="T415" s="707"/>
      <c r="U415" s="707"/>
      <c r="V415" s="707"/>
      <c r="W415" s="707"/>
      <c r="X415" s="707"/>
      <c r="Y415" s="707"/>
      <c r="Z415" s="707"/>
      <c r="AA415" s="707"/>
      <c r="AB415" s="707"/>
      <c r="AC415" s="707"/>
      <c r="AD415" s="707"/>
      <c r="AE415" s="707"/>
      <c r="AF415" s="707"/>
      <c r="AG415" s="707"/>
      <c r="AH415" s="707"/>
      <c r="AI415" s="707"/>
      <c r="AJ415" s="707"/>
      <c r="AK415" s="707"/>
      <c r="AL415" s="707"/>
      <c r="AM415" s="707"/>
      <c r="AN415" s="707"/>
    </row>
    <row r="416" spans="1:40" ht="18" customHeight="1">
      <c r="C416" s="296"/>
      <c r="D416" s="296"/>
      <c r="E416" s="708"/>
      <c r="F416" s="708"/>
      <c r="G416" s="708"/>
      <c r="H416" s="708"/>
      <c r="I416" s="708"/>
      <c r="J416" s="708"/>
      <c r="K416" s="708"/>
      <c r="L416" s="708"/>
      <c r="M416" s="708"/>
      <c r="N416" s="708"/>
      <c r="O416" s="708"/>
      <c r="P416" s="708"/>
      <c r="Q416" s="708"/>
      <c r="R416" s="708"/>
      <c r="S416" s="708"/>
      <c r="T416" s="708"/>
      <c r="U416" s="708"/>
      <c r="V416" s="708"/>
      <c r="W416" s="708"/>
      <c r="X416" s="708"/>
      <c r="Y416" s="708"/>
      <c r="Z416" s="708"/>
      <c r="AA416" s="708"/>
      <c r="AB416" s="708"/>
      <c r="AC416" s="708"/>
      <c r="AD416" s="708"/>
      <c r="AE416" s="708"/>
      <c r="AF416" s="708"/>
      <c r="AG416" s="708"/>
      <c r="AH416" s="708"/>
      <c r="AI416" s="708"/>
      <c r="AJ416" s="708"/>
      <c r="AK416" s="708"/>
      <c r="AL416" s="708"/>
      <c r="AM416" s="708"/>
      <c r="AN416" s="708"/>
    </row>
    <row r="417" spans="1:40" ht="18" customHeight="1">
      <c r="A417" s="62"/>
      <c r="B417" s="62"/>
      <c r="C417" s="296"/>
      <c r="D417" s="296"/>
      <c r="E417" s="292"/>
      <c r="F417" s="292"/>
      <c r="G417" s="292"/>
      <c r="H417" s="292"/>
      <c r="I417" s="292"/>
      <c r="J417" s="292"/>
      <c r="K417" s="292"/>
      <c r="L417" s="292"/>
      <c r="M417" s="292"/>
      <c r="N417" s="292"/>
      <c r="O417" s="292"/>
      <c r="P417" s="292"/>
      <c r="Q417" s="292"/>
      <c r="R417" s="292"/>
      <c r="S417" s="292"/>
      <c r="T417" s="292"/>
      <c r="U417" s="292"/>
      <c r="V417" s="292"/>
      <c r="W417" s="292"/>
      <c r="X417" s="292"/>
      <c r="Y417" s="292"/>
      <c r="Z417" s="292"/>
      <c r="AA417" s="292"/>
      <c r="AB417" s="292"/>
      <c r="AC417" s="292"/>
      <c r="AD417" s="292"/>
      <c r="AE417" s="292"/>
      <c r="AF417" s="292"/>
      <c r="AG417" s="292"/>
      <c r="AH417" s="292"/>
      <c r="AI417" s="292"/>
      <c r="AJ417" s="292"/>
      <c r="AK417" s="292"/>
      <c r="AL417" s="292"/>
      <c r="AM417" s="292"/>
      <c r="AN417" s="292"/>
    </row>
    <row r="418" spans="1:40" ht="18" customHeight="1">
      <c r="A418" s="62"/>
      <c r="B418" s="31" t="s">
        <v>539</v>
      </c>
      <c r="C418" s="296"/>
      <c r="D418" s="296"/>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c r="AA418" s="281"/>
      <c r="AB418" s="281"/>
      <c r="AC418" s="281"/>
      <c r="AD418" s="281"/>
      <c r="AE418" s="281"/>
      <c r="AF418" s="281"/>
      <c r="AG418" s="281"/>
      <c r="AH418" s="281"/>
      <c r="AI418" s="120"/>
      <c r="AJ418" s="120"/>
      <c r="AK418" s="120"/>
      <c r="AL418" s="120"/>
      <c r="AM418" s="120"/>
      <c r="AN418" s="120"/>
    </row>
    <row r="419" spans="1:40" ht="18" customHeight="1">
      <c r="A419" s="62"/>
      <c r="B419" s="62"/>
      <c r="C419" s="674">
        <v>118</v>
      </c>
      <c r="D419" s="675"/>
      <c r="E419" s="647" t="s">
        <v>309</v>
      </c>
      <c r="F419" s="648"/>
      <c r="G419" s="648"/>
      <c r="H419" s="648"/>
      <c r="I419" s="648"/>
      <c r="J419" s="648"/>
      <c r="K419" s="648"/>
      <c r="L419" s="648"/>
      <c r="M419" s="648"/>
      <c r="N419" s="648"/>
      <c r="O419" s="648"/>
      <c r="P419" s="648"/>
      <c r="Q419" s="648"/>
      <c r="R419" s="648"/>
      <c r="S419" s="648"/>
      <c r="T419" s="648"/>
      <c r="U419" s="648"/>
      <c r="V419" s="648"/>
      <c r="W419" s="648"/>
      <c r="X419" s="648"/>
      <c r="Y419" s="648"/>
      <c r="Z419" s="648"/>
      <c r="AA419" s="648"/>
      <c r="AB419" s="648"/>
      <c r="AC419" s="648"/>
      <c r="AD419" s="648"/>
      <c r="AE419" s="648"/>
      <c r="AF419" s="648"/>
      <c r="AG419" s="648"/>
      <c r="AH419" s="649"/>
      <c r="AI419" s="657"/>
      <c r="AJ419" s="658"/>
      <c r="AK419" s="658"/>
      <c r="AL419" s="658"/>
      <c r="AM419" s="658"/>
      <c r="AN419" s="659"/>
    </row>
    <row r="420" spans="1:40" ht="18" customHeight="1">
      <c r="A420" s="62"/>
      <c r="C420" s="624"/>
      <c r="D420" s="625"/>
      <c r="E420" s="685"/>
      <c r="F420" s="686"/>
      <c r="G420" s="686"/>
      <c r="H420" s="686"/>
      <c r="I420" s="686"/>
      <c r="J420" s="686"/>
      <c r="K420" s="686"/>
      <c r="L420" s="686"/>
      <c r="M420" s="686"/>
      <c r="N420" s="686"/>
      <c r="O420" s="686"/>
      <c r="P420" s="686"/>
      <c r="Q420" s="686"/>
      <c r="R420" s="686"/>
      <c r="S420" s="686"/>
      <c r="T420" s="686"/>
      <c r="U420" s="686"/>
      <c r="V420" s="686"/>
      <c r="W420" s="686"/>
      <c r="X420" s="686"/>
      <c r="Y420" s="686"/>
      <c r="Z420" s="686"/>
      <c r="AA420" s="686"/>
      <c r="AB420" s="686"/>
      <c r="AC420" s="686"/>
      <c r="AD420" s="686"/>
      <c r="AE420" s="686"/>
      <c r="AF420" s="686"/>
      <c r="AG420" s="686"/>
      <c r="AH420" s="687"/>
      <c r="AI420" s="733"/>
      <c r="AJ420" s="734"/>
      <c r="AK420" s="734"/>
      <c r="AL420" s="734"/>
      <c r="AM420" s="734"/>
      <c r="AN420" s="735"/>
    </row>
    <row r="421" spans="1:40" ht="18" customHeight="1">
      <c r="A421" s="62"/>
      <c r="B421" s="62"/>
      <c r="C421" s="296"/>
      <c r="D421" s="296"/>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c r="AA421" s="281"/>
      <c r="AB421" s="281"/>
      <c r="AC421" s="281"/>
      <c r="AD421" s="281"/>
      <c r="AE421" s="281"/>
      <c r="AF421" s="281"/>
      <c r="AG421" s="281"/>
      <c r="AH421" s="281"/>
      <c r="AI421" s="120"/>
      <c r="AJ421" s="120"/>
      <c r="AK421" s="120"/>
      <c r="AL421" s="120"/>
      <c r="AM421" s="120"/>
      <c r="AN421" s="120"/>
    </row>
    <row r="422" spans="1:40" ht="18" customHeight="1">
      <c r="A422" s="62"/>
      <c r="B422" s="31" t="s">
        <v>540</v>
      </c>
      <c r="C422" s="296"/>
      <c r="D422" s="296"/>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c r="AA422" s="281"/>
      <c r="AB422" s="281"/>
      <c r="AC422" s="281"/>
      <c r="AD422" s="281"/>
      <c r="AE422" s="281"/>
      <c r="AF422" s="281"/>
      <c r="AG422" s="281"/>
      <c r="AH422" s="281"/>
      <c r="AI422" s="120"/>
      <c r="AJ422" s="120"/>
      <c r="AK422" s="120"/>
      <c r="AL422" s="120"/>
      <c r="AM422" s="120"/>
      <c r="AN422" s="120"/>
    </row>
    <row r="423" spans="1:40" ht="18" customHeight="1">
      <c r="A423" s="62"/>
      <c r="B423" s="62"/>
      <c r="C423" s="674">
        <v>119</v>
      </c>
      <c r="D423" s="675"/>
      <c r="E423" s="647" t="s">
        <v>310</v>
      </c>
      <c r="F423" s="648"/>
      <c r="G423" s="648"/>
      <c r="H423" s="648"/>
      <c r="I423" s="648"/>
      <c r="J423" s="648"/>
      <c r="K423" s="648"/>
      <c r="L423" s="648"/>
      <c r="M423" s="648"/>
      <c r="N423" s="648"/>
      <c r="O423" s="648"/>
      <c r="P423" s="648"/>
      <c r="Q423" s="648"/>
      <c r="R423" s="648"/>
      <c r="S423" s="648"/>
      <c r="T423" s="648"/>
      <c r="U423" s="648"/>
      <c r="V423" s="648"/>
      <c r="W423" s="648"/>
      <c r="X423" s="648"/>
      <c r="Y423" s="648"/>
      <c r="Z423" s="648"/>
      <c r="AA423" s="648"/>
      <c r="AB423" s="648"/>
      <c r="AC423" s="648"/>
      <c r="AD423" s="648"/>
      <c r="AE423" s="648"/>
      <c r="AF423" s="648"/>
      <c r="AG423" s="648"/>
      <c r="AH423" s="649"/>
      <c r="AI423" s="657"/>
      <c r="AJ423" s="658"/>
      <c r="AK423" s="658"/>
      <c r="AL423" s="658"/>
      <c r="AM423" s="658"/>
      <c r="AN423" s="659"/>
    </row>
    <row r="424" spans="1:40" ht="18" customHeight="1">
      <c r="A424" s="62"/>
      <c r="B424" s="62"/>
      <c r="C424" s="622"/>
      <c r="D424" s="623"/>
      <c r="E424" s="650"/>
      <c r="F424" s="651"/>
      <c r="G424" s="651"/>
      <c r="H424" s="651"/>
      <c r="I424" s="651"/>
      <c r="J424" s="651"/>
      <c r="K424" s="651"/>
      <c r="L424" s="651"/>
      <c r="M424" s="651"/>
      <c r="N424" s="651"/>
      <c r="O424" s="651"/>
      <c r="P424" s="651"/>
      <c r="Q424" s="651"/>
      <c r="R424" s="651"/>
      <c r="S424" s="651"/>
      <c r="T424" s="651"/>
      <c r="U424" s="651"/>
      <c r="V424" s="651"/>
      <c r="W424" s="651"/>
      <c r="X424" s="651"/>
      <c r="Y424" s="651"/>
      <c r="Z424" s="651"/>
      <c r="AA424" s="651"/>
      <c r="AB424" s="651"/>
      <c r="AC424" s="651"/>
      <c r="AD424" s="651"/>
      <c r="AE424" s="651"/>
      <c r="AF424" s="651"/>
      <c r="AG424" s="651"/>
      <c r="AH424" s="652"/>
      <c r="AI424" s="660"/>
      <c r="AJ424" s="661"/>
      <c r="AK424" s="661"/>
      <c r="AL424" s="661"/>
      <c r="AM424" s="661"/>
      <c r="AN424" s="662"/>
    </row>
    <row r="425" spans="1:40" ht="18" customHeight="1">
      <c r="A425" s="62"/>
      <c r="B425" s="31"/>
      <c r="C425" s="624"/>
      <c r="D425" s="625"/>
      <c r="E425" s="685"/>
      <c r="F425" s="686"/>
      <c r="G425" s="686"/>
      <c r="H425" s="686"/>
      <c r="I425" s="686"/>
      <c r="J425" s="686"/>
      <c r="K425" s="686"/>
      <c r="L425" s="686"/>
      <c r="M425" s="686"/>
      <c r="N425" s="686"/>
      <c r="O425" s="686"/>
      <c r="P425" s="686"/>
      <c r="Q425" s="686"/>
      <c r="R425" s="686"/>
      <c r="S425" s="686"/>
      <c r="T425" s="686"/>
      <c r="U425" s="686"/>
      <c r="V425" s="686"/>
      <c r="W425" s="686"/>
      <c r="X425" s="686"/>
      <c r="Y425" s="686"/>
      <c r="Z425" s="686"/>
      <c r="AA425" s="686"/>
      <c r="AB425" s="686"/>
      <c r="AC425" s="686"/>
      <c r="AD425" s="686"/>
      <c r="AE425" s="686"/>
      <c r="AF425" s="686"/>
      <c r="AG425" s="686"/>
      <c r="AH425" s="687"/>
      <c r="AI425" s="733"/>
      <c r="AJ425" s="734"/>
      <c r="AK425" s="734"/>
      <c r="AL425" s="734"/>
      <c r="AM425" s="734"/>
      <c r="AN425" s="735"/>
    </row>
    <row r="426" spans="1:40" ht="18" customHeight="1">
      <c r="A426" s="62"/>
      <c r="B426" s="62"/>
      <c r="C426" s="296"/>
      <c r="D426" s="296"/>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c r="AA426" s="281"/>
      <c r="AB426" s="281"/>
      <c r="AC426" s="281"/>
      <c r="AD426" s="281"/>
      <c r="AE426" s="281"/>
      <c r="AF426" s="281"/>
      <c r="AG426" s="281"/>
      <c r="AH426" s="281"/>
      <c r="AI426" s="120"/>
      <c r="AJ426" s="120"/>
      <c r="AK426" s="120"/>
      <c r="AL426" s="120"/>
      <c r="AM426" s="120"/>
      <c r="AN426" s="120"/>
    </row>
    <row r="427" spans="1:40" ht="18" customHeight="1">
      <c r="A427" s="62"/>
      <c r="B427" s="31" t="s">
        <v>541</v>
      </c>
      <c r="C427" s="296"/>
      <c r="D427" s="296"/>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c r="AA427" s="281"/>
      <c r="AB427" s="281"/>
      <c r="AC427" s="281"/>
      <c r="AD427" s="281"/>
      <c r="AE427" s="281"/>
      <c r="AF427" s="281"/>
      <c r="AG427" s="281"/>
      <c r="AH427" s="281"/>
      <c r="AI427" s="120"/>
      <c r="AJ427" s="120"/>
      <c r="AK427" s="120"/>
      <c r="AL427" s="120"/>
      <c r="AM427" s="120"/>
      <c r="AN427" s="120"/>
    </row>
    <row r="428" spans="1:40" ht="18" customHeight="1">
      <c r="A428" s="62"/>
      <c r="B428" s="62"/>
      <c r="C428" s="674">
        <v>120</v>
      </c>
      <c r="D428" s="675"/>
      <c r="E428" s="647" t="s">
        <v>311</v>
      </c>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9"/>
      <c r="AI428" s="657"/>
      <c r="AJ428" s="658"/>
      <c r="AK428" s="658"/>
      <c r="AL428" s="658"/>
      <c r="AM428" s="658"/>
      <c r="AN428" s="659"/>
    </row>
    <row r="429" spans="1:40" ht="18" customHeight="1">
      <c r="A429" s="62"/>
      <c r="C429" s="624"/>
      <c r="D429" s="625"/>
      <c r="E429" s="685"/>
      <c r="F429" s="686"/>
      <c r="G429" s="686"/>
      <c r="H429" s="686"/>
      <c r="I429" s="686"/>
      <c r="J429" s="686"/>
      <c r="K429" s="686"/>
      <c r="L429" s="686"/>
      <c r="M429" s="686"/>
      <c r="N429" s="686"/>
      <c r="O429" s="686"/>
      <c r="P429" s="686"/>
      <c r="Q429" s="686"/>
      <c r="R429" s="686"/>
      <c r="S429" s="686"/>
      <c r="T429" s="686"/>
      <c r="U429" s="686"/>
      <c r="V429" s="686"/>
      <c r="W429" s="686"/>
      <c r="X429" s="686"/>
      <c r="Y429" s="686"/>
      <c r="Z429" s="686"/>
      <c r="AA429" s="686"/>
      <c r="AB429" s="686"/>
      <c r="AC429" s="686"/>
      <c r="AD429" s="686"/>
      <c r="AE429" s="686"/>
      <c r="AF429" s="686"/>
      <c r="AG429" s="686"/>
      <c r="AH429" s="687"/>
      <c r="AI429" s="733"/>
      <c r="AJ429" s="734"/>
      <c r="AK429" s="734"/>
      <c r="AL429" s="734"/>
      <c r="AM429" s="734"/>
      <c r="AN429" s="735"/>
    </row>
    <row r="430" spans="1:40" ht="18" customHeight="1">
      <c r="A430" s="62"/>
      <c r="B430" s="62"/>
      <c r="C430" s="674">
        <v>121</v>
      </c>
      <c r="D430" s="675"/>
      <c r="E430" s="647" t="s">
        <v>312</v>
      </c>
      <c r="F430" s="648"/>
      <c r="G430" s="648"/>
      <c r="H430" s="648"/>
      <c r="I430" s="648"/>
      <c r="J430" s="648"/>
      <c r="K430" s="648"/>
      <c r="L430" s="648"/>
      <c r="M430" s="648"/>
      <c r="N430" s="648"/>
      <c r="O430" s="648"/>
      <c r="P430" s="648"/>
      <c r="Q430" s="648"/>
      <c r="R430" s="648"/>
      <c r="S430" s="648"/>
      <c r="T430" s="648"/>
      <c r="U430" s="648"/>
      <c r="V430" s="648"/>
      <c r="W430" s="648"/>
      <c r="X430" s="648"/>
      <c r="Y430" s="648"/>
      <c r="Z430" s="648"/>
      <c r="AA430" s="648"/>
      <c r="AB430" s="648"/>
      <c r="AC430" s="648"/>
      <c r="AD430" s="648"/>
      <c r="AE430" s="648"/>
      <c r="AF430" s="648"/>
      <c r="AG430" s="648"/>
      <c r="AH430" s="649"/>
      <c r="AI430" s="657"/>
      <c r="AJ430" s="658"/>
      <c r="AK430" s="658"/>
      <c r="AL430" s="658"/>
      <c r="AM430" s="658"/>
      <c r="AN430" s="659"/>
    </row>
    <row r="431" spans="1:40" ht="18" customHeight="1">
      <c r="A431" s="62"/>
      <c r="B431" s="62"/>
      <c r="C431" s="624"/>
      <c r="D431" s="625"/>
      <c r="E431" s="685"/>
      <c r="F431" s="686"/>
      <c r="G431" s="686"/>
      <c r="H431" s="686"/>
      <c r="I431" s="686"/>
      <c r="J431" s="686"/>
      <c r="K431" s="686"/>
      <c r="L431" s="686"/>
      <c r="M431" s="686"/>
      <c r="N431" s="686"/>
      <c r="O431" s="686"/>
      <c r="P431" s="686"/>
      <c r="Q431" s="686"/>
      <c r="R431" s="686"/>
      <c r="S431" s="686"/>
      <c r="T431" s="686"/>
      <c r="U431" s="686"/>
      <c r="V431" s="686"/>
      <c r="W431" s="686"/>
      <c r="X431" s="686"/>
      <c r="Y431" s="686"/>
      <c r="Z431" s="686"/>
      <c r="AA431" s="686"/>
      <c r="AB431" s="686"/>
      <c r="AC431" s="686"/>
      <c r="AD431" s="686"/>
      <c r="AE431" s="686"/>
      <c r="AF431" s="686"/>
      <c r="AG431" s="686"/>
      <c r="AH431" s="687"/>
      <c r="AI431" s="733"/>
      <c r="AJ431" s="734"/>
      <c r="AK431" s="734"/>
      <c r="AL431" s="734"/>
      <c r="AM431" s="734"/>
      <c r="AN431" s="735"/>
    </row>
    <row r="432" spans="1:40" ht="18" customHeight="1">
      <c r="A432" s="62"/>
      <c r="B432" s="62"/>
      <c r="C432" s="674">
        <v>122</v>
      </c>
      <c r="D432" s="675"/>
      <c r="E432" s="647" t="s">
        <v>313</v>
      </c>
      <c r="F432" s="648"/>
      <c r="G432" s="648"/>
      <c r="H432" s="648"/>
      <c r="I432" s="648"/>
      <c r="J432" s="648"/>
      <c r="K432" s="648"/>
      <c r="L432" s="648"/>
      <c r="M432" s="648"/>
      <c r="N432" s="648"/>
      <c r="O432" s="648"/>
      <c r="P432" s="648"/>
      <c r="Q432" s="648"/>
      <c r="R432" s="648"/>
      <c r="S432" s="648"/>
      <c r="T432" s="648"/>
      <c r="U432" s="648"/>
      <c r="V432" s="648"/>
      <c r="W432" s="648"/>
      <c r="X432" s="648"/>
      <c r="Y432" s="648"/>
      <c r="Z432" s="648"/>
      <c r="AA432" s="648"/>
      <c r="AB432" s="648"/>
      <c r="AC432" s="648"/>
      <c r="AD432" s="648"/>
      <c r="AE432" s="648"/>
      <c r="AF432" s="648"/>
      <c r="AG432" s="648"/>
      <c r="AH432" s="649"/>
      <c r="AI432" s="657"/>
      <c r="AJ432" s="658"/>
      <c r="AK432" s="658"/>
      <c r="AL432" s="658"/>
      <c r="AM432" s="658"/>
      <c r="AN432" s="659"/>
    </row>
    <row r="433" spans="1:40" ht="18" customHeight="1">
      <c r="A433" s="62"/>
      <c r="B433" s="62"/>
      <c r="C433" s="624"/>
      <c r="D433" s="625"/>
      <c r="E433" s="685"/>
      <c r="F433" s="686"/>
      <c r="G433" s="686"/>
      <c r="H433" s="686"/>
      <c r="I433" s="686"/>
      <c r="J433" s="686"/>
      <c r="K433" s="686"/>
      <c r="L433" s="686"/>
      <c r="M433" s="686"/>
      <c r="N433" s="686"/>
      <c r="O433" s="686"/>
      <c r="P433" s="686"/>
      <c r="Q433" s="686"/>
      <c r="R433" s="686"/>
      <c r="S433" s="686"/>
      <c r="T433" s="686"/>
      <c r="U433" s="686"/>
      <c r="V433" s="686"/>
      <c r="W433" s="686"/>
      <c r="X433" s="686"/>
      <c r="Y433" s="686"/>
      <c r="Z433" s="686"/>
      <c r="AA433" s="686"/>
      <c r="AB433" s="686"/>
      <c r="AC433" s="686"/>
      <c r="AD433" s="686"/>
      <c r="AE433" s="686"/>
      <c r="AF433" s="686"/>
      <c r="AG433" s="686"/>
      <c r="AH433" s="687"/>
      <c r="AI433" s="733"/>
      <c r="AJ433" s="734"/>
      <c r="AK433" s="734"/>
      <c r="AL433" s="734"/>
      <c r="AM433" s="734"/>
      <c r="AN433" s="735"/>
    </row>
    <row r="434" spans="1:40" ht="18" customHeight="1">
      <c r="A434" s="62"/>
      <c r="B434" s="62"/>
      <c r="C434" s="674">
        <v>123</v>
      </c>
      <c r="D434" s="675"/>
      <c r="E434" s="647" t="s">
        <v>341</v>
      </c>
      <c r="F434" s="648"/>
      <c r="G434" s="648"/>
      <c r="H434" s="648"/>
      <c r="I434" s="648"/>
      <c r="J434" s="648"/>
      <c r="K434" s="648"/>
      <c r="L434" s="648"/>
      <c r="M434" s="648"/>
      <c r="N434" s="648"/>
      <c r="O434" s="648"/>
      <c r="P434" s="648"/>
      <c r="Q434" s="648"/>
      <c r="R434" s="648"/>
      <c r="S434" s="648"/>
      <c r="T434" s="648"/>
      <c r="U434" s="648"/>
      <c r="V434" s="648"/>
      <c r="W434" s="648"/>
      <c r="X434" s="648"/>
      <c r="Y434" s="648"/>
      <c r="Z434" s="648"/>
      <c r="AA434" s="648"/>
      <c r="AB434" s="648"/>
      <c r="AC434" s="648"/>
      <c r="AD434" s="648"/>
      <c r="AE434" s="648"/>
      <c r="AF434" s="648"/>
      <c r="AG434" s="648"/>
      <c r="AH434" s="649"/>
      <c r="AI434" s="657"/>
      <c r="AJ434" s="658"/>
      <c r="AK434" s="658"/>
      <c r="AL434" s="658"/>
      <c r="AM434" s="658"/>
      <c r="AN434" s="659"/>
    </row>
    <row r="435" spans="1:40" ht="18" customHeight="1">
      <c r="A435" s="62"/>
      <c r="B435" s="62"/>
      <c r="C435" s="624"/>
      <c r="D435" s="625"/>
      <c r="E435" s="685"/>
      <c r="F435" s="686"/>
      <c r="G435" s="686"/>
      <c r="H435" s="686"/>
      <c r="I435" s="686"/>
      <c r="J435" s="686"/>
      <c r="K435" s="686"/>
      <c r="L435" s="686"/>
      <c r="M435" s="686"/>
      <c r="N435" s="686"/>
      <c r="O435" s="686"/>
      <c r="P435" s="686"/>
      <c r="Q435" s="686"/>
      <c r="R435" s="686"/>
      <c r="S435" s="686"/>
      <c r="T435" s="686"/>
      <c r="U435" s="686"/>
      <c r="V435" s="686"/>
      <c r="W435" s="686"/>
      <c r="X435" s="686"/>
      <c r="Y435" s="686"/>
      <c r="Z435" s="686"/>
      <c r="AA435" s="686"/>
      <c r="AB435" s="686"/>
      <c r="AC435" s="686"/>
      <c r="AD435" s="686"/>
      <c r="AE435" s="686"/>
      <c r="AF435" s="686"/>
      <c r="AG435" s="686"/>
      <c r="AH435" s="687"/>
      <c r="AI435" s="733"/>
      <c r="AJ435" s="734"/>
      <c r="AK435" s="734"/>
      <c r="AL435" s="734"/>
      <c r="AM435" s="734"/>
      <c r="AN435" s="735"/>
    </row>
    <row r="436" spans="1:40" ht="18" customHeight="1">
      <c r="A436" s="62"/>
      <c r="B436" s="62"/>
      <c r="C436" s="674">
        <v>124</v>
      </c>
      <c r="D436" s="675"/>
      <c r="E436" s="647" t="s">
        <v>314</v>
      </c>
      <c r="F436" s="648"/>
      <c r="G436" s="648"/>
      <c r="H436" s="648"/>
      <c r="I436" s="648"/>
      <c r="J436" s="648"/>
      <c r="K436" s="648"/>
      <c r="L436" s="648"/>
      <c r="M436" s="648"/>
      <c r="N436" s="648"/>
      <c r="O436" s="648"/>
      <c r="P436" s="648"/>
      <c r="Q436" s="648"/>
      <c r="R436" s="648"/>
      <c r="S436" s="648"/>
      <c r="T436" s="648"/>
      <c r="U436" s="648"/>
      <c r="V436" s="648"/>
      <c r="W436" s="648"/>
      <c r="X436" s="648"/>
      <c r="Y436" s="648"/>
      <c r="Z436" s="648"/>
      <c r="AA436" s="648"/>
      <c r="AB436" s="648"/>
      <c r="AC436" s="648"/>
      <c r="AD436" s="648"/>
      <c r="AE436" s="648"/>
      <c r="AF436" s="648"/>
      <c r="AG436" s="648"/>
      <c r="AH436" s="649"/>
      <c r="AI436" s="657"/>
      <c r="AJ436" s="658"/>
      <c r="AK436" s="658"/>
      <c r="AL436" s="658"/>
      <c r="AM436" s="658"/>
      <c r="AN436" s="659"/>
    </row>
    <row r="437" spans="1:40" ht="18" customHeight="1">
      <c r="A437" s="62"/>
      <c r="B437" s="62"/>
      <c r="C437" s="624"/>
      <c r="D437" s="625"/>
      <c r="E437" s="685"/>
      <c r="F437" s="686"/>
      <c r="G437" s="686"/>
      <c r="H437" s="686"/>
      <c r="I437" s="686"/>
      <c r="J437" s="686"/>
      <c r="K437" s="686"/>
      <c r="L437" s="686"/>
      <c r="M437" s="686"/>
      <c r="N437" s="686"/>
      <c r="O437" s="686"/>
      <c r="P437" s="686"/>
      <c r="Q437" s="686"/>
      <c r="R437" s="686"/>
      <c r="S437" s="686"/>
      <c r="T437" s="686"/>
      <c r="U437" s="686"/>
      <c r="V437" s="686"/>
      <c r="W437" s="686"/>
      <c r="X437" s="686"/>
      <c r="Y437" s="686"/>
      <c r="Z437" s="686"/>
      <c r="AA437" s="686"/>
      <c r="AB437" s="686"/>
      <c r="AC437" s="686"/>
      <c r="AD437" s="686"/>
      <c r="AE437" s="686"/>
      <c r="AF437" s="686"/>
      <c r="AG437" s="686"/>
      <c r="AH437" s="687"/>
      <c r="AI437" s="733"/>
      <c r="AJ437" s="734"/>
      <c r="AK437" s="734"/>
      <c r="AL437" s="734"/>
      <c r="AM437" s="734"/>
      <c r="AN437" s="735"/>
    </row>
    <row r="438" spans="1:40" ht="18" customHeight="1">
      <c r="A438" s="62"/>
      <c r="B438" s="62"/>
      <c r="C438" s="296"/>
      <c r="D438" s="296"/>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c r="AA438" s="281"/>
      <c r="AB438" s="281"/>
      <c r="AC438" s="281"/>
      <c r="AD438" s="281"/>
      <c r="AE438" s="281"/>
      <c r="AF438" s="281"/>
      <c r="AG438" s="281"/>
      <c r="AH438" s="281"/>
      <c r="AI438" s="120"/>
      <c r="AJ438" s="120"/>
      <c r="AK438" s="120"/>
      <c r="AL438" s="120"/>
      <c r="AM438" s="120"/>
      <c r="AN438" s="120"/>
    </row>
    <row r="439" spans="1:40" ht="18" customHeight="1">
      <c r="A439" s="62"/>
      <c r="B439" s="31" t="s">
        <v>542</v>
      </c>
      <c r="C439" s="296"/>
      <c r="D439" s="296"/>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c r="AA439" s="281"/>
      <c r="AB439" s="281"/>
      <c r="AC439" s="281"/>
      <c r="AD439" s="281"/>
      <c r="AE439" s="281"/>
      <c r="AF439" s="281"/>
      <c r="AG439" s="281"/>
      <c r="AH439" s="281"/>
      <c r="AI439" s="120"/>
      <c r="AJ439" s="120"/>
      <c r="AK439" s="120"/>
      <c r="AL439" s="120"/>
      <c r="AM439" s="120"/>
      <c r="AN439" s="120"/>
    </row>
    <row r="440" spans="1:40" ht="18" customHeight="1">
      <c r="A440" s="62"/>
      <c r="B440" s="62"/>
      <c r="C440" s="674">
        <v>125</v>
      </c>
      <c r="D440" s="675"/>
      <c r="E440" s="647" t="s">
        <v>315</v>
      </c>
      <c r="F440" s="648"/>
      <c r="G440" s="648"/>
      <c r="H440" s="648"/>
      <c r="I440" s="648"/>
      <c r="J440" s="648"/>
      <c r="K440" s="648"/>
      <c r="L440" s="648"/>
      <c r="M440" s="648"/>
      <c r="N440" s="648"/>
      <c r="O440" s="648"/>
      <c r="P440" s="648"/>
      <c r="Q440" s="648"/>
      <c r="R440" s="648"/>
      <c r="S440" s="648"/>
      <c r="T440" s="648"/>
      <c r="U440" s="648"/>
      <c r="V440" s="648"/>
      <c r="W440" s="648"/>
      <c r="X440" s="648"/>
      <c r="Y440" s="648"/>
      <c r="Z440" s="648"/>
      <c r="AA440" s="648"/>
      <c r="AB440" s="648"/>
      <c r="AC440" s="648"/>
      <c r="AD440" s="648"/>
      <c r="AE440" s="648"/>
      <c r="AF440" s="648"/>
      <c r="AG440" s="648"/>
      <c r="AH440" s="649"/>
      <c r="AI440" s="657"/>
      <c r="AJ440" s="658"/>
      <c r="AK440" s="658"/>
      <c r="AL440" s="658"/>
      <c r="AM440" s="658"/>
      <c r="AN440" s="659"/>
    </row>
    <row r="441" spans="1:40" ht="18" customHeight="1">
      <c r="A441" s="62"/>
      <c r="C441" s="622"/>
      <c r="D441" s="623"/>
      <c r="E441" s="650"/>
      <c r="F441" s="651"/>
      <c r="G441" s="651"/>
      <c r="H441" s="651"/>
      <c r="I441" s="651"/>
      <c r="J441" s="651"/>
      <c r="K441" s="651"/>
      <c r="L441" s="651"/>
      <c r="M441" s="651"/>
      <c r="N441" s="651"/>
      <c r="O441" s="651"/>
      <c r="P441" s="651"/>
      <c r="Q441" s="651"/>
      <c r="R441" s="651"/>
      <c r="S441" s="651"/>
      <c r="T441" s="651"/>
      <c r="U441" s="651"/>
      <c r="V441" s="651"/>
      <c r="W441" s="651"/>
      <c r="X441" s="651"/>
      <c r="Y441" s="651"/>
      <c r="Z441" s="651"/>
      <c r="AA441" s="651"/>
      <c r="AB441" s="651"/>
      <c r="AC441" s="651"/>
      <c r="AD441" s="651"/>
      <c r="AE441" s="651"/>
      <c r="AF441" s="651"/>
      <c r="AG441" s="651"/>
      <c r="AH441" s="652"/>
      <c r="AI441" s="660"/>
      <c r="AJ441" s="661"/>
      <c r="AK441" s="661"/>
      <c r="AL441" s="661"/>
      <c r="AM441" s="661"/>
      <c r="AN441" s="662"/>
    </row>
    <row r="442" spans="1:40" ht="18" customHeight="1">
      <c r="A442" s="62"/>
      <c r="B442" s="62"/>
      <c r="C442" s="624"/>
      <c r="D442" s="625"/>
      <c r="E442" s="685"/>
      <c r="F442" s="686"/>
      <c r="G442" s="686"/>
      <c r="H442" s="686"/>
      <c r="I442" s="686"/>
      <c r="J442" s="686"/>
      <c r="K442" s="686"/>
      <c r="L442" s="686"/>
      <c r="M442" s="686"/>
      <c r="N442" s="686"/>
      <c r="O442" s="686"/>
      <c r="P442" s="686"/>
      <c r="Q442" s="686"/>
      <c r="R442" s="686"/>
      <c r="S442" s="686"/>
      <c r="T442" s="686"/>
      <c r="U442" s="686"/>
      <c r="V442" s="686"/>
      <c r="W442" s="686"/>
      <c r="X442" s="686"/>
      <c r="Y442" s="686"/>
      <c r="Z442" s="686"/>
      <c r="AA442" s="686"/>
      <c r="AB442" s="686"/>
      <c r="AC442" s="686"/>
      <c r="AD442" s="686"/>
      <c r="AE442" s="686"/>
      <c r="AF442" s="686"/>
      <c r="AG442" s="686"/>
      <c r="AH442" s="687"/>
      <c r="AI442" s="733"/>
      <c r="AJ442" s="734"/>
      <c r="AK442" s="734"/>
      <c r="AL442" s="734"/>
      <c r="AM442" s="734"/>
      <c r="AN442" s="735"/>
    </row>
    <row r="443" spans="1:40" ht="18" customHeight="1">
      <c r="A443" s="62"/>
      <c r="B443" s="62"/>
      <c r="C443" s="296"/>
      <c r="D443" s="296"/>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c r="AA443" s="281"/>
      <c r="AB443" s="281"/>
      <c r="AC443" s="281"/>
      <c r="AD443" s="281"/>
      <c r="AE443" s="281"/>
      <c r="AF443" s="281"/>
      <c r="AG443" s="281"/>
      <c r="AH443" s="281"/>
      <c r="AI443" s="296"/>
      <c r="AJ443" s="296"/>
      <c r="AK443" s="296"/>
      <c r="AL443" s="296"/>
      <c r="AM443" s="296"/>
      <c r="AN443" s="296"/>
    </row>
    <row r="444" spans="1:40" ht="18" customHeight="1">
      <c r="A444" s="62"/>
      <c r="B444" s="31" t="s">
        <v>543</v>
      </c>
      <c r="C444" s="296"/>
      <c r="D444" s="296"/>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c r="AA444" s="281"/>
      <c r="AB444" s="281"/>
      <c r="AC444" s="281"/>
      <c r="AD444" s="281"/>
      <c r="AE444" s="281"/>
      <c r="AF444" s="281"/>
      <c r="AG444" s="281"/>
      <c r="AH444" s="281"/>
      <c r="AI444" s="120"/>
      <c r="AJ444" s="120"/>
      <c r="AK444" s="120"/>
      <c r="AL444" s="120"/>
      <c r="AM444" s="120"/>
      <c r="AN444" s="120"/>
    </row>
    <row r="445" spans="1:40" ht="18" customHeight="1">
      <c r="A445" s="62"/>
      <c r="B445" s="62"/>
      <c r="C445" s="626">
        <v>126</v>
      </c>
      <c r="D445" s="627"/>
      <c r="E445" s="647" t="s">
        <v>628</v>
      </c>
      <c r="F445" s="648"/>
      <c r="G445" s="648"/>
      <c r="H445" s="648"/>
      <c r="I445" s="648"/>
      <c r="J445" s="648"/>
      <c r="K445" s="648"/>
      <c r="L445" s="648"/>
      <c r="M445" s="648"/>
      <c r="N445" s="648"/>
      <c r="O445" s="648"/>
      <c r="P445" s="648"/>
      <c r="Q445" s="648"/>
      <c r="R445" s="648"/>
      <c r="S445" s="648"/>
      <c r="T445" s="648"/>
      <c r="U445" s="648"/>
      <c r="V445" s="648"/>
      <c r="W445" s="648"/>
      <c r="X445" s="648"/>
      <c r="Y445" s="648"/>
      <c r="Z445" s="648"/>
      <c r="AA445" s="648"/>
      <c r="AB445" s="648"/>
      <c r="AC445" s="648"/>
      <c r="AD445" s="648"/>
      <c r="AE445" s="648"/>
      <c r="AF445" s="648"/>
      <c r="AG445" s="648"/>
      <c r="AH445" s="649"/>
      <c r="AI445" s="835"/>
      <c r="AJ445" s="835"/>
      <c r="AK445" s="835"/>
      <c r="AL445" s="835"/>
      <c r="AM445" s="835"/>
      <c r="AN445" s="836"/>
    </row>
    <row r="446" spans="1:40" ht="18" customHeight="1">
      <c r="A446" s="62"/>
      <c r="B446" s="62"/>
      <c r="C446" s="628"/>
      <c r="D446" s="629"/>
      <c r="E446" s="650"/>
      <c r="F446" s="651"/>
      <c r="G446" s="651"/>
      <c r="H446" s="651"/>
      <c r="I446" s="651"/>
      <c r="J446" s="651"/>
      <c r="K446" s="651"/>
      <c r="L446" s="651"/>
      <c r="M446" s="651"/>
      <c r="N446" s="651"/>
      <c r="O446" s="651"/>
      <c r="P446" s="651"/>
      <c r="Q446" s="651"/>
      <c r="R446" s="651"/>
      <c r="S446" s="651"/>
      <c r="T446" s="651"/>
      <c r="U446" s="651"/>
      <c r="V446" s="651"/>
      <c r="W446" s="651"/>
      <c r="X446" s="651"/>
      <c r="Y446" s="651"/>
      <c r="Z446" s="651"/>
      <c r="AA446" s="651"/>
      <c r="AB446" s="651"/>
      <c r="AC446" s="651"/>
      <c r="AD446" s="651"/>
      <c r="AE446" s="651"/>
      <c r="AF446" s="651"/>
      <c r="AG446" s="651"/>
      <c r="AH446" s="652"/>
      <c r="AI446" s="838"/>
      <c r="AJ446" s="838"/>
      <c r="AK446" s="838"/>
      <c r="AL446" s="838"/>
      <c r="AM446" s="838"/>
      <c r="AN446" s="839"/>
    </row>
    <row r="447" spans="1:40" ht="18" customHeight="1">
      <c r="A447" s="62"/>
      <c r="C447" s="628"/>
      <c r="D447" s="629"/>
      <c r="E447" s="650"/>
      <c r="F447" s="651"/>
      <c r="G447" s="651"/>
      <c r="H447" s="651"/>
      <c r="I447" s="651"/>
      <c r="J447" s="651"/>
      <c r="K447" s="651"/>
      <c r="L447" s="651"/>
      <c r="M447" s="651"/>
      <c r="N447" s="651"/>
      <c r="O447" s="651"/>
      <c r="P447" s="651"/>
      <c r="Q447" s="651"/>
      <c r="R447" s="651"/>
      <c r="S447" s="651"/>
      <c r="T447" s="651"/>
      <c r="U447" s="651"/>
      <c r="V447" s="651"/>
      <c r="W447" s="651"/>
      <c r="X447" s="651"/>
      <c r="Y447" s="651"/>
      <c r="Z447" s="651"/>
      <c r="AA447" s="651"/>
      <c r="AB447" s="651"/>
      <c r="AC447" s="651"/>
      <c r="AD447" s="651"/>
      <c r="AE447" s="651"/>
      <c r="AF447" s="651"/>
      <c r="AG447" s="651"/>
      <c r="AH447" s="652"/>
      <c r="AI447" s="838"/>
      <c r="AJ447" s="838"/>
      <c r="AK447" s="838"/>
      <c r="AL447" s="838"/>
      <c r="AM447" s="838"/>
      <c r="AN447" s="839"/>
    </row>
    <row r="448" spans="1:40" ht="18" customHeight="1">
      <c r="A448" s="62"/>
      <c r="C448" s="630"/>
      <c r="D448" s="631"/>
      <c r="E448" s="685"/>
      <c r="F448" s="686"/>
      <c r="G448" s="686"/>
      <c r="H448" s="686"/>
      <c r="I448" s="686"/>
      <c r="J448" s="686"/>
      <c r="K448" s="686"/>
      <c r="L448" s="686"/>
      <c r="M448" s="686"/>
      <c r="N448" s="686"/>
      <c r="O448" s="686"/>
      <c r="P448" s="686"/>
      <c r="Q448" s="686"/>
      <c r="R448" s="686"/>
      <c r="S448" s="686"/>
      <c r="T448" s="686"/>
      <c r="U448" s="686"/>
      <c r="V448" s="686"/>
      <c r="W448" s="686"/>
      <c r="X448" s="686"/>
      <c r="Y448" s="686"/>
      <c r="Z448" s="686"/>
      <c r="AA448" s="686"/>
      <c r="AB448" s="686"/>
      <c r="AC448" s="686"/>
      <c r="AD448" s="686"/>
      <c r="AE448" s="686"/>
      <c r="AF448" s="686"/>
      <c r="AG448" s="686"/>
      <c r="AH448" s="687"/>
      <c r="AI448" s="673"/>
      <c r="AJ448" s="673"/>
      <c r="AK448" s="673"/>
      <c r="AL448" s="673"/>
      <c r="AM448" s="673"/>
      <c r="AN448" s="740"/>
    </row>
    <row r="449" spans="1:41" ht="18" customHeight="1">
      <c r="A449" s="62"/>
      <c r="B449" s="62"/>
      <c r="C449" s="780">
        <v>127</v>
      </c>
      <c r="D449" s="780"/>
      <c r="E449" s="796" t="s">
        <v>814</v>
      </c>
      <c r="F449" s="797"/>
      <c r="G449" s="797"/>
      <c r="H449" s="797"/>
      <c r="I449" s="797"/>
      <c r="J449" s="797"/>
      <c r="K449" s="797"/>
      <c r="L449" s="797"/>
      <c r="M449" s="797"/>
      <c r="N449" s="797"/>
      <c r="O449" s="797"/>
      <c r="P449" s="797"/>
      <c r="Q449" s="797"/>
      <c r="R449" s="797"/>
      <c r="S449" s="797"/>
      <c r="T449" s="797"/>
      <c r="U449" s="797"/>
      <c r="V449" s="797"/>
      <c r="W449" s="797"/>
      <c r="X449" s="797"/>
      <c r="Y449" s="797"/>
      <c r="Z449" s="797"/>
      <c r="AA449" s="797"/>
      <c r="AB449" s="797"/>
      <c r="AC449" s="797"/>
      <c r="AD449" s="797"/>
      <c r="AE449" s="797"/>
      <c r="AF449" s="797"/>
      <c r="AG449" s="797"/>
      <c r="AH449" s="797"/>
      <c r="AI449" s="797"/>
      <c r="AJ449" s="797"/>
      <c r="AK449" s="797"/>
      <c r="AL449" s="797"/>
      <c r="AM449" s="797"/>
      <c r="AN449" s="798"/>
    </row>
    <row r="450" spans="1:41" ht="18" customHeight="1">
      <c r="A450" s="62"/>
      <c r="B450" s="62"/>
      <c r="C450" s="780"/>
      <c r="D450" s="780"/>
      <c r="E450" s="514"/>
      <c r="F450" s="517" t="s">
        <v>182</v>
      </c>
      <c r="G450" s="813"/>
      <c r="H450" s="813"/>
      <c r="I450" s="813"/>
      <c r="J450" s="515" t="s">
        <v>46</v>
      </c>
      <c r="K450" s="805"/>
      <c r="L450" s="805"/>
      <c r="M450" s="515" t="s">
        <v>47</v>
      </c>
      <c r="N450" s="812"/>
      <c r="O450" s="812"/>
      <c r="P450" s="515" t="s">
        <v>48</v>
      </c>
      <c r="Q450" s="518"/>
      <c r="R450" s="518"/>
      <c r="S450" s="518"/>
      <c r="T450" s="518"/>
      <c r="U450" s="518"/>
      <c r="V450" s="518"/>
      <c r="W450" s="518"/>
      <c r="X450" s="517" t="s">
        <v>185</v>
      </c>
      <c r="Y450" s="813"/>
      <c r="Z450" s="813"/>
      <c r="AA450" s="813"/>
      <c r="AB450" s="515" t="s">
        <v>46</v>
      </c>
      <c r="AC450" s="805"/>
      <c r="AD450" s="805"/>
      <c r="AE450" s="515" t="s">
        <v>47</v>
      </c>
      <c r="AF450" s="812"/>
      <c r="AG450" s="812"/>
      <c r="AH450" s="515" t="s">
        <v>48</v>
      </c>
      <c r="AI450" s="816"/>
      <c r="AJ450" s="816"/>
      <c r="AK450" s="816"/>
      <c r="AL450" s="816"/>
      <c r="AM450" s="816"/>
      <c r="AN450" s="817"/>
      <c r="AO450" s="296"/>
    </row>
    <row r="451" spans="1:41" ht="18" customHeight="1">
      <c r="A451" s="62"/>
      <c r="B451" s="62"/>
      <c r="C451" s="780"/>
      <c r="D451" s="780"/>
      <c r="E451" s="514"/>
      <c r="F451" s="517" t="s">
        <v>183</v>
      </c>
      <c r="G451" s="813"/>
      <c r="H451" s="813"/>
      <c r="I451" s="813"/>
      <c r="J451" s="515" t="s">
        <v>46</v>
      </c>
      <c r="K451" s="805"/>
      <c r="L451" s="805"/>
      <c r="M451" s="515" t="s">
        <v>47</v>
      </c>
      <c r="N451" s="812"/>
      <c r="O451" s="812"/>
      <c r="P451" s="515" t="s">
        <v>48</v>
      </c>
      <c r="Q451" s="518"/>
      <c r="R451" s="518"/>
      <c r="S451" s="518"/>
      <c r="T451" s="518"/>
      <c r="U451" s="518"/>
      <c r="V451" s="518"/>
      <c r="W451" s="518"/>
      <c r="X451" s="517" t="s">
        <v>186</v>
      </c>
      <c r="Y451" s="813"/>
      <c r="Z451" s="813"/>
      <c r="AA451" s="813"/>
      <c r="AB451" s="515" t="s">
        <v>46</v>
      </c>
      <c r="AC451" s="805"/>
      <c r="AD451" s="805"/>
      <c r="AE451" s="515" t="s">
        <v>47</v>
      </c>
      <c r="AF451" s="812"/>
      <c r="AG451" s="812"/>
      <c r="AH451" s="515" t="s">
        <v>48</v>
      </c>
      <c r="AI451" s="816"/>
      <c r="AJ451" s="816"/>
      <c r="AK451" s="816"/>
      <c r="AL451" s="816"/>
      <c r="AM451" s="816"/>
      <c r="AN451" s="817"/>
      <c r="AO451" s="296"/>
    </row>
    <row r="452" spans="1:41" ht="18" customHeight="1">
      <c r="A452" s="62"/>
      <c r="B452" s="62"/>
      <c r="C452" s="780"/>
      <c r="D452" s="780"/>
      <c r="E452" s="299"/>
      <c r="F452" s="519" t="s">
        <v>184</v>
      </c>
      <c r="G452" s="813"/>
      <c r="H452" s="813"/>
      <c r="I452" s="813"/>
      <c r="J452" s="515" t="s">
        <v>46</v>
      </c>
      <c r="K452" s="805"/>
      <c r="L452" s="805"/>
      <c r="M452" s="515" t="s">
        <v>47</v>
      </c>
      <c r="N452" s="812"/>
      <c r="O452" s="812"/>
      <c r="P452" s="515" t="s">
        <v>48</v>
      </c>
      <c r="Q452" s="520"/>
      <c r="R452" s="520"/>
      <c r="S452" s="520"/>
      <c r="T452" s="520"/>
      <c r="U452" s="520"/>
      <c r="V452" s="520"/>
      <c r="W452" s="520"/>
      <c r="X452" s="519" t="s">
        <v>187</v>
      </c>
      <c r="Y452" s="813"/>
      <c r="Z452" s="813"/>
      <c r="AA452" s="813"/>
      <c r="AB452" s="515" t="s">
        <v>46</v>
      </c>
      <c r="AC452" s="805"/>
      <c r="AD452" s="805"/>
      <c r="AE452" s="515" t="s">
        <v>47</v>
      </c>
      <c r="AF452" s="812"/>
      <c r="AG452" s="812"/>
      <c r="AH452" s="515" t="s">
        <v>48</v>
      </c>
      <c r="AI452" s="814"/>
      <c r="AJ452" s="814"/>
      <c r="AK452" s="814"/>
      <c r="AL452" s="814"/>
      <c r="AM452" s="814"/>
      <c r="AN452" s="815"/>
      <c r="AO452" s="296"/>
    </row>
    <row r="453" spans="1:41" ht="18" customHeight="1">
      <c r="A453" s="62"/>
      <c r="B453" s="62"/>
      <c r="C453" s="674">
        <v>128</v>
      </c>
      <c r="D453" s="675"/>
      <c r="E453" s="647" t="s">
        <v>316</v>
      </c>
      <c r="F453" s="648"/>
      <c r="G453" s="648"/>
      <c r="H453" s="648"/>
      <c r="I453" s="648"/>
      <c r="J453" s="648"/>
      <c r="K453" s="648"/>
      <c r="L453" s="648"/>
      <c r="M453" s="648"/>
      <c r="N453" s="648"/>
      <c r="O453" s="648"/>
      <c r="P453" s="648"/>
      <c r="Q453" s="648"/>
      <c r="R453" s="648"/>
      <c r="S453" s="648"/>
      <c r="T453" s="648"/>
      <c r="U453" s="648"/>
      <c r="V453" s="648"/>
      <c r="W453" s="648"/>
      <c r="X453" s="648"/>
      <c r="Y453" s="648"/>
      <c r="Z453" s="648"/>
      <c r="AA453" s="648"/>
      <c r="AB453" s="648"/>
      <c r="AC453" s="648"/>
      <c r="AD453" s="648"/>
      <c r="AE453" s="648"/>
      <c r="AF453" s="648"/>
      <c r="AG453" s="648"/>
      <c r="AH453" s="649"/>
      <c r="AI453" s="657"/>
      <c r="AJ453" s="658"/>
      <c r="AK453" s="658"/>
      <c r="AL453" s="658"/>
      <c r="AM453" s="658"/>
      <c r="AN453" s="659"/>
    </row>
    <row r="454" spans="1:41" ht="18" customHeight="1">
      <c r="A454" s="62"/>
      <c r="B454" s="62"/>
      <c r="C454" s="624"/>
      <c r="D454" s="625"/>
      <c r="E454" s="685"/>
      <c r="F454" s="686"/>
      <c r="G454" s="686"/>
      <c r="H454" s="686"/>
      <c r="I454" s="686"/>
      <c r="J454" s="686"/>
      <c r="K454" s="686"/>
      <c r="L454" s="686"/>
      <c r="M454" s="686"/>
      <c r="N454" s="686"/>
      <c r="O454" s="686"/>
      <c r="P454" s="686"/>
      <c r="Q454" s="686"/>
      <c r="R454" s="686"/>
      <c r="S454" s="686"/>
      <c r="T454" s="686"/>
      <c r="U454" s="686"/>
      <c r="V454" s="686"/>
      <c r="W454" s="686"/>
      <c r="X454" s="686"/>
      <c r="Y454" s="686"/>
      <c r="Z454" s="686"/>
      <c r="AA454" s="686"/>
      <c r="AB454" s="686"/>
      <c r="AC454" s="686"/>
      <c r="AD454" s="686"/>
      <c r="AE454" s="686"/>
      <c r="AF454" s="686"/>
      <c r="AG454" s="686"/>
      <c r="AH454" s="687"/>
      <c r="AI454" s="733"/>
      <c r="AJ454" s="734"/>
      <c r="AK454" s="734"/>
      <c r="AL454" s="734"/>
      <c r="AM454" s="734"/>
      <c r="AN454" s="735"/>
    </row>
    <row r="455" spans="1:41" ht="18" customHeight="1">
      <c r="A455" s="62"/>
      <c r="B455" s="62"/>
      <c r="C455" s="674">
        <v>129</v>
      </c>
      <c r="D455" s="675"/>
      <c r="E455" s="796" t="s">
        <v>815</v>
      </c>
      <c r="F455" s="797"/>
      <c r="G455" s="797"/>
      <c r="H455" s="797"/>
      <c r="I455" s="797"/>
      <c r="J455" s="797"/>
      <c r="K455" s="797"/>
      <c r="L455" s="797"/>
      <c r="M455" s="797"/>
      <c r="N455" s="797"/>
      <c r="O455" s="797"/>
      <c r="P455" s="797"/>
      <c r="Q455" s="797"/>
      <c r="R455" s="797"/>
      <c r="S455" s="797"/>
      <c r="T455" s="797"/>
      <c r="U455" s="797"/>
      <c r="V455" s="797"/>
      <c r="W455" s="797"/>
      <c r="X455" s="797"/>
      <c r="Y455" s="797"/>
      <c r="Z455" s="797"/>
      <c r="AA455" s="797"/>
      <c r="AB455" s="797"/>
      <c r="AC455" s="797"/>
      <c r="AD455" s="797"/>
      <c r="AE455" s="797"/>
      <c r="AF455" s="797"/>
      <c r="AG455" s="797"/>
      <c r="AH455" s="797"/>
      <c r="AI455" s="797"/>
      <c r="AJ455" s="797"/>
      <c r="AK455" s="797"/>
      <c r="AL455" s="797"/>
      <c r="AM455" s="797"/>
      <c r="AN455" s="798"/>
    </row>
    <row r="456" spans="1:41" ht="18" customHeight="1">
      <c r="A456" s="62"/>
      <c r="B456" s="62"/>
      <c r="C456" s="622"/>
      <c r="D456" s="623"/>
      <c r="E456" s="799" t="s">
        <v>188</v>
      </c>
      <c r="F456" s="800"/>
      <c r="G456" s="800"/>
      <c r="H456" s="800"/>
      <c r="I456" s="800"/>
      <c r="J456" s="800"/>
      <c r="K456" s="800"/>
      <c r="L456" s="800"/>
      <c r="M456" s="800"/>
      <c r="N456" s="800"/>
      <c r="O456" s="800"/>
      <c r="P456" s="800"/>
      <c r="Q456" s="800"/>
      <c r="R456" s="800"/>
      <c r="S456" s="800"/>
      <c r="T456" s="800"/>
      <c r="U456" s="800"/>
      <c r="V456" s="800"/>
      <c r="W456" s="800"/>
      <c r="X456" s="800"/>
      <c r="Y456" s="800"/>
      <c r="Z456" s="800"/>
      <c r="AA456" s="800"/>
      <c r="AB456" s="800"/>
      <c r="AC456" s="800"/>
      <c r="AD456" s="800"/>
      <c r="AE456" s="800"/>
      <c r="AF456" s="800"/>
      <c r="AG456" s="800"/>
      <c r="AH456" s="800"/>
      <c r="AI456" s="800"/>
      <c r="AJ456" s="800"/>
      <c r="AK456" s="800"/>
      <c r="AL456" s="800"/>
      <c r="AM456" s="800"/>
      <c r="AN456" s="801"/>
    </row>
    <row r="457" spans="1:41" ht="18" customHeight="1">
      <c r="A457" s="62"/>
      <c r="B457" s="62"/>
      <c r="C457" s="622"/>
      <c r="D457" s="623"/>
      <c r="E457" s="802"/>
      <c r="F457" s="803"/>
      <c r="G457" s="803"/>
      <c r="H457" s="803"/>
      <c r="I457" s="803"/>
      <c r="J457" s="803"/>
      <c r="K457" s="803"/>
      <c r="L457" s="803"/>
      <c r="M457" s="803"/>
      <c r="N457" s="803"/>
      <c r="O457" s="803"/>
      <c r="P457" s="803"/>
      <c r="Q457" s="803"/>
      <c r="R457" s="803"/>
      <c r="S457" s="803"/>
      <c r="T457" s="803"/>
      <c r="U457" s="803"/>
      <c r="V457" s="803"/>
      <c r="W457" s="803"/>
      <c r="X457" s="803"/>
      <c r="Y457" s="803"/>
      <c r="Z457" s="803"/>
      <c r="AA457" s="803"/>
      <c r="AB457" s="803"/>
      <c r="AC457" s="803"/>
      <c r="AD457" s="803"/>
      <c r="AE457" s="803"/>
      <c r="AF457" s="803"/>
      <c r="AG457" s="803"/>
      <c r="AH457" s="803"/>
      <c r="AI457" s="803"/>
      <c r="AJ457" s="803"/>
      <c r="AK457" s="803"/>
      <c r="AL457" s="803"/>
      <c r="AM457" s="803"/>
      <c r="AN457" s="804"/>
    </row>
    <row r="458" spans="1:41" ht="18" customHeight="1">
      <c r="A458" s="62"/>
      <c r="B458" s="62"/>
      <c r="C458" s="622"/>
      <c r="D458" s="623"/>
      <c r="E458" s="785"/>
      <c r="F458" s="756"/>
      <c r="G458" s="756"/>
      <c r="H458" s="756"/>
      <c r="I458" s="756"/>
      <c r="J458" s="756"/>
      <c r="K458" s="756"/>
      <c r="L458" s="756"/>
      <c r="M458" s="756"/>
      <c r="N458" s="756"/>
      <c r="O458" s="756"/>
      <c r="P458" s="756"/>
      <c r="Q458" s="756"/>
      <c r="R458" s="756"/>
      <c r="S458" s="756"/>
      <c r="T458" s="756"/>
      <c r="U458" s="756"/>
      <c r="V458" s="756"/>
      <c r="W458" s="756"/>
      <c r="X458" s="756"/>
      <c r="Y458" s="756"/>
      <c r="Z458" s="756"/>
      <c r="AA458" s="756"/>
      <c r="AB458" s="756"/>
      <c r="AC458" s="756"/>
      <c r="AD458" s="756"/>
      <c r="AE458" s="756"/>
      <c r="AF458" s="756"/>
      <c r="AG458" s="756"/>
      <c r="AH458" s="756"/>
      <c r="AI458" s="756"/>
      <c r="AJ458" s="756"/>
      <c r="AK458" s="756"/>
      <c r="AL458" s="756"/>
      <c r="AM458" s="756"/>
      <c r="AN458" s="757"/>
    </row>
    <row r="459" spans="1:41" ht="18" customHeight="1">
      <c r="A459" s="62"/>
      <c r="B459" s="62"/>
      <c r="C459" s="674">
        <v>130</v>
      </c>
      <c r="D459" s="675"/>
      <c r="E459" s="647" t="s">
        <v>317</v>
      </c>
      <c r="F459" s="648"/>
      <c r="G459" s="648"/>
      <c r="H459" s="648"/>
      <c r="I459" s="648"/>
      <c r="J459" s="648"/>
      <c r="K459" s="648"/>
      <c r="L459" s="648"/>
      <c r="M459" s="648"/>
      <c r="N459" s="648"/>
      <c r="O459" s="648"/>
      <c r="P459" s="648"/>
      <c r="Q459" s="648"/>
      <c r="R459" s="648"/>
      <c r="S459" s="648"/>
      <c r="T459" s="648"/>
      <c r="U459" s="648"/>
      <c r="V459" s="648"/>
      <c r="W459" s="648"/>
      <c r="X459" s="648"/>
      <c r="Y459" s="648"/>
      <c r="Z459" s="648"/>
      <c r="AA459" s="648"/>
      <c r="AB459" s="648"/>
      <c r="AC459" s="648"/>
      <c r="AD459" s="648"/>
      <c r="AE459" s="648"/>
      <c r="AF459" s="648"/>
      <c r="AG459" s="648"/>
      <c r="AH459" s="649"/>
      <c r="AI459" s="657"/>
      <c r="AJ459" s="658"/>
      <c r="AK459" s="658"/>
      <c r="AL459" s="658"/>
      <c r="AM459" s="658"/>
      <c r="AN459" s="659"/>
    </row>
    <row r="460" spans="1:41" ht="18" customHeight="1">
      <c r="A460" s="62"/>
      <c r="B460" s="62"/>
      <c r="C460" s="622"/>
      <c r="D460" s="623"/>
      <c r="E460" s="650"/>
      <c r="F460" s="651"/>
      <c r="G460" s="651"/>
      <c r="H460" s="651"/>
      <c r="I460" s="651"/>
      <c r="J460" s="651"/>
      <c r="K460" s="651"/>
      <c r="L460" s="651"/>
      <c r="M460" s="651"/>
      <c r="N460" s="651"/>
      <c r="O460" s="651"/>
      <c r="P460" s="651"/>
      <c r="Q460" s="651"/>
      <c r="R460" s="651"/>
      <c r="S460" s="651"/>
      <c r="T460" s="651"/>
      <c r="U460" s="651"/>
      <c r="V460" s="651"/>
      <c r="W460" s="651"/>
      <c r="X460" s="651"/>
      <c r="Y460" s="651"/>
      <c r="Z460" s="651"/>
      <c r="AA460" s="651"/>
      <c r="AB460" s="651"/>
      <c r="AC460" s="651"/>
      <c r="AD460" s="651"/>
      <c r="AE460" s="651"/>
      <c r="AF460" s="651"/>
      <c r="AG460" s="651"/>
      <c r="AH460" s="652"/>
      <c r="AI460" s="660"/>
      <c r="AJ460" s="661"/>
      <c r="AK460" s="661"/>
      <c r="AL460" s="661"/>
      <c r="AM460" s="661"/>
      <c r="AN460" s="662"/>
    </row>
    <row r="461" spans="1:41" ht="18" customHeight="1">
      <c r="A461" s="62"/>
      <c r="C461" s="624"/>
      <c r="D461" s="625"/>
      <c r="E461" s="685"/>
      <c r="F461" s="686"/>
      <c r="G461" s="686"/>
      <c r="H461" s="686"/>
      <c r="I461" s="686"/>
      <c r="J461" s="686"/>
      <c r="K461" s="686"/>
      <c r="L461" s="686"/>
      <c r="M461" s="686"/>
      <c r="N461" s="686"/>
      <c r="O461" s="686"/>
      <c r="P461" s="686"/>
      <c r="Q461" s="686"/>
      <c r="R461" s="686"/>
      <c r="S461" s="686"/>
      <c r="T461" s="686"/>
      <c r="U461" s="686"/>
      <c r="V461" s="686"/>
      <c r="W461" s="686"/>
      <c r="X461" s="686"/>
      <c r="Y461" s="686"/>
      <c r="Z461" s="686"/>
      <c r="AA461" s="686"/>
      <c r="AB461" s="686"/>
      <c r="AC461" s="686"/>
      <c r="AD461" s="686"/>
      <c r="AE461" s="686"/>
      <c r="AF461" s="686"/>
      <c r="AG461" s="686"/>
      <c r="AH461" s="687"/>
      <c r="AI461" s="733"/>
      <c r="AJ461" s="734"/>
      <c r="AK461" s="734"/>
      <c r="AL461" s="734"/>
      <c r="AM461" s="734"/>
      <c r="AN461" s="735"/>
    </row>
    <row r="462" spans="1:41" ht="18" customHeight="1">
      <c r="A462" s="62"/>
      <c r="B462" s="62"/>
      <c r="C462" s="674">
        <v>131</v>
      </c>
      <c r="D462" s="675"/>
      <c r="E462" s="647" t="s">
        <v>318</v>
      </c>
      <c r="F462" s="648"/>
      <c r="G462" s="648"/>
      <c r="H462" s="648"/>
      <c r="I462" s="648"/>
      <c r="J462" s="648"/>
      <c r="K462" s="648"/>
      <c r="L462" s="648"/>
      <c r="M462" s="648"/>
      <c r="N462" s="648"/>
      <c r="O462" s="648"/>
      <c r="P462" s="648"/>
      <c r="Q462" s="648"/>
      <c r="R462" s="648"/>
      <c r="S462" s="648"/>
      <c r="T462" s="648"/>
      <c r="U462" s="648"/>
      <c r="V462" s="648"/>
      <c r="W462" s="648"/>
      <c r="X462" s="648"/>
      <c r="Y462" s="648"/>
      <c r="Z462" s="648"/>
      <c r="AA462" s="648"/>
      <c r="AB462" s="648"/>
      <c r="AC462" s="648"/>
      <c r="AD462" s="648"/>
      <c r="AE462" s="648"/>
      <c r="AF462" s="648"/>
      <c r="AG462" s="648"/>
      <c r="AH462" s="649"/>
      <c r="AI462" s="657"/>
      <c r="AJ462" s="658"/>
      <c r="AK462" s="658"/>
      <c r="AL462" s="658"/>
      <c r="AM462" s="658"/>
      <c r="AN462" s="659"/>
    </row>
    <row r="463" spans="1:41" ht="18" customHeight="1">
      <c r="A463" s="62"/>
      <c r="B463" s="62"/>
      <c r="C463" s="624"/>
      <c r="D463" s="625"/>
      <c r="E463" s="685"/>
      <c r="F463" s="686"/>
      <c r="G463" s="686"/>
      <c r="H463" s="686"/>
      <c r="I463" s="686"/>
      <c r="J463" s="686"/>
      <c r="K463" s="686"/>
      <c r="L463" s="686"/>
      <c r="M463" s="686"/>
      <c r="N463" s="686"/>
      <c r="O463" s="686"/>
      <c r="P463" s="686"/>
      <c r="Q463" s="686"/>
      <c r="R463" s="686"/>
      <c r="S463" s="686"/>
      <c r="T463" s="686"/>
      <c r="U463" s="686"/>
      <c r="V463" s="686"/>
      <c r="W463" s="686"/>
      <c r="X463" s="686"/>
      <c r="Y463" s="686"/>
      <c r="Z463" s="686"/>
      <c r="AA463" s="686"/>
      <c r="AB463" s="686"/>
      <c r="AC463" s="686"/>
      <c r="AD463" s="686"/>
      <c r="AE463" s="686"/>
      <c r="AF463" s="686"/>
      <c r="AG463" s="686"/>
      <c r="AH463" s="687"/>
      <c r="AI463" s="733"/>
      <c r="AJ463" s="734"/>
      <c r="AK463" s="734"/>
      <c r="AL463" s="734"/>
      <c r="AM463" s="734"/>
      <c r="AN463" s="735"/>
    </row>
    <row r="464" spans="1:41" ht="18" customHeight="1">
      <c r="A464" s="62"/>
      <c r="B464" s="62"/>
      <c r="C464" s="674">
        <v>132</v>
      </c>
      <c r="D464" s="675"/>
      <c r="E464" s="647" t="s">
        <v>319</v>
      </c>
      <c r="F464" s="648"/>
      <c r="G464" s="648"/>
      <c r="H464" s="648"/>
      <c r="I464" s="648"/>
      <c r="J464" s="648"/>
      <c r="K464" s="648"/>
      <c r="L464" s="648"/>
      <c r="M464" s="648"/>
      <c r="N464" s="648"/>
      <c r="O464" s="648"/>
      <c r="P464" s="648"/>
      <c r="Q464" s="648"/>
      <c r="R464" s="648"/>
      <c r="S464" s="648"/>
      <c r="T464" s="648"/>
      <c r="U464" s="648"/>
      <c r="V464" s="648"/>
      <c r="W464" s="648"/>
      <c r="X464" s="648"/>
      <c r="Y464" s="648"/>
      <c r="Z464" s="648"/>
      <c r="AA464" s="648"/>
      <c r="AB464" s="648"/>
      <c r="AC464" s="648"/>
      <c r="AD464" s="648"/>
      <c r="AE464" s="648"/>
      <c r="AF464" s="648"/>
      <c r="AG464" s="648"/>
      <c r="AH464" s="649"/>
      <c r="AI464" s="657"/>
      <c r="AJ464" s="658"/>
      <c r="AK464" s="658"/>
      <c r="AL464" s="658"/>
      <c r="AM464" s="658"/>
      <c r="AN464" s="659"/>
    </row>
    <row r="465" spans="1:41" ht="18" customHeight="1">
      <c r="A465" s="62"/>
      <c r="B465" s="62"/>
      <c r="C465" s="624"/>
      <c r="D465" s="625"/>
      <c r="E465" s="685"/>
      <c r="F465" s="686"/>
      <c r="G465" s="686"/>
      <c r="H465" s="686"/>
      <c r="I465" s="686"/>
      <c r="J465" s="686"/>
      <c r="K465" s="686"/>
      <c r="L465" s="686"/>
      <c r="M465" s="686"/>
      <c r="N465" s="686"/>
      <c r="O465" s="686"/>
      <c r="P465" s="686"/>
      <c r="Q465" s="686"/>
      <c r="R465" s="686"/>
      <c r="S465" s="686"/>
      <c r="T465" s="686"/>
      <c r="U465" s="686"/>
      <c r="V465" s="686"/>
      <c r="W465" s="686"/>
      <c r="X465" s="686"/>
      <c r="Y465" s="686"/>
      <c r="Z465" s="686"/>
      <c r="AA465" s="686"/>
      <c r="AB465" s="686"/>
      <c r="AC465" s="686"/>
      <c r="AD465" s="686"/>
      <c r="AE465" s="686"/>
      <c r="AF465" s="686"/>
      <c r="AG465" s="686"/>
      <c r="AH465" s="687"/>
      <c r="AI465" s="733"/>
      <c r="AJ465" s="734"/>
      <c r="AK465" s="734"/>
      <c r="AL465" s="734"/>
      <c r="AM465" s="734"/>
      <c r="AN465" s="735"/>
    </row>
    <row r="466" spans="1:41" ht="18" customHeight="1">
      <c r="A466" s="62"/>
      <c r="B466" s="62"/>
      <c r="C466" s="674">
        <v>133</v>
      </c>
      <c r="D466" s="675"/>
      <c r="E466" s="647" t="s">
        <v>320</v>
      </c>
      <c r="F466" s="648"/>
      <c r="G466" s="648"/>
      <c r="H466" s="648"/>
      <c r="I466" s="648"/>
      <c r="J466" s="648"/>
      <c r="K466" s="648"/>
      <c r="L466" s="648"/>
      <c r="M466" s="648"/>
      <c r="N466" s="648"/>
      <c r="O466" s="648"/>
      <c r="P466" s="648"/>
      <c r="Q466" s="648"/>
      <c r="R466" s="648"/>
      <c r="S466" s="648"/>
      <c r="T466" s="648"/>
      <c r="U466" s="648"/>
      <c r="V466" s="648"/>
      <c r="W466" s="648"/>
      <c r="X466" s="648"/>
      <c r="Y466" s="648"/>
      <c r="Z466" s="648"/>
      <c r="AA466" s="648"/>
      <c r="AB466" s="648"/>
      <c r="AC466" s="648"/>
      <c r="AD466" s="648"/>
      <c r="AE466" s="648"/>
      <c r="AF466" s="648"/>
      <c r="AG466" s="648"/>
      <c r="AH466" s="649"/>
      <c r="AI466" s="657"/>
      <c r="AJ466" s="658"/>
      <c r="AK466" s="658"/>
      <c r="AL466" s="658"/>
      <c r="AM466" s="658"/>
      <c r="AN466" s="659"/>
    </row>
    <row r="467" spans="1:41" ht="18" customHeight="1">
      <c r="A467" s="62"/>
      <c r="B467" s="62"/>
      <c r="C467" s="624"/>
      <c r="D467" s="625"/>
      <c r="E467" s="685"/>
      <c r="F467" s="686"/>
      <c r="G467" s="686"/>
      <c r="H467" s="686"/>
      <c r="I467" s="686"/>
      <c r="J467" s="686"/>
      <c r="K467" s="686"/>
      <c r="L467" s="686"/>
      <c r="M467" s="686"/>
      <c r="N467" s="686"/>
      <c r="O467" s="686"/>
      <c r="P467" s="686"/>
      <c r="Q467" s="686"/>
      <c r="R467" s="686"/>
      <c r="S467" s="686"/>
      <c r="T467" s="686"/>
      <c r="U467" s="686"/>
      <c r="V467" s="686"/>
      <c r="W467" s="686"/>
      <c r="X467" s="686"/>
      <c r="Y467" s="686"/>
      <c r="Z467" s="686"/>
      <c r="AA467" s="686"/>
      <c r="AB467" s="686"/>
      <c r="AC467" s="686"/>
      <c r="AD467" s="686"/>
      <c r="AE467" s="686"/>
      <c r="AF467" s="686"/>
      <c r="AG467" s="686"/>
      <c r="AH467" s="687"/>
      <c r="AI467" s="733"/>
      <c r="AJ467" s="734"/>
      <c r="AK467" s="734"/>
      <c r="AL467" s="734"/>
      <c r="AM467" s="734"/>
      <c r="AN467" s="735"/>
    </row>
    <row r="468" spans="1:41" ht="18" customHeight="1">
      <c r="A468" s="62"/>
      <c r="B468" s="62"/>
      <c r="C468" s="674">
        <v>134</v>
      </c>
      <c r="D468" s="675"/>
      <c r="E468" s="647" t="s">
        <v>321</v>
      </c>
      <c r="F468" s="648"/>
      <c r="G468" s="648"/>
      <c r="H468" s="648"/>
      <c r="I468" s="648"/>
      <c r="J468" s="648"/>
      <c r="K468" s="648"/>
      <c r="L468" s="648"/>
      <c r="M468" s="648"/>
      <c r="N468" s="648"/>
      <c r="O468" s="648"/>
      <c r="P468" s="648"/>
      <c r="Q468" s="648"/>
      <c r="R468" s="648"/>
      <c r="S468" s="648"/>
      <c r="T468" s="648"/>
      <c r="U468" s="648"/>
      <c r="V468" s="648"/>
      <c r="W468" s="648"/>
      <c r="X468" s="648"/>
      <c r="Y468" s="648"/>
      <c r="Z468" s="648"/>
      <c r="AA468" s="648"/>
      <c r="AB468" s="648"/>
      <c r="AC468" s="648"/>
      <c r="AD468" s="648"/>
      <c r="AE468" s="648"/>
      <c r="AF468" s="648"/>
      <c r="AG468" s="648"/>
      <c r="AH468" s="649"/>
      <c r="AI468" s="657"/>
      <c r="AJ468" s="658"/>
      <c r="AK468" s="658"/>
      <c r="AL468" s="658"/>
      <c r="AM468" s="658"/>
      <c r="AN468" s="659"/>
    </row>
    <row r="469" spans="1:41" ht="18" customHeight="1">
      <c r="A469" s="62"/>
      <c r="B469" s="62"/>
      <c r="C469" s="624"/>
      <c r="D469" s="625"/>
      <c r="E469" s="685"/>
      <c r="F469" s="686"/>
      <c r="G469" s="686"/>
      <c r="H469" s="686"/>
      <c r="I469" s="686"/>
      <c r="J469" s="686"/>
      <c r="K469" s="686"/>
      <c r="L469" s="686"/>
      <c r="M469" s="686"/>
      <c r="N469" s="686"/>
      <c r="O469" s="686"/>
      <c r="P469" s="686"/>
      <c r="Q469" s="686"/>
      <c r="R469" s="686"/>
      <c r="S469" s="686"/>
      <c r="T469" s="686"/>
      <c r="U469" s="686"/>
      <c r="V469" s="686"/>
      <c r="W469" s="686"/>
      <c r="X469" s="686"/>
      <c r="Y469" s="686"/>
      <c r="Z469" s="686"/>
      <c r="AA469" s="686"/>
      <c r="AB469" s="686"/>
      <c r="AC469" s="686"/>
      <c r="AD469" s="686"/>
      <c r="AE469" s="686"/>
      <c r="AF469" s="686"/>
      <c r="AG469" s="686"/>
      <c r="AH469" s="687"/>
      <c r="AI469" s="733"/>
      <c r="AJ469" s="734"/>
      <c r="AK469" s="734"/>
      <c r="AL469" s="734"/>
      <c r="AM469" s="734"/>
      <c r="AN469" s="735"/>
    </row>
    <row r="470" spans="1:41" ht="18" customHeight="1">
      <c r="A470" s="62"/>
      <c r="B470" s="62"/>
      <c r="C470" s="296"/>
      <c r="D470" s="296"/>
      <c r="E470" s="301"/>
      <c r="F470" s="521"/>
      <c r="G470" s="521"/>
      <c r="H470" s="522"/>
      <c r="I470" s="522"/>
      <c r="J470" s="515"/>
      <c r="K470" s="518"/>
      <c r="L470" s="518"/>
      <c r="M470" s="515"/>
      <c r="N470" s="522"/>
      <c r="O470" s="522"/>
      <c r="P470" s="515"/>
      <c r="Q470" s="515"/>
      <c r="R470" s="515"/>
      <c r="S470" s="515"/>
      <c r="T470" s="515"/>
      <c r="U470" s="515"/>
      <c r="V470" s="515"/>
      <c r="W470" s="515"/>
      <c r="X470" s="521"/>
      <c r="Y470" s="521"/>
      <c r="Z470" s="522"/>
      <c r="AA470" s="522"/>
      <c r="AB470" s="515"/>
      <c r="AC470" s="518"/>
      <c r="AD470" s="518"/>
      <c r="AE470" s="515"/>
      <c r="AF470" s="522"/>
      <c r="AG470" s="522"/>
      <c r="AH470" s="515"/>
      <c r="AI470" s="515"/>
      <c r="AJ470" s="515"/>
      <c r="AK470" s="515"/>
      <c r="AL470" s="515"/>
      <c r="AM470" s="515"/>
      <c r="AN470" s="515"/>
      <c r="AO470" s="296"/>
    </row>
    <row r="471" spans="1:41" ht="18" customHeight="1">
      <c r="A471" s="62"/>
      <c r="B471" s="31" t="s">
        <v>544</v>
      </c>
      <c r="C471" s="296"/>
      <c r="D471" s="296"/>
      <c r="E471" s="290"/>
      <c r="F471" s="290"/>
      <c r="G471" s="290"/>
      <c r="H471" s="290"/>
      <c r="I471" s="290"/>
      <c r="J471" s="290"/>
      <c r="K471" s="290"/>
      <c r="L471" s="290"/>
      <c r="M471" s="290"/>
      <c r="N471" s="290"/>
      <c r="O471" s="290"/>
      <c r="P471" s="290"/>
      <c r="Q471" s="290"/>
      <c r="R471" s="290"/>
      <c r="S471" s="290"/>
      <c r="T471" s="290"/>
      <c r="U471" s="290"/>
      <c r="V471" s="290"/>
      <c r="W471" s="290"/>
      <c r="X471" s="290"/>
      <c r="Y471" s="290"/>
      <c r="Z471" s="290"/>
      <c r="AA471" s="290"/>
      <c r="AB471" s="290"/>
      <c r="AC471" s="290"/>
      <c r="AD471" s="290"/>
      <c r="AE471" s="290"/>
      <c r="AF471" s="290"/>
      <c r="AG471" s="290"/>
      <c r="AH471" s="290"/>
      <c r="AI471" s="120"/>
      <c r="AJ471" s="120"/>
      <c r="AK471" s="120"/>
      <c r="AL471" s="120"/>
      <c r="AM471" s="120"/>
      <c r="AN471" s="120"/>
    </row>
    <row r="472" spans="1:41" ht="18" customHeight="1">
      <c r="A472" s="62"/>
      <c r="B472" s="62"/>
      <c r="C472" s="674">
        <v>135</v>
      </c>
      <c r="D472" s="675"/>
      <c r="E472" s="647" t="s">
        <v>322</v>
      </c>
      <c r="F472" s="648"/>
      <c r="G472" s="648"/>
      <c r="H472" s="648"/>
      <c r="I472" s="648"/>
      <c r="J472" s="648"/>
      <c r="K472" s="648"/>
      <c r="L472" s="648"/>
      <c r="M472" s="648"/>
      <c r="N472" s="648"/>
      <c r="O472" s="648"/>
      <c r="P472" s="648"/>
      <c r="Q472" s="648"/>
      <c r="R472" s="648"/>
      <c r="S472" s="648"/>
      <c r="T472" s="648"/>
      <c r="U472" s="648"/>
      <c r="V472" s="648"/>
      <c r="W472" s="648"/>
      <c r="X472" s="648"/>
      <c r="Y472" s="648"/>
      <c r="Z472" s="648"/>
      <c r="AA472" s="648"/>
      <c r="AB472" s="648"/>
      <c r="AC472" s="648"/>
      <c r="AD472" s="648"/>
      <c r="AE472" s="648"/>
      <c r="AF472" s="648"/>
      <c r="AG472" s="648"/>
      <c r="AH472" s="649"/>
      <c r="AI472" s="657"/>
      <c r="AJ472" s="658"/>
      <c r="AK472" s="658"/>
      <c r="AL472" s="658"/>
      <c r="AM472" s="658"/>
      <c r="AN472" s="659"/>
    </row>
    <row r="473" spans="1:41" ht="18" customHeight="1">
      <c r="A473" s="62"/>
      <c r="C473" s="622"/>
      <c r="D473" s="623"/>
      <c r="E473" s="650"/>
      <c r="F473" s="651"/>
      <c r="G473" s="651"/>
      <c r="H473" s="651"/>
      <c r="I473" s="651"/>
      <c r="J473" s="651"/>
      <c r="K473" s="651"/>
      <c r="L473" s="651"/>
      <c r="M473" s="651"/>
      <c r="N473" s="651"/>
      <c r="O473" s="651"/>
      <c r="P473" s="651"/>
      <c r="Q473" s="651"/>
      <c r="R473" s="651"/>
      <c r="S473" s="651"/>
      <c r="T473" s="651"/>
      <c r="U473" s="651"/>
      <c r="V473" s="651"/>
      <c r="W473" s="651"/>
      <c r="X473" s="651"/>
      <c r="Y473" s="651"/>
      <c r="Z473" s="651"/>
      <c r="AA473" s="651"/>
      <c r="AB473" s="651"/>
      <c r="AC473" s="651"/>
      <c r="AD473" s="651"/>
      <c r="AE473" s="651"/>
      <c r="AF473" s="651"/>
      <c r="AG473" s="651"/>
      <c r="AH473" s="652"/>
      <c r="AI473" s="660"/>
      <c r="AJ473" s="661"/>
      <c r="AK473" s="661"/>
      <c r="AL473" s="661"/>
      <c r="AM473" s="661"/>
      <c r="AN473" s="662"/>
    </row>
    <row r="474" spans="1:41" ht="18" customHeight="1">
      <c r="A474" s="62"/>
      <c r="B474" s="62"/>
      <c r="C474" s="624"/>
      <c r="D474" s="625"/>
      <c r="E474" s="685"/>
      <c r="F474" s="686"/>
      <c r="G474" s="686"/>
      <c r="H474" s="686"/>
      <c r="I474" s="686"/>
      <c r="J474" s="686"/>
      <c r="K474" s="686"/>
      <c r="L474" s="686"/>
      <c r="M474" s="686"/>
      <c r="N474" s="686"/>
      <c r="O474" s="686"/>
      <c r="P474" s="686"/>
      <c r="Q474" s="686"/>
      <c r="R474" s="686"/>
      <c r="S474" s="686"/>
      <c r="T474" s="686"/>
      <c r="U474" s="686"/>
      <c r="V474" s="686"/>
      <c r="W474" s="686"/>
      <c r="X474" s="686"/>
      <c r="Y474" s="686"/>
      <c r="Z474" s="686"/>
      <c r="AA474" s="686"/>
      <c r="AB474" s="686"/>
      <c r="AC474" s="686"/>
      <c r="AD474" s="686"/>
      <c r="AE474" s="686"/>
      <c r="AF474" s="686"/>
      <c r="AG474" s="686"/>
      <c r="AH474" s="687"/>
      <c r="AI474" s="733"/>
      <c r="AJ474" s="734"/>
      <c r="AK474" s="734"/>
      <c r="AL474" s="734"/>
      <c r="AM474" s="734"/>
      <c r="AN474" s="735"/>
    </row>
    <row r="475" spans="1:41" ht="18" customHeight="1">
      <c r="A475" s="62"/>
      <c r="B475" s="62"/>
      <c r="C475" s="296"/>
      <c r="D475" s="296"/>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c r="AA475" s="281"/>
      <c r="AB475" s="281"/>
      <c r="AC475" s="281"/>
      <c r="AD475" s="281"/>
      <c r="AE475" s="281"/>
      <c r="AF475" s="281"/>
      <c r="AG475" s="281"/>
      <c r="AH475" s="281"/>
      <c r="AI475" s="296"/>
      <c r="AJ475" s="296"/>
      <c r="AK475" s="296"/>
      <c r="AL475" s="296"/>
      <c r="AM475" s="296"/>
      <c r="AN475" s="296"/>
    </row>
    <row r="476" spans="1:41" ht="18" customHeight="1">
      <c r="A476" s="62"/>
      <c r="B476" s="31" t="s">
        <v>545</v>
      </c>
      <c r="C476" s="296"/>
      <c r="D476" s="296"/>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c r="AA476" s="281"/>
      <c r="AB476" s="281"/>
      <c r="AC476" s="281"/>
      <c r="AD476" s="281"/>
      <c r="AE476" s="281"/>
      <c r="AF476" s="281"/>
      <c r="AG476" s="281"/>
      <c r="AH476" s="281"/>
      <c r="AI476" s="120"/>
      <c r="AJ476" s="120"/>
      <c r="AK476" s="120"/>
      <c r="AL476" s="120"/>
      <c r="AM476" s="120"/>
      <c r="AN476" s="120"/>
    </row>
    <row r="477" spans="1:41" ht="18" customHeight="1">
      <c r="A477" s="62"/>
      <c r="B477" s="62"/>
      <c r="C477" s="674">
        <v>136</v>
      </c>
      <c r="D477" s="675"/>
      <c r="E477" s="647" t="s">
        <v>323</v>
      </c>
      <c r="F477" s="648"/>
      <c r="G477" s="648"/>
      <c r="H477" s="648"/>
      <c r="I477" s="648"/>
      <c r="J477" s="648"/>
      <c r="K477" s="648"/>
      <c r="L477" s="648"/>
      <c r="M477" s="648"/>
      <c r="N477" s="648"/>
      <c r="O477" s="648"/>
      <c r="P477" s="648"/>
      <c r="Q477" s="648"/>
      <c r="R477" s="648"/>
      <c r="S477" s="648"/>
      <c r="T477" s="648"/>
      <c r="U477" s="648"/>
      <c r="V477" s="648"/>
      <c r="W477" s="648"/>
      <c r="X477" s="648"/>
      <c r="Y477" s="648"/>
      <c r="Z477" s="648"/>
      <c r="AA477" s="648"/>
      <c r="AB477" s="648"/>
      <c r="AC477" s="648"/>
      <c r="AD477" s="648"/>
      <c r="AE477" s="648"/>
      <c r="AF477" s="648"/>
      <c r="AG477" s="648"/>
      <c r="AH477" s="649"/>
      <c r="AI477" s="657"/>
      <c r="AJ477" s="658"/>
      <c r="AK477" s="658"/>
      <c r="AL477" s="658"/>
      <c r="AM477" s="658"/>
      <c r="AN477" s="659"/>
    </row>
    <row r="478" spans="1:41" ht="18" customHeight="1">
      <c r="A478" s="62"/>
      <c r="C478" s="622"/>
      <c r="D478" s="623"/>
      <c r="E478" s="650"/>
      <c r="F478" s="651"/>
      <c r="G478" s="651"/>
      <c r="H478" s="651"/>
      <c r="I478" s="651"/>
      <c r="J478" s="651"/>
      <c r="K478" s="651"/>
      <c r="L478" s="651"/>
      <c r="M478" s="651"/>
      <c r="N478" s="651"/>
      <c r="O478" s="651"/>
      <c r="P478" s="651"/>
      <c r="Q478" s="651"/>
      <c r="R478" s="651"/>
      <c r="S478" s="651"/>
      <c r="T478" s="651"/>
      <c r="U478" s="651"/>
      <c r="V478" s="651"/>
      <c r="W478" s="651"/>
      <c r="X478" s="651"/>
      <c r="Y478" s="651"/>
      <c r="Z478" s="651"/>
      <c r="AA478" s="651"/>
      <c r="AB478" s="651"/>
      <c r="AC478" s="651"/>
      <c r="AD478" s="651"/>
      <c r="AE478" s="651"/>
      <c r="AF478" s="651"/>
      <c r="AG478" s="651"/>
      <c r="AH478" s="652"/>
      <c r="AI478" s="660"/>
      <c r="AJ478" s="661"/>
      <c r="AK478" s="661"/>
      <c r="AL478" s="661"/>
      <c r="AM478" s="661"/>
      <c r="AN478" s="662"/>
    </row>
    <row r="479" spans="1:41" ht="18" customHeight="1">
      <c r="A479" s="62"/>
      <c r="B479" s="62"/>
      <c r="C479" s="674">
        <v>137</v>
      </c>
      <c r="D479" s="675"/>
      <c r="E479" s="647" t="s">
        <v>324</v>
      </c>
      <c r="F479" s="648"/>
      <c r="G479" s="648"/>
      <c r="H479" s="648"/>
      <c r="I479" s="648"/>
      <c r="J479" s="648"/>
      <c r="K479" s="648"/>
      <c r="L479" s="648"/>
      <c r="M479" s="648"/>
      <c r="N479" s="648"/>
      <c r="O479" s="648"/>
      <c r="P479" s="648"/>
      <c r="Q479" s="648"/>
      <c r="R479" s="648"/>
      <c r="S479" s="648"/>
      <c r="T479" s="648"/>
      <c r="U479" s="648"/>
      <c r="V479" s="648"/>
      <c r="W479" s="648"/>
      <c r="X479" s="648"/>
      <c r="Y479" s="648"/>
      <c r="Z479" s="648"/>
      <c r="AA479" s="648"/>
      <c r="AB479" s="648"/>
      <c r="AC479" s="648"/>
      <c r="AD479" s="648"/>
      <c r="AE479" s="648"/>
      <c r="AF479" s="648"/>
      <c r="AG479" s="648"/>
      <c r="AH479" s="649"/>
      <c r="AI479" s="657"/>
      <c r="AJ479" s="658"/>
      <c r="AK479" s="658"/>
      <c r="AL479" s="658"/>
      <c r="AM479" s="658"/>
      <c r="AN479" s="659"/>
    </row>
    <row r="480" spans="1:41" ht="18" customHeight="1">
      <c r="A480" s="62"/>
      <c r="C480" s="622"/>
      <c r="D480" s="623"/>
      <c r="E480" s="650"/>
      <c r="F480" s="651"/>
      <c r="G480" s="651"/>
      <c r="H480" s="651"/>
      <c r="I480" s="651"/>
      <c r="J480" s="651"/>
      <c r="K480" s="651"/>
      <c r="L480" s="651"/>
      <c r="M480" s="651"/>
      <c r="N480" s="651"/>
      <c r="O480" s="651"/>
      <c r="P480" s="651"/>
      <c r="Q480" s="651"/>
      <c r="R480" s="651"/>
      <c r="S480" s="651"/>
      <c r="T480" s="651"/>
      <c r="U480" s="651"/>
      <c r="V480" s="651"/>
      <c r="W480" s="651"/>
      <c r="X480" s="651"/>
      <c r="Y480" s="651"/>
      <c r="Z480" s="651"/>
      <c r="AA480" s="651"/>
      <c r="AB480" s="651"/>
      <c r="AC480" s="651"/>
      <c r="AD480" s="651"/>
      <c r="AE480" s="651"/>
      <c r="AF480" s="651"/>
      <c r="AG480" s="651"/>
      <c r="AH480" s="652"/>
      <c r="AI480" s="660"/>
      <c r="AJ480" s="661"/>
      <c r="AK480" s="661"/>
      <c r="AL480" s="661"/>
      <c r="AM480" s="661"/>
      <c r="AN480" s="662"/>
    </row>
    <row r="481" spans="1:40" ht="18" customHeight="1">
      <c r="A481" s="62"/>
      <c r="B481" s="62"/>
      <c r="C481" s="674">
        <v>138</v>
      </c>
      <c r="D481" s="675"/>
      <c r="E481" s="647" t="s">
        <v>338</v>
      </c>
      <c r="F481" s="648"/>
      <c r="G481" s="648"/>
      <c r="H481" s="648"/>
      <c r="I481" s="648"/>
      <c r="J481" s="648"/>
      <c r="K481" s="648"/>
      <c r="L481" s="648"/>
      <c r="M481" s="648"/>
      <c r="N481" s="648"/>
      <c r="O481" s="648"/>
      <c r="P481" s="648"/>
      <c r="Q481" s="648"/>
      <c r="R481" s="648"/>
      <c r="S481" s="648"/>
      <c r="T481" s="648"/>
      <c r="U481" s="648"/>
      <c r="V481" s="648"/>
      <c r="W481" s="648"/>
      <c r="X481" s="648"/>
      <c r="Y481" s="648"/>
      <c r="Z481" s="648"/>
      <c r="AA481" s="648"/>
      <c r="AB481" s="648"/>
      <c r="AC481" s="648"/>
      <c r="AD481" s="648"/>
      <c r="AE481" s="648"/>
      <c r="AF481" s="648"/>
      <c r="AG481" s="648"/>
      <c r="AH481" s="649"/>
      <c r="AI481" s="657"/>
      <c r="AJ481" s="658"/>
      <c r="AK481" s="658"/>
      <c r="AL481" s="658"/>
      <c r="AM481" s="658"/>
      <c r="AN481" s="659"/>
    </row>
    <row r="482" spans="1:40" ht="18" customHeight="1">
      <c r="A482" s="62"/>
      <c r="B482" s="62"/>
      <c r="C482" s="624"/>
      <c r="D482" s="625"/>
      <c r="E482" s="685"/>
      <c r="F482" s="686"/>
      <c r="G482" s="686"/>
      <c r="H482" s="686"/>
      <c r="I482" s="686"/>
      <c r="J482" s="686"/>
      <c r="K482" s="686"/>
      <c r="L482" s="686"/>
      <c r="M482" s="686"/>
      <c r="N482" s="686"/>
      <c r="O482" s="686"/>
      <c r="P482" s="686"/>
      <c r="Q482" s="686"/>
      <c r="R482" s="686"/>
      <c r="S482" s="686"/>
      <c r="T482" s="686"/>
      <c r="U482" s="686"/>
      <c r="V482" s="686"/>
      <c r="W482" s="686"/>
      <c r="X482" s="686"/>
      <c r="Y482" s="686"/>
      <c r="Z482" s="686"/>
      <c r="AA482" s="686"/>
      <c r="AB482" s="686"/>
      <c r="AC482" s="686"/>
      <c r="AD482" s="686"/>
      <c r="AE482" s="686"/>
      <c r="AF482" s="686"/>
      <c r="AG482" s="686"/>
      <c r="AH482" s="687"/>
      <c r="AI482" s="733"/>
      <c r="AJ482" s="734"/>
      <c r="AK482" s="734"/>
      <c r="AL482" s="734"/>
      <c r="AM482" s="734"/>
      <c r="AN482" s="735"/>
    </row>
    <row r="483" spans="1:40" ht="18" customHeight="1">
      <c r="A483" s="62"/>
      <c r="B483" s="62"/>
      <c r="C483" s="674">
        <v>139</v>
      </c>
      <c r="D483" s="675"/>
      <c r="E483" s="647" t="s">
        <v>325</v>
      </c>
      <c r="F483" s="648"/>
      <c r="G483" s="648"/>
      <c r="H483" s="648"/>
      <c r="I483" s="648"/>
      <c r="J483" s="648"/>
      <c r="K483" s="648"/>
      <c r="L483" s="648"/>
      <c r="M483" s="648"/>
      <c r="N483" s="648"/>
      <c r="O483" s="648"/>
      <c r="P483" s="648"/>
      <c r="Q483" s="648"/>
      <c r="R483" s="648"/>
      <c r="S483" s="648"/>
      <c r="T483" s="648"/>
      <c r="U483" s="648"/>
      <c r="V483" s="648"/>
      <c r="W483" s="648"/>
      <c r="X483" s="648"/>
      <c r="Y483" s="648"/>
      <c r="Z483" s="648"/>
      <c r="AA483" s="648"/>
      <c r="AB483" s="648"/>
      <c r="AC483" s="648"/>
      <c r="AD483" s="648"/>
      <c r="AE483" s="648"/>
      <c r="AF483" s="648"/>
      <c r="AG483" s="648"/>
      <c r="AH483" s="649"/>
      <c r="AI483" s="657"/>
      <c r="AJ483" s="658"/>
      <c r="AK483" s="658"/>
      <c r="AL483" s="658"/>
      <c r="AM483" s="658"/>
      <c r="AN483" s="659"/>
    </row>
    <row r="484" spans="1:40" ht="18" customHeight="1">
      <c r="A484" s="62"/>
      <c r="B484" s="62"/>
      <c r="C484" s="624"/>
      <c r="D484" s="625"/>
      <c r="E484" s="685"/>
      <c r="F484" s="686"/>
      <c r="G484" s="686"/>
      <c r="H484" s="686"/>
      <c r="I484" s="686"/>
      <c r="J484" s="686"/>
      <c r="K484" s="686"/>
      <c r="L484" s="686"/>
      <c r="M484" s="686"/>
      <c r="N484" s="686"/>
      <c r="O484" s="686"/>
      <c r="P484" s="686"/>
      <c r="Q484" s="686"/>
      <c r="R484" s="686"/>
      <c r="S484" s="686"/>
      <c r="T484" s="686"/>
      <c r="U484" s="686"/>
      <c r="V484" s="686"/>
      <c r="W484" s="686"/>
      <c r="X484" s="686"/>
      <c r="Y484" s="686"/>
      <c r="Z484" s="686"/>
      <c r="AA484" s="686"/>
      <c r="AB484" s="686"/>
      <c r="AC484" s="686"/>
      <c r="AD484" s="686"/>
      <c r="AE484" s="686"/>
      <c r="AF484" s="686"/>
      <c r="AG484" s="686"/>
      <c r="AH484" s="687"/>
      <c r="AI484" s="733"/>
      <c r="AJ484" s="734"/>
      <c r="AK484" s="734"/>
      <c r="AL484" s="734"/>
      <c r="AM484" s="734"/>
      <c r="AN484" s="735"/>
    </row>
    <row r="485" spans="1:40" ht="18" customHeight="1">
      <c r="A485" s="62"/>
      <c r="B485" s="62"/>
      <c r="C485" s="674">
        <v>140</v>
      </c>
      <c r="D485" s="675"/>
      <c r="E485" s="647" t="s">
        <v>828</v>
      </c>
      <c r="F485" s="648"/>
      <c r="G485" s="648"/>
      <c r="H485" s="648"/>
      <c r="I485" s="648"/>
      <c r="J485" s="648"/>
      <c r="K485" s="648"/>
      <c r="L485" s="648"/>
      <c r="M485" s="648"/>
      <c r="N485" s="648"/>
      <c r="O485" s="648"/>
      <c r="P485" s="648"/>
      <c r="Q485" s="648"/>
      <c r="R485" s="648"/>
      <c r="S485" s="648"/>
      <c r="T485" s="648"/>
      <c r="U485" s="648"/>
      <c r="V485" s="648"/>
      <c r="W485" s="648"/>
      <c r="X485" s="648"/>
      <c r="Y485" s="648"/>
      <c r="Z485" s="648"/>
      <c r="AA485" s="648"/>
      <c r="AB485" s="648"/>
      <c r="AC485" s="648"/>
      <c r="AD485" s="648"/>
      <c r="AE485" s="648"/>
      <c r="AF485" s="648"/>
      <c r="AG485" s="648"/>
      <c r="AH485" s="649"/>
      <c r="AI485" s="657"/>
      <c r="AJ485" s="658"/>
      <c r="AK485" s="658"/>
      <c r="AL485" s="658"/>
      <c r="AM485" s="658"/>
      <c r="AN485" s="659"/>
    </row>
    <row r="486" spans="1:40" ht="18" customHeight="1">
      <c r="A486" s="62"/>
      <c r="C486" s="622"/>
      <c r="D486" s="623"/>
      <c r="E486" s="650"/>
      <c r="F486" s="651"/>
      <c r="G486" s="651"/>
      <c r="H486" s="651"/>
      <c r="I486" s="651"/>
      <c r="J486" s="651"/>
      <c r="K486" s="651"/>
      <c r="L486" s="651"/>
      <c r="M486" s="651"/>
      <c r="N486" s="651"/>
      <c r="O486" s="651"/>
      <c r="P486" s="651"/>
      <c r="Q486" s="651"/>
      <c r="R486" s="651"/>
      <c r="S486" s="651"/>
      <c r="T486" s="651"/>
      <c r="U486" s="651"/>
      <c r="V486" s="651"/>
      <c r="W486" s="651"/>
      <c r="X486" s="651"/>
      <c r="Y486" s="651"/>
      <c r="Z486" s="651"/>
      <c r="AA486" s="651"/>
      <c r="AB486" s="651"/>
      <c r="AC486" s="651"/>
      <c r="AD486" s="651"/>
      <c r="AE486" s="651"/>
      <c r="AF486" s="651"/>
      <c r="AG486" s="651"/>
      <c r="AH486" s="652"/>
      <c r="AI486" s="660"/>
      <c r="AJ486" s="661"/>
      <c r="AK486" s="661"/>
      <c r="AL486" s="661"/>
      <c r="AM486" s="661"/>
      <c r="AN486" s="662"/>
    </row>
    <row r="487" spans="1:40" ht="18" customHeight="1">
      <c r="A487" s="62"/>
      <c r="B487" s="62"/>
      <c r="C487" s="624"/>
      <c r="D487" s="625"/>
      <c r="E487" s="685"/>
      <c r="F487" s="686"/>
      <c r="G487" s="686"/>
      <c r="H487" s="686"/>
      <c r="I487" s="686"/>
      <c r="J487" s="686"/>
      <c r="K487" s="686"/>
      <c r="L487" s="686"/>
      <c r="M487" s="686"/>
      <c r="N487" s="686"/>
      <c r="O487" s="686"/>
      <c r="P487" s="686"/>
      <c r="Q487" s="686"/>
      <c r="R487" s="686"/>
      <c r="S487" s="686"/>
      <c r="T487" s="686"/>
      <c r="U487" s="686"/>
      <c r="V487" s="686"/>
      <c r="W487" s="686"/>
      <c r="X487" s="686"/>
      <c r="Y487" s="686"/>
      <c r="Z487" s="686"/>
      <c r="AA487" s="686"/>
      <c r="AB487" s="686"/>
      <c r="AC487" s="686"/>
      <c r="AD487" s="686"/>
      <c r="AE487" s="686"/>
      <c r="AF487" s="686"/>
      <c r="AG487" s="686"/>
      <c r="AH487" s="687"/>
      <c r="AI487" s="733"/>
      <c r="AJ487" s="734"/>
      <c r="AK487" s="734"/>
      <c r="AL487" s="734"/>
      <c r="AM487" s="734"/>
      <c r="AN487" s="735"/>
    </row>
    <row r="488" spans="1:40" ht="18" customHeight="1">
      <c r="A488" s="62"/>
      <c r="B488" s="62"/>
      <c r="C488" s="674">
        <v>141</v>
      </c>
      <c r="D488" s="675"/>
      <c r="E488" s="647" t="s">
        <v>326</v>
      </c>
      <c r="F488" s="648"/>
      <c r="G488" s="648"/>
      <c r="H488" s="648"/>
      <c r="I488" s="648"/>
      <c r="J488" s="648"/>
      <c r="K488" s="648"/>
      <c r="L488" s="648"/>
      <c r="M488" s="648"/>
      <c r="N488" s="648"/>
      <c r="O488" s="648"/>
      <c r="P488" s="648"/>
      <c r="Q488" s="648"/>
      <c r="R488" s="648"/>
      <c r="S488" s="648"/>
      <c r="T488" s="648"/>
      <c r="U488" s="648"/>
      <c r="V488" s="648"/>
      <c r="W488" s="648"/>
      <c r="X488" s="648"/>
      <c r="Y488" s="648"/>
      <c r="Z488" s="648"/>
      <c r="AA488" s="648"/>
      <c r="AB488" s="648"/>
      <c r="AC488" s="648"/>
      <c r="AD488" s="648"/>
      <c r="AE488" s="648"/>
      <c r="AF488" s="648"/>
      <c r="AG488" s="648"/>
      <c r="AH488" s="649"/>
      <c r="AI488" s="657"/>
      <c r="AJ488" s="658"/>
      <c r="AK488" s="658"/>
      <c r="AL488" s="658"/>
      <c r="AM488" s="658"/>
      <c r="AN488" s="659"/>
    </row>
    <row r="489" spans="1:40" ht="18" customHeight="1">
      <c r="A489" s="62"/>
      <c r="B489" s="62"/>
      <c r="C489" s="624"/>
      <c r="D489" s="625"/>
      <c r="E489" s="685"/>
      <c r="F489" s="686"/>
      <c r="G489" s="686"/>
      <c r="H489" s="686"/>
      <c r="I489" s="686"/>
      <c r="J489" s="686"/>
      <c r="K489" s="686"/>
      <c r="L489" s="686"/>
      <c r="M489" s="686"/>
      <c r="N489" s="686"/>
      <c r="O489" s="686"/>
      <c r="P489" s="686"/>
      <c r="Q489" s="686"/>
      <c r="R489" s="686"/>
      <c r="S489" s="686"/>
      <c r="T489" s="686"/>
      <c r="U489" s="686"/>
      <c r="V489" s="686"/>
      <c r="W489" s="686"/>
      <c r="X489" s="686"/>
      <c r="Y489" s="686"/>
      <c r="Z489" s="686"/>
      <c r="AA489" s="686"/>
      <c r="AB489" s="686"/>
      <c r="AC489" s="686"/>
      <c r="AD489" s="686"/>
      <c r="AE489" s="686"/>
      <c r="AF489" s="686"/>
      <c r="AG489" s="686"/>
      <c r="AH489" s="687"/>
      <c r="AI489" s="733"/>
      <c r="AJ489" s="734"/>
      <c r="AK489" s="734"/>
      <c r="AL489" s="734"/>
      <c r="AM489" s="734"/>
      <c r="AN489" s="735"/>
    </row>
    <row r="490" spans="1:40" ht="18" customHeight="1">
      <c r="A490" s="62"/>
      <c r="B490" s="62"/>
      <c r="C490" s="296"/>
      <c r="D490" s="296"/>
      <c r="E490" s="707" t="s">
        <v>340</v>
      </c>
      <c r="F490" s="707"/>
      <c r="G490" s="707"/>
      <c r="H490" s="707"/>
      <c r="I490" s="707"/>
      <c r="J490" s="707"/>
      <c r="K490" s="707"/>
      <c r="L490" s="707"/>
      <c r="M490" s="707"/>
      <c r="N490" s="707"/>
      <c r="O490" s="707"/>
      <c r="P490" s="707"/>
      <c r="Q490" s="707"/>
      <c r="R490" s="707"/>
      <c r="S490" s="707"/>
      <c r="T490" s="707"/>
      <c r="U490" s="707"/>
      <c r="V490" s="707"/>
      <c r="W490" s="707"/>
      <c r="X490" s="707"/>
      <c r="Y490" s="707"/>
      <c r="Z490" s="707"/>
      <c r="AA490" s="707"/>
      <c r="AB490" s="707"/>
      <c r="AC490" s="707"/>
      <c r="AD490" s="707"/>
      <c r="AE490" s="707"/>
      <c r="AF490" s="707"/>
      <c r="AG490" s="707"/>
      <c r="AH490" s="707"/>
      <c r="AI490" s="707"/>
      <c r="AJ490" s="707"/>
      <c r="AK490" s="707"/>
      <c r="AL490" s="707"/>
      <c r="AM490" s="707"/>
      <c r="AN490" s="707"/>
    </row>
    <row r="491" spans="1:40" ht="18" customHeight="1">
      <c r="A491" s="62"/>
      <c r="B491" s="62"/>
      <c r="C491" s="296"/>
      <c r="D491" s="296"/>
      <c r="E491" s="708"/>
      <c r="F491" s="708"/>
      <c r="G491" s="708"/>
      <c r="H491" s="708"/>
      <c r="I491" s="708"/>
      <c r="J491" s="708"/>
      <c r="K491" s="708"/>
      <c r="L491" s="708"/>
      <c r="M491" s="708"/>
      <c r="N491" s="708"/>
      <c r="O491" s="708"/>
      <c r="P491" s="708"/>
      <c r="Q491" s="708"/>
      <c r="R491" s="708"/>
      <c r="S491" s="708"/>
      <c r="T491" s="708"/>
      <c r="U491" s="708"/>
      <c r="V491" s="708"/>
      <c r="W491" s="708"/>
      <c r="X491" s="708"/>
      <c r="Y491" s="708"/>
      <c r="Z491" s="708"/>
      <c r="AA491" s="708"/>
      <c r="AB491" s="708"/>
      <c r="AC491" s="708"/>
      <c r="AD491" s="708"/>
      <c r="AE491" s="708"/>
      <c r="AF491" s="708"/>
      <c r="AG491" s="708"/>
      <c r="AH491" s="708"/>
      <c r="AI491" s="708"/>
      <c r="AJ491" s="708"/>
      <c r="AK491" s="708"/>
      <c r="AL491" s="708"/>
      <c r="AM491" s="708"/>
      <c r="AN491" s="708"/>
    </row>
    <row r="492" spans="1:40" ht="18" customHeight="1">
      <c r="A492" s="62"/>
      <c r="B492" s="62"/>
      <c r="C492" s="296"/>
      <c r="D492" s="296"/>
      <c r="E492" s="708"/>
      <c r="F492" s="708"/>
      <c r="G492" s="708"/>
      <c r="H492" s="708"/>
      <c r="I492" s="708"/>
      <c r="J492" s="708"/>
      <c r="K492" s="708"/>
      <c r="L492" s="708"/>
      <c r="M492" s="708"/>
      <c r="N492" s="708"/>
      <c r="O492" s="708"/>
      <c r="P492" s="708"/>
      <c r="Q492" s="708"/>
      <c r="R492" s="708"/>
      <c r="S492" s="708"/>
      <c r="T492" s="708"/>
      <c r="U492" s="708"/>
      <c r="V492" s="708"/>
      <c r="W492" s="708"/>
      <c r="X492" s="708"/>
      <c r="Y492" s="708"/>
      <c r="Z492" s="708"/>
      <c r="AA492" s="708"/>
      <c r="AB492" s="708"/>
      <c r="AC492" s="708"/>
      <c r="AD492" s="708"/>
      <c r="AE492" s="708"/>
      <c r="AF492" s="708"/>
      <c r="AG492" s="708"/>
      <c r="AH492" s="708"/>
      <c r="AI492" s="708"/>
      <c r="AJ492" s="708"/>
      <c r="AK492" s="708"/>
      <c r="AL492" s="708"/>
      <c r="AM492" s="708"/>
      <c r="AN492" s="708"/>
    </row>
    <row r="493" spans="1:40" ht="18" customHeight="1">
      <c r="A493" s="62"/>
      <c r="B493" s="31" t="s">
        <v>863</v>
      </c>
      <c r="C493" s="296"/>
      <c r="D493" s="296"/>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120"/>
      <c r="AJ493" s="120"/>
      <c r="AK493" s="120"/>
      <c r="AL493" s="120"/>
      <c r="AM493" s="120"/>
      <c r="AN493" s="120"/>
    </row>
    <row r="494" spans="1:40" ht="18" customHeight="1">
      <c r="A494" s="62"/>
      <c r="B494" s="62"/>
      <c r="C494" s="296"/>
      <c r="D494" s="296"/>
      <c r="E494" s="292"/>
      <c r="F494" s="292"/>
      <c r="G494" s="292"/>
      <c r="H494" s="292"/>
      <c r="I494" s="292"/>
      <c r="J494" s="292"/>
      <c r="K494" s="292"/>
      <c r="L494" s="292"/>
      <c r="M494" s="292"/>
      <c r="N494" s="292"/>
      <c r="O494" s="292"/>
      <c r="P494" s="292"/>
      <c r="Q494" s="292"/>
      <c r="R494" s="292"/>
      <c r="S494" s="292"/>
      <c r="T494" s="292"/>
      <c r="U494" s="292"/>
      <c r="V494" s="292"/>
      <c r="W494" s="292"/>
      <c r="X494" s="292"/>
      <c r="Y494" s="292"/>
      <c r="Z494" s="292"/>
      <c r="AA494" s="292"/>
      <c r="AB494" s="292"/>
      <c r="AC494" s="292"/>
      <c r="AD494" s="292"/>
      <c r="AE494" s="292"/>
      <c r="AF494" s="292"/>
      <c r="AG494" s="292"/>
      <c r="AH494" s="292"/>
      <c r="AI494" s="292"/>
      <c r="AJ494" s="292"/>
      <c r="AK494" s="292"/>
      <c r="AL494" s="292"/>
      <c r="AM494" s="292"/>
      <c r="AN494" s="292"/>
    </row>
    <row r="495" spans="1:40" ht="18" customHeight="1">
      <c r="A495" s="62"/>
      <c r="B495" s="62"/>
      <c r="C495" s="780">
        <v>141</v>
      </c>
      <c r="D495" s="780"/>
      <c r="E495" s="830" t="s">
        <v>615</v>
      </c>
      <c r="F495" s="830"/>
      <c r="G495" s="830"/>
      <c r="H495" s="830"/>
      <c r="I495" s="830"/>
      <c r="J495" s="830"/>
      <c r="K495" s="830"/>
      <c r="L495" s="830"/>
      <c r="M495" s="830"/>
      <c r="N495" s="830"/>
      <c r="O495" s="830"/>
      <c r="P495" s="830"/>
      <c r="Q495" s="830"/>
      <c r="R495" s="830"/>
      <c r="S495" s="830"/>
      <c r="T495" s="830"/>
      <c r="U495" s="830"/>
      <c r="V495" s="830"/>
      <c r="W495" s="830"/>
      <c r="X495" s="830"/>
      <c r="Y495" s="830"/>
      <c r="Z495" s="830"/>
      <c r="AA495" s="830"/>
      <c r="AB495" s="830"/>
      <c r="AC495" s="830"/>
      <c r="AD495" s="830"/>
      <c r="AE495" s="830"/>
      <c r="AF495" s="830"/>
      <c r="AG495" s="830"/>
      <c r="AH495" s="830"/>
      <c r="AI495" s="824"/>
      <c r="AJ495" s="825"/>
      <c r="AK495" s="825"/>
      <c r="AL495" s="825"/>
      <c r="AM495" s="825"/>
      <c r="AN495" s="826"/>
    </row>
    <row r="496" spans="1:40" ht="18" customHeight="1">
      <c r="A496" s="62"/>
      <c r="B496" s="62"/>
      <c r="C496" s="780"/>
      <c r="D496" s="780"/>
      <c r="E496" s="830"/>
      <c r="F496" s="830"/>
      <c r="G496" s="830"/>
      <c r="H496" s="830"/>
      <c r="I496" s="830"/>
      <c r="J496" s="830"/>
      <c r="K496" s="830"/>
      <c r="L496" s="830"/>
      <c r="M496" s="830"/>
      <c r="N496" s="830"/>
      <c r="O496" s="830"/>
      <c r="P496" s="830"/>
      <c r="Q496" s="830"/>
      <c r="R496" s="830"/>
      <c r="S496" s="830"/>
      <c r="T496" s="830"/>
      <c r="U496" s="830"/>
      <c r="V496" s="830"/>
      <c r="W496" s="830"/>
      <c r="X496" s="830"/>
      <c r="Y496" s="830"/>
      <c r="Z496" s="830"/>
      <c r="AA496" s="830"/>
      <c r="AB496" s="830"/>
      <c r="AC496" s="830"/>
      <c r="AD496" s="830"/>
      <c r="AE496" s="830"/>
      <c r="AF496" s="830"/>
      <c r="AG496" s="830"/>
      <c r="AH496" s="830"/>
      <c r="AI496" s="782"/>
      <c r="AJ496" s="782"/>
      <c r="AK496" s="782"/>
      <c r="AL496" s="782"/>
      <c r="AM496" s="782"/>
      <c r="AN496" s="827"/>
    </row>
    <row r="497" spans="1:40" ht="18" customHeight="1">
      <c r="A497" s="62"/>
      <c r="B497" s="62"/>
      <c r="C497" s="780"/>
      <c r="D497" s="780"/>
      <c r="E497" s="830"/>
      <c r="F497" s="830"/>
      <c r="G497" s="830"/>
      <c r="H497" s="830"/>
      <c r="I497" s="830"/>
      <c r="J497" s="830"/>
      <c r="K497" s="830"/>
      <c r="L497" s="830"/>
      <c r="M497" s="830"/>
      <c r="N497" s="830"/>
      <c r="O497" s="830"/>
      <c r="P497" s="830"/>
      <c r="Q497" s="830"/>
      <c r="R497" s="830"/>
      <c r="S497" s="830"/>
      <c r="T497" s="830"/>
      <c r="U497" s="830"/>
      <c r="V497" s="830"/>
      <c r="W497" s="830"/>
      <c r="X497" s="830"/>
      <c r="Y497" s="830"/>
      <c r="Z497" s="830"/>
      <c r="AA497" s="830"/>
      <c r="AB497" s="830"/>
      <c r="AC497" s="830"/>
      <c r="AD497" s="830"/>
      <c r="AE497" s="830"/>
      <c r="AF497" s="830"/>
      <c r="AG497" s="830"/>
      <c r="AH497" s="830"/>
      <c r="AI497" s="828"/>
      <c r="AJ497" s="828"/>
      <c r="AK497" s="828"/>
      <c r="AL497" s="828"/>
      <c r="AM497" s="828"/>
      <c r="AN497" s="829"/>
    </row>
    <row r="498" spans="1:40" ht="18" customHeight="1">
      <c r="A498" s="62"/>
      <c r="B498" s="62"/>
      <c r="C498" s="780">
        <v>142</v>
      </c>
      <c r="D498" s="780"/>
      <c r="E498" s="830" t="s">
        <v>616</v>
      </c>
      <c r="F498" s="830"/>
      <c r="G498" s="830"/>
      <c r="H498" s="830"/>
      <c r="I498" s="830"/>
      <c r="J498" s="830"/>
      <c r="K498" s="830"/>
      <c r="L498" s="830"/>
      <c r="M498" s="830"/>
      <c r="N498" s="830"/>
      <c r="O498" s="830"/>
      <c r="P498" s="830"/>
      <c r="Q498" s="830"/>
      <c r="R498" s="830"/>
      <c r="S498" s="830"/>
      <c r="T498" s="830"/>
      <c r="U498" s="830"/>
      <c r="V498" s="830"/>
      <c r="W498" s="830"/>
      <c r="X498" s="830"/>
      <c r="Y498" s="830"/>
      <c r="Z498" s="830"/>
      <c r="AA498" s="830"/>
      <c r="AB498" s="830"/>
      <c r="AC498" s="830"/>
      <c r="AD498" s="830"/>
      <c r="AE498" s="830"/>
      <c r="AF498" s="830"/>
      <c r="AG498" s="830"/>
      <c r="AH498" s="830"/>
      <c r="AI498" s="850"/>
      <c r="AJ498" s="825"/>
      <c r="AK498" s="825"/>
      <c r="AL498" s="825"/>
      <c r="AM498" s="825"/>
      <c r="AN498" s="826"/>
    </row>
    <row r="499" spans="1:40" ht="18" customHeight="1">
      <c r="A499" s="62"/>
      <c r="B499" s="62"/>
      <c r="C499" s="780"/>
      <c r="D499" s="780"/>
      <c r="E499" s="830"/>
      <c r="F499" s="830"/>
      <c r="G499" s="830"/>
      <c r="H499" s="830"/>
      <c r="I499" s="830"/>
      <c r="J499" s="830"/>
      <c r="K499" s="830"/>
      <c r="L499" s="830"/>
      <c r="M499" s="830"/>
      <c r="N499" s="830"/>
      <c r="O499" s="830"/>
      <c r="P499" s="830"/>
      <c r="Q499" s="830"/>
      <c r="R499" s="830"/>
      <c r="S499" s="830"/>
      <c r="T499" s="830"/>
      <c r="U499" s="830"/>
      <c r="V499" s="830"/>
      <c r="W499" s="830"/>
      <c r="X499" s="830"/>
      <c r="Y499" s="830"/>
      <c r="Z499" s="830"/>
      <c r="AA499" s="830"/>
      <c r="AB499" s="830"/>
      <c r="AC499" s="830"/>
      <c r="AD499" s="830"/>
      <c r="AE499" s="830"/>
      <c r="AF499" s="830"/>
      <c r="AG499" s="830"/>
      <c r="AH499" s="830"/>
      <c r="AI499" s="851"/>
      <c r="AJ499" s="828"/>
      <c r="AK499" s="828"/>
      <c r="AL499" s="828"/>
      <c r="AM499" s="828"/>
      <c r="AN499" s="829"/>
    </row>
    <row r="500" spans="1:40" ht="18" customHeight="1">
      <c r="A500" s="62"/>
      <c r="B500" s="62"/>
      <c r="C500" s="780">
        <v>143</v>
      </c>
      <c r="D500" s="780"/>
      <c r="E500" s="830" t="s">
        <v>617</v>
      </c>
      <c r="F500" s="830"/>
      <c r="G500" s="830"/>
      <c r="H500" s="830"/>
      <c r="I500" s="830"/>
      <c r="J500" s="830"/>
      <c r="K500" s="830"/>
      <c r="L500" s="830"/>
      <c r="M500" s="830"/>
      <c r="N500" s="830"/>
      <c r="O500" s="830"/>
      <c r="P500" s="830"/>
      <c r="Q500" s="830"/>
      <c r="R500" s="830"/>
      <c r="S500" s="830"/>
      <c r="T500" s="830"/>
      <c r="U500" s="830"/>
      <c r="V500" s="830"/>
      <c r="W500" s="830"/>
      <c r="X500" s="830"/>
      <c r="Y500" s="830"/>
      <c r="Z500" s="830"/>
      <c r="AA500" s="830"/>
      <c r="AB500" s="830"/>
      <c r="AC500" s="830"/>
      <c r="AD500" s="830"/>
      <c r="AE500" s="830"/>
      <c r="AF500" s="830"/>
      <c r="AG500" s="830"/>
      <c r="AH500" s="830"/>
      <c r="AI500" s="658"/>
      <c r="AJ500" s="712"/>
      <c r="AK500" s="712"/>
      <c r="AL500" s="712"/>
      <c r="AM500" s="712"/>
      <c r="AN500" s="675"/>
    </row>
    <row r="501" spans="1:40" ht="18" customHeight="1">
      <c r="A501" s="62"/>
      <c r="B501" s="62"/>
      <c r="C501" s="780"/>
      <c r="D501" s="780"/>
      <c r="E501" s="830"/>
      <c r="F501" s="830"/>
      <c r="G501" s="830"/>
      <c r="H501" s="830"/>
      <c r="I501" s="830"/>
      <c r="J501" s="830"/>
      <c r="K501" s="830"/>
      <c r="L501" s="830"/>
      <c r="M501" s="830"/>
      <c r="N501" s="830"/>
      <c r="O501" s="830"/>
      <c r="P501" s="830"/>
      <c r="Q501" s="830"/>
      <c r="R501" s="830"/>
      <c r="S501" s="830"/>
      <c r="T501" s="830"/>
      <c r="U501" s="830"/>
      <c r="V501" s="830"/>
      <c r="W501" s="830"/>
      <c r="X501" s="830"/>
      <c r="Y501" s="830"/>
      <c r="Z501" s="830"/>
      <c r="AA501" s="830"/>
      <c r="AB501" s="830"/>
      <c r="AC501" s="830"/>
      <c r="AD501" s="830"/>
      <c r="AE501" s="830"/>
      <c r="AF501" s="830"/>
      <c r="AG501" s="830"/>
      <c r="AH501" s="830"/>
      <c r="AI501" s="638"/>
      <c r="AJ501" s="638"/>
      <c r="AK501" s="638"/>
      <c r="AL501" s="638"/>
      <c r="AM501" s="638"/>
      <c r="AN501" s="625"/>
    </row>
    <row r="502" spans="1:40" ht="18" customHeight="1">
      <c r="A502" s="62"/>
      <c r="B502" s="62"/>
      <c r="C502" s="780">
        <v>144</v>
      </c>
      <c r="D502" s="780"/>
      <c r="E502" s="830" t="s">
        <v>618</v>
      </c>
      <c r="F502" s="830"/>
      <c r="G502" s="830"/>
      <c r="H502" s="830"/>
      <c r="I502" s="830"/>
      <c r="J502" s="830"/>
      <c r="K502" s="830"/>
      <c r="L502" s="830"/>
      <c r="M502" s="830"/>
      <c r="N502" s="830"/>
      <c r="O502" s="830"/>
      <c r="P502" s="830"/>
      <c r="Q502" s="830"/>
      <c r="R502" s="830"/>
      <c r="S502" s="830"/>
      <c r="T502" s="830"/>
      <c r="U502" s="830"/>
      <c r="V502" s="830"/>
      <c r="W502" s="830"/>
      <c r="X502" s="830"/>
      <c r="Y502" s="830"/>
      <c r="Z502" s="830"/>
      <c r="AA502" s="830"/>
      <c r="AB502" s="830"/>
      <c r="AC502" s="830"/>
      <c r="AD502" s="830"/>
      <c r="AE502" s="830"/>
      <c r="AF502" s="830"/>
      <c r="AG502" s="830"/>
      <c r="AH502" s="830"/>
      <c r="AI502" s="658"/>
      <c r="AJ502" s="712"/>
      <c r="AK502" s="712"/>
      <c r="AL502" s="712"/>
      <c r="AM502" s="712"/>
      <c r="AN502" s="675"/>
    </row>
    <row r="503" spans="1:40" ht="18" customHeight="1">
      <c r="A503" s="62"/>
      <c r="B503" s="62"/>
      <c r="C503" s="780"/>
      <c r="D503" s="780"/>
      <c r="E503" s="830"/>
      <c r="F503" s="830"/>
      <c r="G503" s="830"/>
      <c r="H503" s="830"/>
      <c r="I503" s="830"/>
      <c r="J503" s="830"/>
      <c r="K503" s="830"/>
      <c r="L503" s="830"/>
      <c r="M503" s="830"/>
      <c r="N503" s="830"/>
      <c r="O503" s="830"/>
      <c r="P503" s="830"/>
      <c r="Q503" s="830"/>
      <c r="R503" s="830"/>
      <c r="S503" s="830"/>
      <c r="T503" s="830"/>
      <c r="U503" s="830"/>
      <c r="V503" s="830"/>
      <c r="W503" s="830"/>
      <c r="X503" s="830"/>
      <c r="Y503" s="830"/>
      <c r="Z503" s="830"/>
      <c r="AA503" s="830"/>
      <c r="AB503" s="830"/>
      <c r="AC503" s="830"/>
      <c r="AD503" s="830"/>
      <c r="AE503" s="830"/>
      <c r="AF503" s="830"/>
      <c r="AG503" s="830"/>
      <c r="AH503" s="830"/>
      <c r="AI503" s="638"/>
      <c r="AJ503" s="638"/>
      <c r="AK503" s="638"/>
      <c r="AL503" s="638"/>
      <c r="AM503" s="638"/>
      <c r="AN503" s="625"/>
    </row>
    <row r="504" spans="1:40" ht="18" customHeight="1">
      <c r="A504" s="62"/>
      <c r="B504" s="62"/>
      <c r="C504" s="296"/>
      <c r="D504" s="296"/>
      <c r="E504" s="292"/>
      <c r="F504" s="292"/>
      <c r="G504" s="292"/>
      <c r="H504" s="292"/>
      <c r="I504" s="292"/>
      <c r="J504" s="292"/>
      <c r="K504" s="292"/>
      <c r="L504" s="292"/>
      <c r="M504" s="292"/>
      <c r="N504" s="292"/>
      <c r="O504" s="292"/>
      <c r="P504" s="292"/>
      <c r="Q504" s="292"/>
      <c r="R504" s="292"/>
      <c r="S504" s="292"/>
      <c r="T504" s="292"/>
      <c r="U504" s="292"/>
      <c r="V504" s="292"/>
      <c r="W504" s="292"/>
      <c r="X504" s="292"/>
      <c r="Y504" s="292"/>
      <c r="Z504" s="292"/>
      <c r="AA504" s="292"/>
      <c r="AB504" s="292"/>
      <c r="AC504" s="292"/>
      <c r="AD504" s="292"/>
      <c r="AE504" s="292"/>
      <c r="AF504" s="292"/>
      <c r="AG504" s="292"/>
      <c r="AH504" s="292"/>
      <c r="AI504" s="292"/>
      <c r="AJ504" s="292"/>
      <c r="AK504" s="292"/>
      <c r="AL504" s="292"/>
      <c r="AM504" s="292"/>
      <c r="AN504" s="292"/>
    </row>
    <row r="505" spans="1:40" ht="18" customHeight="1">
      <c r="A505" s="62"/>
      <c r="B505" s="62"/>
      <c r="C505" s="296"/>
      <c r="D505" s="296"/>
      <c r="E505" s="292"/>
      <c r="F505" s="292"/>
      <c r="G505" s="292"/>
      <c r="H505" s="292"/>
      <c r="I505" s="292"/>
      <c r="J505" s="292"/>
      <c r="K505" s="292"/>
      <c r="L505" s="292"/>
      <c r="M505" s="292"/>
      <c r="N505" s="292"/>
      <c r="O505" s="292"/>
      <c r="P505" s="292"/>
      <c r="Q505" s="292"/>
      <c r="R505" s="292"/>
      <c r="S505" s="292"/>
      <c r="T505" s="292"/>
      <c r="U505" s="292"/>
      <c r="V505" s="292"/>
      <c r="W505" s="292"/>
      <c r="X505" s="292"/>
      <c r="Y505" s="292"/>
      <c r="Z505" s="292"/>
      <c r="AA505" s="292"/>
      <c r="AB505" s="292"/>
      <c r="AC505" s="292"/>
      <c r="AD505" s="292"/>
      <c r="AE505" s="292"/>
      <c r="AF505" s="292"/>
      <c r="AG505" s="292"/>
      <c r="AH505" s="292"/>
      <c r="AI505" s="292"/>
      <c r="AJ505" s="292"/>
      <c r="AK505" s="292"/>
      <c r="AL505" s="292"/>
      <c r="AM505" s="292"/>
      <c r="AN505" s="292"/>
    </row>
    <row r="506" spans="1:40" ht="18" customHeight="1">
      <c r="A506" s="62"/>
      <c r="B506" s="31" t="s">
        <v>515</v>
      </c>
      <c r="C506" s="296"/>
      <c r="D506" s="296"/>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c r="AA506" s="281"/>
      <c r="AB506" s="281"/>
      <c r="AC506" s="281"/>
      <c r="AD506" s="281"/>
      <c r="AE506" s="281"/>
      <c r="AF506" s="281"/>
      <c r="AG506" s="281"/>
      <c r="AH506" s="281"/>
      <c r="AI506" s="120"/>
      <c r="AJ506" s="120"/>
      <c r="AK506" s="120"/>
      <c r="AL506" s="120"/>
      <c r="AM506" s="120"/>
      <c r="AN506" s="120"/>
    </row>
    <row r="507" spans="1:40" ht="18" customHeight="1">
      <c r="A507" s="62"/>
      <c r="B507" s="62"/>
      <c r="C507" s="674">
        <v>145</v>
      </c>
      <c r="D507" s="675"/>
      <c r="E507" s="647" t="s">
        <v>327</v>
      </c>
      <c r="F507" s="648"/>
      <c r="G507" s="648"/>
      <c r="H507" s="648"/>
      <c r="I507" s="648"/>
      <c r="J507" s="648"/>
      <c r="K507" s="648"/>
      <c r="L507" s="648"/>
      <c r="M507" s="648"/>
      <c r="N507" s="648"/>
      <c r="O507" s="648"/>
      <c r="P507" s="648"/>
      <c r="Q507" s="648"/>
      <c r="R507" s="648"/>
      <c r="S507" s="648"/>
      <c r="T507" s="648"/>
      <c r="U507" s="648"/>
      <c r="V507" s="648"/>
      <c r="W507" s="648"/>
      <c r="X507" s="648"/>
      <c r="Y507" s="648"/>
      <c r="Z507" s="648"/>
      <c r="AA507" s="648"/>
      <c r="AB507" s="648"/>
      <c r="AC507" s="648"/>
      <c r="AD507" s="648"/>
      <c r="AE507" s="648"/>
      <c r="AF507" s="648"/>
      <c r="AG507" s="648"/>
      <c r="AH507" s="649"/>
      <c r="AI507" s="657"/>
      <c r="AJ507" s="658"/>
      <c r="AK507" s="658"/>
      <c r="AL507" s="658"/>
      <c r="AM507" s="658"/>
      <c r="AN507" s="659"/>
    </row>
    <row r="508" spans="1:40" ht="18" customHeight="1">
      <c r="A508" s="62"/>
      <c r="C508" s="624"/>
      <c r="D508" s="625"/>
      <c r="E508" s="685"/>
      <c r="F508" s="686"/>
      <c r="G508" s="686"/>
      <c r="H508" s="686"/>
      <c r="I508" s="686"/>
      <c r="J508" s="686"/>
      <c r="K508" s="686"/>
      <c r="L508" s="686"/>
      <c r="M508" s="686"/>
      <c r="N508" s="686"/>
      <c r="O508" s="686"/>
      <c r="P508" s="686"/>
      <c r="Q508" s="686"/>
      <c r="R508" s="686"/>
      <c r="S508" s="686"/>
      <c r="T508" s="686"/>
      <c r="U508" s="686"/>
      <c r="V508" s="686"/>
      <c r="W508" s="686"/>
      <c r="X508" s="686"/>
      <c r="Y508" s="686"/>
      <c r="Z508" s="686"/>
      <c r="AA508" s="686"/>
      <c r="AB508" s="686"/>
      <c r="AC508" s="686"/>
      <c r="AD508" s="686"/>
      <c r="AE508" s="686"/>
      <c r="AF508" s="686"/>
      <c r="AG508" s="686"/>
      <c r="AH508" s="687"/>
      <c r="AI508" s="733"/>
      <c r="AJ508" s="734"/>
      <c r="AK508" s="734"/>
      <c r="AL508" s="734"/>
      <c r="AM508" s="734"/>
      <c r="AN508" s="735"/>
    </row>
    <row r="509" spans="1:40" ht="18" customHeight="1">
      <c r="A509" s="62"/>
      <c r="C509" s="296"/>
      <c r="D509" s="296"/>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c r="AA509" s="281"/>
      <c r="AB509" s="281"/>
      <c r="AC509" s="281"/>
      <c r="AD509" s="281"/>
      <c r="AE509" s="281"/>
      <c r="AF509" s="281"/>
      <c r="AG509" s="281"/>
      <c r="AH509" s="281"/>
      <c r="AI509" s="296"/>
      <c r="AJ509" s="296"/>
      <c r="AK509" s="296"/>
      <c r="AL509" s="296"/>
      <c r="AM509" s="296"/>
      <c r="AN509" s="296"/>
    </row>
    <row r="510" spans="1:40" ht="18" customHeight="1">
      <c r="A510" s="530"/>
      <c r="B510" s="31" t="s">
        <v>865</v>
      </c>
      <c r="C510" s="529"/>
      <c r="D510" s="529"/>
      <c r="E510" s="528"/>
      <c r="F510" s="528"/>
      <c r="G510" s="528"/>
      <c r="H510" s="528"/>
      <c r="I510" s="528"/>
      <c r="J510" s="528"/>
      <c r="K510" s="528"/>
      <c r="L510" s="528"/>
      <c r="M510" s="528"/>
      <c r="N510" s="528"/>
      <c r="O510" s="528"/>
      <c r="P510" s="528"/>
      <c r="Q510" s="528"/>
      <c r="R510" s="528"/>
      <c r="S510" s="528"/>
      <c r="T510" s="528"/>
      <c r="U510" s="528"/>
      <c r="V510" s="528"/>
      <c r="W510" s="528"/>
      <c r="X510" s="528"/>
      <c r="Y510" s="528"/>
      <c r="Z510" s="528"/>
      <c r="AA510" s="528"/>
      <c r="AB510" s="528"/>
      <c r="AC510" s="528"/>
      <c r="AD510" s="528"/>
      <c r="AE510" s="528"/>
      <c r="AF510" s="528"/>
      <c r="AG510" s="528"/>
      <c r="AH510" s="528"/>
      <c r="AI510" s="120"/>
      <c r="AJ510" s="120"/>
      <c r="AK510" s="120"/>
      <c r="AL510" s="120"/>
      <c r="AM510" s="120"/>
      <c r="AN510" s="120"/>
    </row>
    <row r="511" spans="1:40" ht="18" customHeight="1">
      <c r="A511" s="530"/>
      <c r="B511" s="31" t="s">
        <v>866</v>
      </c>
      <c r="C511" s="529"/>
      <c r="D511" s="529"/>
      <c r="E511" s="528"/>
      <c r="F511" s="528"/>
      <c r="G511" s="528"/>
      <c r="H511" s="528"/>
      <c r="I511" s="528"/>
      <c r="J511" s="528"/>
      <c r="K511" s="528"/>
      <c r="L511" s="528"/>
      <c r="M511" s="528"/>
      <c r="N511" s="528"/>
      <c r="O511" s="528"/>
      <c r="P511" s="528"/>
      <c r="Q511" s="528"/>
      <c r="R511" s="528"/>
      <c r="S511" s="528"/>
      <c r="T511" s="528"/>
      <c r="U511" s="528"/>
      <c r="V511" s="528"/>
      <c r="W511" s="528"/>
      <c r="X511" s="528"/>
      <c r="Y511" s="528"/>
      <c r="Z511" s="528"/>
      <c r="AA511" s="528"/>
      <c r="AB511" s="528"/>
      <c r="AC511" s="528"/>
      <c r="AD511" s="528"/>
      <c r="AE511" s="528"/>
      <c r="AF511" s="528"/>
      <c r="AG511" s="528"/>
      <c r="AH511" s="528"/>
      <c r="AI511" s="120"/>
      <c r="AJ511" s="120"/>
      <c r="AK511" s="120"/>
      <c r="AL511" s="120"/>
      <c r="AM511" s="120"/>
      <c r="AN511" s="120"/>
    </row>
    <row r="512" spans="1:40" ht="18" customHeight="1">
      <c r="A512" s="530"/>
      <c r="B512" s="31"/>
      <c r="C512" s="674">
        <v>146</v>
      </c>
      <c r="D512" s="675"/>
      <c r="E512" s="647" t="s">
        <v>867</v>
      </c>
      <c r="F512" s="648"/>
      <c r="G512" s="648"/>
      <c r="H512" s="648"/>
      <c r="I512" s="648"/>
      <c r="J512" s="648"/>
      <c r="K512" s="648"/>
      <c r="L512" s="648"/>
      <c r="M512" s="648"/>
      <c r="N512" s="648"/>
      <c r="O512" s="648"/>
      <c r="P512" s="648"/>
      <c r="Q512" s="648"/>
      <c r="R512" s="648"/>
      <c r="S512" s="648"/>
      <c r="T512" s="648"/>
      <c r="U512" s="648"/>
      <c r="V512" s="648"/>
      <c r="W512" s="648"/>
      <c r="X512" s="648"/>
      <c r="Y512" s="648"/>
      <c r="Z512" s="648"/>
      <c r="AA512" s="648"/>
      <c r="AB512" s="648"/>
      <c r="AC512" s="648"/>
      <c r="AD512" s="648"/>
      <c r="AE512" s="648"/>
      <c r="AF512" s="648"/>
      <c r="AG512" s="648"/>
      <c r="AH512" s="649"/>
      <c r="AI512" s="657"/>
      <c r="AJ512" s="658"/>
      <c r="AK512" s="658"/>
      <c r="AL512" s="658"/>
      <c r="AM512" s="658"/>
      <c r="AN512" s="659"/>
    </row>
    <row r="513" spans="1:40" ht="18" customHeight="1">
      <c r="A513" s="530"/>
      <c r="B513" s="31"/>
      <c r="C513" s="622"/>
      <c r="D513" s="623"/>
      <c r="E513" s="650"/>
      <c r="F513" s="651"/>
      <c r="G513" s="651"/>
      <c r="H513" s="651"/>
      <c r="I513" s="651"/>
      <c r="J513" s="651"/>
      <c r="K513" s="651"/>
      <c r="L513" s="651"/>
      <c r="M513" s="651"/>
      <c r="N513" s="651"/>
      <c r="O513" s="651"/>
      <c r="P513" s="651"/>
      <c r="Q513" s="651"/>
      <c r="R513" s="651"/>
      <c r="S513" s="651"/>
      <c r="T513" s="651"/>
      <c r="U513" s="651"/>
      <c r="V513" s="651"/>
      <c r="W513" s="651"/>
      <c r="X513" s="651"/>
      <c r="Y513" s="651"/>
      <c r="Z513" s="651"/>
      <c r="AA513" s="651"/>
      <c r="AB513" s="651"/>
      <c r="AC513" s="651"/>
      <c r="AD513" s="651"/>
      <c r="AE513" s="651"/>
      <c r="AF513" s="651"/>
      <c r="AG513" s="651"/>
      <c r="AH513" s="652"/>
      <c r="AI513" s="660"/>
      <c r="AJ513" s="661"/>
      <c r="AK513" s="661"/>
      <c r="AL513" s="661"/>
      <c r="AM513" s="661"/>
      <c r="AN513" s="662"/>
    </row>
    <row r="514" spans="1:40" ht="18" customHeight="1">
      <c r="A514" s="530"/>
      <c r="B514" s="31"/>
      <c r="C514" s="622"/>
      <c r="D514" s="623"/>
      <c r="E514" s="650"/>
      <c r="F514" s="651"/>
      <c r="G514" s="651"/>
      <c r="H514" s="651"/>
      <c r="I514" s="651"/>
      <c r="J514" s="651"/>
      <c r="K514" s="651"/>
      <c r="L514" s="651"/>
      <c r="M514" s="651"/>
      <c r="N514" s="651"/>
      <c r="O514" s="651"/>
      <c r="P514" s="651"/>
      <c r="Q514" s="651"/>
      <c r="R514" s="651"/>
      <c r="S514" s="651"/>
      <c r="T514" s="651"/>
      <c r="U514" s="651"/>
      <c r="V514" s="651"/>
      <c r="W514" s="651"/>
      <c r="X514" s="651"/>
      <c r="Y514" s="651"/>
      <c r="Z514" s="651"/>
      <c r="AA514" s="651"/>
      <c r="AB514" s="651"/>
      <c r="AC514" s="651"/>
      <c r="AD514" s="651"/>
      <c r="AE514" s="651"/>
      <c r="AF514" s="651"/>
      <c r="AG514" s="651"/>
      <c r="AH514" s="652"/>
      <c r="AI514" s="660"/>
      <c r="AJ514" s="661"/>
      <c r="AK514" s="661"/>
      <c r="AL514" s="661"/>
      <c r="AM514" s="661"/>
      <c r="AN514" s="662"/>
    </row>
    <row r="515" spans="1:40" ht="18" customHeight="1">
      <c r="A515" s="530"/>
      <c r="B515" s="31"/>
      <c r="C515" s="624"/>
      <c r="D515" s="625"/>
      <c r="E515" s="685"/>
      <c r="F515" s="686"/>
      <c r="G515" s="686"/>
      <c r="H515" s="686"/>
      <c r="I515" s="686"/>
      <c r="J515" s="686"/>
      <c r="K515" s="686"/>
      <c r="L515" s="686"/>
      <c r="M515" s="686"/>
      <c r="N515" s="686"/>
      <c r="O515" s="686"/>
      <c r="P515" s="686"/>
      <c r="Q515" s="686"/>
      <c r="R515" s="686"/>
      <c r="S515" s="686"/>
      <c r="T515" s="686"/>
      <c r="U515" s="686"/>
      <c r="V515" s="686"/>
      <c r="W515" s="686"/>
      <c r="X515" s="686"/>
      <c r="Y515" s="686"/>
      <c r="Z515" s="686"/>
      <c r="AA515" s="686"/>
      <c r="AB515" s="686"/>
      <c r="AC515" s="686"/>
      <c r="AD515" s="686"/>
      <c r="AE515" s="686"/>
      <c r="AF515" s="686"/>
      <c r="AG515" s="686"/>
      <c r="AH515" s="687"/>
      <c r="AI515" s="733"/>
      <c r="AJ515" s="734"/>
      <c r="AK515" s="734"/>
      <c r="AL515" s="734"/>
      <c r="AM515" s="734"/>
      <c r="AN515" s="735"/>
    </row>
    <row r="516" spans="1:40" ht="18" customHeight="1">
      <c r="A516" s="530"/>
      <c r="B516" s="31"/>
      <c r="C516" s="529"/>
      <c r="D516" s="529"/>
      <c r="E516" s="528"/>
      <c r="F516" s="528"/>
      <c r="G516" s="528"/>
      <c r="H516" s="528"/>
      <c r="I516" s="528"/>
      <c r="J516" s="528"/>
      <c r="K516" s="528"/>
      <c r="L516" s="528"/>
      <c r="M516" s="528"/>
      <c r="N516" s="528"/>
      <c r="O516" s="528"/>
      <c r="P516" s="528"/>
      <c r="Q516" s="528"/>
      <c r="R516" s="528"/>
      <c r="S516" s="528"/>
      <c r="T516" s="528"/>
      <c r="U516" s="528"/>
      <c r="V516" s="528"/>
      <c r="W516" s="528"/>
      <c r="X516" s="528"/>
      <c r="Y516" s="528"/>
      <c r="Z516" s="528"/>
      <c r="AA516" s="528"/>
      <c r="AB516" s="528"/>
      <c r="AC516" s="528"/>
      <c r="AD516" s="528"/>
      <c r="AE516" s="528"/>
      <c r="AF516" s="528"/>
      <c r="AG516" s="528"/>
      <c r="AH516" s="528"/>
      <c r="AI516" s="120"/>
      <c r="AJ516" s="120"/>
      <c r="AK516" s="120"/>
      <c r="AL516" s="120"/>
      <c r="AM516" s="120"/>
      <c r="AN516" s="120"/>
    </row>
    <row r="517" spans="1:40" ht="18" customHeight="1">
      <c r="A517" s="62"/>
      <c r="B517" s="31" t="s">
        <v>864</v>
      </c>
      <c r="C517" s="296"/>
      <c r="D517" s="296"/>
      <c r="E517" s="290"/>
      <c r="F517" s="290"/>
      <c r="G517" s="290"/>
      <c r="H517" s="290"/>
      <c r="I517" s="290"/>
      <c r="J517" s="290"/>
      <c r="K517" s="290"/>
      <c r="L517" s="290"/>
      <c r="M517" s="290"/>
      <c r="N517" s="290"/>
      <c r="O517" s="290"/>
      <c r="P517" s="290"/>
      <c r="Q517" s="290"/>
      <c r="R517" s="290"/>
      <c r="S517" s="290"/>
      <c r="T517" s="290"/>
      <c r="U517" s="290"/>
      <c r="V517" s="290"/>
      <c r="W517" s="290"/>
      <c r="X517" s="290"/>
      <c r="Y517" s="290"/>
      <c r="Z517" s="290"/>
      <c r="AA517" s="290"/>
      <c r="AB517" s="290"/>
      <c r="AC517" s="290"/>
      <c r="AD517" s="290"/>
      <c r="AE517" s="290"/>
      <c r="AF517" s="290"/>
      <c r="AG517" s="290"/>
      <c r="AH517" s="290"/>
      <c r="AI517" s="120"/>
      <c r="AJ517" s="120"/>
      <c r="AK517" s="120"/>
      <c r="AL517" s="120"/>
      <c r="AM517" s="120"/>
      <c r="AN517" s="120"/>
    </row>
    <row r="518" spans="1:40" ht="18" customHeight="1">
      <c r="A518" s="62"/>
      <c r="B518" s="62"/>
      <c r="C518" s="674">
        <v>147</v>
      </c>
      <c r="D518" s="675"/>
      <c r="E518" s="647" t="s">
        <v>328</v>
      </c>
      <c r="F518" s="648"/>
      <c r="G518" s="648"/>
      <c r="H518" s="648"/>
      <c r="I518" s="648"/>
      <c r="J518" s="648"/>
      <c r="K518" s="648"/>
      <c r="L518" s="648"/>
      <c r="M518" s="648"/>
      <c r="N518" s="648"/>
      <c r="O518" s="648"/>
      <c r="P518" s="648"/>
      <c r="Q518" s="648"/>
      <c r="R518" s="648"/>
      <c r="S518" s="648"/>
      <c r="T518" s="648"/>
      <c r="U518" s="648"/>
      <c r="V518" s="648"/>
      <c r="W518" s="648"/>
      <c r="X518" s="648"/>
      <c r="Y518" s="648"/>
      <c r="Z518" s="648"/>
      <c r="AA518" s="648"/>
      <c r="AB518" s="648"/>
      <c r="AC518" s="648"/>
      <c r="AD518" s="648"/>
      <c r="AE518" s="648"/>
      <c r="AF518" s="648"/>
      <c r="AG518" s="648"/>
      <c r="AH518" s="649"/>
      <c r="AI518" s="657"/>
      <c r="AJ518" s="658"/>
      <c r="AK518" s="658"/>
      <c r="AL518" s="658"/>
      <c r="AM518" s="658"/>
      <c r="AN518" s="659"/>
    </row>
    <row r="519" spans="1:40" ht="18" customHeight="1">
      <c r="A519" s="62"/>
      <c r="C519" s="622"/>
      <c r="D519" s="623"/>
      <c r="E519" s="650"/>
      <c r="F519" s="651"/>
      <c r="G519" s="651"/>
      <c r="H519" s="651"/>
      <c r="I519" s="651"/>
      <c r="J519" s="651"/>
      <c r="K519" s="651"/>
      <c r="L519" s="651"/>
      <c r="M519" s="651"/>
      <c r="N519" s="651"/>
      <c r="O519" s="651"/>
      <c r="P519" s="651"/>
      <c r="Q519" s="651"/>
      <c r="R519" s="651"/>
      <c r="S519" s="651"/>
      <c r="T519" s="651"/>
      <c r="U519" s="651"/>
      <c r="V519" s="651"/>
      <c r="W519" s="651"/>
      <c r="X519" s="651"/>
      <c r="Y519" s="651"/>
      <c r="Z519" s="651"/>
      <c r="AA519" s="651"/>
      <c r="AB519" s="651"/>
      <c r="AC519" s="651"/>
      <c r="AD519" s="651"/>
      <c r="AE519" s="651"/>
      <c r="AF519" s="651"/>
      <c r="AG519" s="651"/>
      <c r="AH519" s="652"/>
      <c r="AI519" s="660"/>
      <c r="AJ519" s="661"/>
      <c r="AK519" s="661"/>
      <c r="AL519" s="661"/>
      <c r="AM519" s="661"/>
      <c r="AN519" s="662"/>
    </row>
    <row r="520" spans="1:40" ht="18" customHeight="1">
      <c r="A520" s="62"/>
      <c r="B520" s="62"/>
      <c r="C520" s="624"/>
      <c r="D520" s="625"/>
      <c r="E520" s="685"/>
      <c r="F520" s="686"/>
      <c r="G520" s="686"/>
      <c r="H520" s="686"/>
      <c r="I520" s="686"/>
      <c r="J520" s="686"/>
      <c r="K520" s="686"/>
      <c r="L520" s="686"/>
      <c r="M520" s="686"/>
      <c r="N520" s="686"/>
      <c r="O520" s="686"/>
      <c r="P520" s="686"/>
      <c r="Q520" s="686"/>
      <c r="R520" s="686"/>
      <c r="S520" s="686"/>
      <c r="T520" s="686"/>
      <c r="U520" s="686"/>
      <c r="V520" s="686"/>
      <c r="W520" s="686"/>
      <c r="X520" s="686"/>
      <c r="Y520" s="686"/>
      <c r="Z520" s="686"/>
      <c r="AA520" s="686"/>
      <c r="AB520" s="686"/>
      <c r="AC520" s="686"/>
      <c r="AD520" s="686"/>
      <c r="AE520" s="686"/>
      <c r="AF520" s="686"/>
      <c r="AG520" s="686"/>
      <c r="AH520" s="687"/>
      <c r="AI520" s="733"/>
      <c r="AJ520" s="734"/>
      <c r="AK520" s="734"/>
      <c r="AL520" s="734"/>
      <c r="AM520" s="734"/>
      <c r="AN520" s="735"/>
    </row>
    <row r="521" spans="1:40" ht="18" customHeight="1">
      <c r="A521" s="62"/>
      <c r="B521" s="62"/>
      <c r="C521" s="296"/>
      <c r="D521" s="296"/>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c r="AA521" s="281"/>
      <c r="AB521" s="281"/>
      <c r="AC521" s="281"/>
      <c r="AD521" s="281"/>
      <c r="AE521" s="281"/>
      <c r="AF521" s="281"/>
      <c r="AG521" s="281"/>
      <c r="AH521" s="281"/>
      <c r="AI521" s="296"/>
      <c r="AJ521" s="296"/>
      <c r="AK521" s="296"/>
      <c r="AL521" s="296"/>
      <c r="AM521" s="296"/>
      <c r="AN521" s="296"/>
    </row>
    <row r="522" spans="1:40" ht="18" customHeight="1">
      <c r="A522" s="62"/>
      <c r="B522" s="62"/>
      <c r="C522" s="296"/>
      <c r="D522" s="296"/>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c r="AA522" s="281"/>
      <c r="AB522" s="281"/>
      <c r="AC522" s="281"/>
      <c r="AD522" s="281"/>
      <c r="AE522" s="281"/>
      <c r="AF522" s="281"/>
      <c r="AG522" s="281"/>
      <c r="AH522" s="281"/>
      <c r="AI522" s="296"/>
      <c r="AJ522" s="296"/>
      <c r="AK522" s="296"/>
      <c r="AL522" s="296"/>
      <c r="AM522" s="296"/>
      <c r="AN522" s="296"/>
    </row>
    <row r="523" spans="1:40" ht="17.25" customHeight="1">
      <c r="A523" s="62"/>
      <c r="B523" s="62"/>
      <c r="C523" s="296"/>
      <c r="D523" s="296"/>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c r="AA523" s="281"/>
      <c r="AB523" s="281"/>
      <c r="AC523" s="281"/>
      <c r="AD523" s="281"/>
      <c r="AE523" s="281"/>
      <c r="AF523" s="281"/>
      <c r="AG523" s="281"/>
      <c r="AH523" s="281"/>
      <c r="AI523" s="296"/>
      <c r="AJ523" s="296"/>
      <c r="AK523" s="296"/>
      <c r="AL523" s="296"/>
      <c r="AM523" s="296"/>
      <c r="AN523" s="296"/>
    </row>
    <row r="524" spans="1:40" ht="17.25" customHeight="1">
      <c r="A524" s="62"/>
      <c r="B524" s="62"/>
      <c r="C524" s="296"/>
      <c r="D524" s="296"/>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c r="AA524" s="281"/>
      <c r="AB524" s="281"/>
      <c r="AC524" s="281"/>
      <c r="AD524" s="281"/>
      <c r="AE524" s="281"/>
      <c r="AF524" s="281"/>
      <c r="AG524" s="281"/>
      <c r="AH524" s="281"/>
      <c r="AI524" s="296"/>
      <c r="AJ524" s="296" t="s">
        <v>208</v>
      </c>
      <c r="AK524" s="296"/>
      <c r="AL524" s="296"/>
      <c r="AM524" s="296"/>
      <c r="AN524" s="296"/>
    </row>
    <row r="525" spans="1:40" ht="17.25" customHeight="1">
      <c r="A525" s="62"/>
      <c r="B525" s="62"/>
      <c r="C525" s="296"/>
      <c r="D525" s="296"/>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c r="AA525" s="281"/>
      <c r="AB525" s="281"/>
      <c r="AC525" s="281"/>
      <c r="AD525" s="281"/>
      <c r="AE525" s="281"/>
      <c r="AF525" s="281"/>
      <c r="AG525" s="281"/>
      <c r="AH525" s="281"/>
      <c r="AI525" s="296"/>
      <c r="AJ525" s="296" t="s">
        <v>209</v>
      </c>
      <c r="AK525" s="296"/>
      <c r="AL525" s="296"/>
      <c r="AM525" s="296"/>
      <c r="AN525" s="296"/>
    </row>
    <row r="526" spans="1:40" ht="17.25" customHeight="1">
      <c r="A526" s="62"/>
      <c r="B526" s="62"/>
      <c r="C526" s="523"/>
      <c r="D526" s="296"/>
      <c r="E526" s="296"/>
      <c r="F526" s="296"/>
      <c r="G526" s="296"/>
      <c r="H526" s="296"/>
      <c r="I526" s="296"/>
      <c r="J526" s="296"/>
      <c r="K526" s="296"/>
      <c r="L526" s="296"/>
      <c r="M526" s="296"/>
      <c r="N526" s="296"/>
      <c r="O526" s="296"/>
      <c r="P526" s="296"/>
      <c r="Q526" s="296"/>
      <c r="R526" s="301"/>
      <c r="S526" s="301"/>
      <c r="T526" s="301"/>
      <c r="U526" s="301"/>
      <c r="V526" s="301"/>
      <c r="W526" s="301"/>
      <c r="X526" s="301"/>
      <c r="Y526" s="301"/>
      <c r="Z526" s="301"/>
      <c r="AA526" s="301"/>
      <c r="AB526" s="301"/>
      <c r="AC526" s="301"/>
      <c r="AD526" s="301"/>
      <c r="AE526" s="301"/>
      <c r="AF526" s="301"/>
      <c r="AG526" s="301"/>
      <c r="AH526" s="301"/>
      <c r="AI526" s="301"/>
      <c r="AJ526" s="301"/>
      <c r="AK526" s="301"/>
      <c r="AL526" s="301"/>
      <c r="AM526" s="301"/>
      <c r="AN526" s="301"/>
    </row>
    <row r="527" spans="1:40" ht="17.25" customHeight="1">
      <c r="A527" s="62"/>
      <c r="B527" s="62"/>
      <c r="C527" s="523"/>
      <c r="D527" s="296"/>
      <c r="E527" s="296"/>
      <c r="F527" s="296"/>
      <c r="G527" s="296"/>
      <c r="H527" s="296"/>
      <c r="I527" s="296"/>
      <c r="J527" s="296"/>
      <c r="K527" s="296"/>
      <c r="L527" s="296"/>
      <c r="M527" s="296"/>
      <c r="N527" s="296"/>
      <c r="O527" s="296"/>
      <c r="P527" s="296"/>
      <c r="Q527" s="296"/>
      <c r="R527" s="301"/>
      <c r="S527" s="301"/>
      <c r="T527" s="301"/>
      <c r="U527" s="301"/>
      <c r="V527" s="301"/>
      <c r="W527" s="301"/>
      <c r="X527" s="301"/>
      <c r="Y527" s="301"/>
      <c r="Z527" s="301"/>
      <c r="AA527" s="301"/>
      <c r="AB527" s="301"/>
      <c r="AC527" s="301"/>
      <c r="AD527" s="301"/>
      <c r="AE527" s="301"/>
      <c r="AF527" s="301"/>
      <c r="AG527" s="301"/>
      <c r="AH527" s="301"/>
      <c r="AI527" s="301"/>
      <c r="AJ527" s="301"/>
      <c r="AK527" s="301"/>
      <c r="AL527" s="301"/>
      <c r="AM527" s="301"/>
      <c r="AN527" s="301"/>
    </row>
    <row r="528" spans="1:40" ht="17.25" customHeight="1">
      <c r="A528" s="62"/>
      <c r="B528" s="62"/>
      <c r="C528" s="523"/>
      <c r="D528" s="296"/>
      <c r="E528" s="296"/>
      <c r="F528" s="296"/>
      <c r="G528" s="296"/>
      <c r="H528" s="296"/>
      <c r="I528" s="296"/>
      <c r="J528" s="296"/>
      <c r="K528" s="296"/>
      <c r="L528" s="296"/>
      <c r="M528" s="296"/>
      <c r="N528" s="296"/>
      <c r="O528" s="296"/>
      <c r="P528" s="296"/>
      <c r="Q528" s="296"/>
      <c r="R528" s="301"/>
      <c r="S528" s="301"/>
      <c r="T528" s="301"/>
      <c r="U528" s="301"/>
      <c r="V528" s="301"/>
      <c r="W528" s="301"/>
      <c r="X528" s="301"/>
      <c r="Y528" s="301"/>
      <c r="Z528" s="301"/>
      <c r="AA528" s="301"/>
      <c r="AB528" s="301"/>
      <c r="AC528" s="301"/>
      <c r="AD528" s="301"/>
      <c r="AE528" s="301"/>
      <c r="AF528" s="301"/>
      <c r="AG528" s="301"/>
      <c r="AH528" s="301"/>
      <c r="AI528" s="301"/>
      <c r="AJ528" s="301"/>
      <c r="AK528" s="301"/>
      <c r="AL528" s="301"/>
      <c r="AM528" s="301"/>
      <c r="AN528" s="301"/>
    </row>
    <row r="529" spans="1:40" ht="17.25" customHeight="1">
      <c r="A529" s="62"/>
      <c r="B529" s="62"/>
      <c r="C529" s="523"/>
      <c r="D529" s="296"/>
      <c r="E529" s="296"/>
      <c r="F529" s="296"/>
      <c r="G529" s="296"/>
      <c r="H529" s="296"/>
      <c r="I529" s="296"/>
      <c r="J529" s="296"/>
      <c r="K529" s="296"/>
      <c r="L529" s="296"/>
      <c r="M529" s="296"/>
      <c r="N529" s="296"/>
      <c r="O529" s="296"/>
      <c r="P529" s="296"/>
      <c r="Q529" s="296"/>
      <c r="R529" s="301"/>
      <c r="S529" s="301"/>
      <c r="T529" s="301"/>
      <c r="U529" s="301"/>
      <c r="V529" s="301"/>
      <c r="W529" s="301"/>
      <c r="X529" s="301"/>
      <c r="Y529" s="301"/>
      <c r="Z529" s="301"/>
      <c r="AA529" s="301"/>
      <c r="AB529" s="301"/>
      <c r="AC529" s="301"/>
      <c r="AD529" s="301"/>
      <c r="AE529" s="301"/>
      <c r="AF529" s="301"/>
      <c r="AG529" s="301"/>
      <c r="AH529" s="301"/>
      <c r="AI529" s="301"/>
      <c r="AJ529" s="301"/>
      <c r="AK529" s="301"/>
      <c r="AL529" s="301"/>
      <c r="AM529" s="301"/>
      <c r="AN529" s="301"/>
    </row>
    <row r="530" spans="1:40" ht="17.25" customHeight="1">
      <c r="A530" s="62"/>
      <c r="B530" s="62"/>
      <c r="C530" s="523"/>
      <c r="D530" s="296"/>
      <c r="E530" s="296"/>
      <c r="F530" s="296"/>
      <c r="G530" s="296"/>
      <c r="H530" s="296"/>
      <c r="I530" s="296"/>
      <c r="J530" s="296"/>
      <c r="K530" s="296"/>
      <c r="L530" s="296"/>
      <c r="M530" s="296"/>
      <c r="N530" s="296"/>
      <c r="O530" s="296"/>
      <c r="P530" s="296"/>
      <c r="Q530" s="296"/>
      <c r="R530" s="301"/>
      <c r="S530" s="301"/>
      <c r="T530" s="301"/>
      <c r="U530" s="301"/>
      <c r="V530" s="301"/>
      <c r="W530" s="301"/>
      <c r="X530" s="301"/>
      <c r="Y530" s="301"/>
      <c r="Z530" s="301"/>
      <c r="AA530" s="301"/>
      <c r="AB530" s="301"/>
      <c r="AC530" s="301"/>
      <c r="AD530" s="301"/>
      <c r="AE530" s="301"/>
      <c r="AF530" s="301"/>
      <c r="AG530" s="301"/>
      <c r="AH530" s="301"/>
      <c r="AI530" s="301"/>
      <c r="AJ530" s="301"/>
      <c r="AK530" s="301"/>
      <c r="AL530" s="301"/>
      <c r="AM530" s="301"/>
      <c r="AN530" s="301"/>
    </row>
    <row r="531" spans="1:40" ht="17.25" customHeight="1">
      <c r="A531" s="62"/>
      <c r="B531" s="62"/>
      <c r="C531" s="523"/>
      <c r="D531" s="296"/>
      <c r="E531" s="296"/>
      <c r="F531" s="296"/>
      <c r="G531" s="296"/>
      <c r="H531" s="296"/>
      <c r="I531" s="296"/>
      <c r="J531" s="296"/>
      <c r="K531" s="296"/>
      <c r="L531" s="296"/>
      <c r="M531" s="296"/>
      <c r="N531" s="296"/>
      <c r="O531" s="296"/>
      <c r="P531" s="296"/>
      <c r="Q531" s="296"/>
      <c r="R531" s="301"/>
      <c r="S531" s="301"/>
      <c r="T531" s="301"/>
      <c r="U531" s="301"/>
      <c r="V531" s="301"/>
      <c r="W531" s="301"/>
      <c r="X531" s="301"/>
      <c r="Y531" s="301"/>
      <c r="Z531" s="301"/>
      <c r="AA531" s="301"/>
      <c r="AB531" s="301"/>
      <c r="AC531" s="301"/>
      <c r="AD531" s="301"/>
      <c r="AE531" s="301"/>
      <c r="AF531" s="301"/>
      <c r="AG531" s="301"/>
      <c r="AH531" s="301"/>
      <c r="AI531" s="301"/>
      <c r="AJ531" s="301"/>
      <c r="AK531" s="301"/>
      <c r="AL531" s="301"/>
      <c r="AM531" s="301"/>
      <c r="AN531" s="301"/>
    </row>
    <row r="532" spans="1:40" ht="17.25" customHeight="1">
      <c r="A532" s="62"/>
      <c r="B532" s="62"/>
      <c r="C532" s="523"/>
      <c r="D532" s="296"/>
      <c r="E532" s="296"/>
      <c r="F532" s="296"/>
      <c r="G532" s="296"/>
      <c r="H532" s="296"/>
      <c r="I532" s="296"/>
      <c r="J532" s="296"/>
      <c r="K532" s="296"/>
      <c r="L532" s="296"/>
      <c r="M532" s="296"/>
      <c r="N532" s="296"/>
      <c r="O532" s="296"/>
      <c r="P532" s="296"/>
      <c r="Q532" s="296"/>
      <c r="R532" s="301"/>
      <c r="S532" s="301"/>
      <c r="T532" s="301"/>
      <c r="U532" s="301"/>
      <c r="V532" s="301"/>
      <c r="W532" s="301"/>
      <c r="X532" s="301"/>
      <c r="Y532" s="301"/>
      <c r="Z532" s="301"/>
      <c r="AA532" s="301"/>
      <c r="AB532" s="301"/>
      <c r="AC532" s="301"/>
      <c r="AD532" s="301"/>
      <c r="AE532" s="301"/>
      <c r="AF532" s="301"/>
      <c r="AG532" s="301"/>
      <c r="AH532" s="301"/>
      <c r="AI532" s="301"/>
      <c r="AJ532" s="301"/>
      <c r="AK532" s="301"/>
      <c r="AL532" s="301"/>
      <c r="AM532" s="301"/>
      <c r="AN532" s="301"/>
    </row>
    <row r="533" spans="1:40" ht="17.25" customHeight="1">
      <c r="A533" s="62"/>
      <c r="B533" s="62"/>
      <c r="C533" s="523"/>
      <c r="D533" s="296"/>
      <c r="E533" s="296"/>
      <c r="F533" s="296"/>
      <c r="G533" s="296"/>
      <c r="H533" s="296"/>
      <c r="I533" s="296"/>
      <c r="J533" s="296"/>
      <c r="K533" s="296"/>
      <c r="L533" s="296"/>
      <c r="M533" s="296"/>
      <c r="N533" s="296"/>
      <c r="O533" s="296"/>
      <c r="P533" s="296"/>
      <c r="Q533" s="296"/>
      <c r="R533" s="301"/>
      <c r="S533" s="301"/>
      <c r="T533" s="301"/>
      <c r="U533" s="301"/>
      <c r="V533" s="301"/>
      <c r="W533" s="301"/>
      <c r="X533" s="301"/>
      <c r="Y533" s="301"/>
      <c r="Z533" s="301"/>
      <c r="AA533" s="301"/>
      <c r="AB533" s="301"/>
      <c r="AC533" s="301"/>
      <c r="AD533" s="301"/>
      <c r="AE533" s="301"/>
      <c r="AF533" s="301"/>
      <c r="AG533" s="301"/>
      <c r="AH533" s="301"/>
      <c r="AI533" s="301"/>
      <c r="AJ533" s="301"/>
      <c r="AK533" s="301"/>
      <c r="AL533" s="301"/>
      <c r="AM533" s="301"/>
      <c r="AN533" s="301"/>
    </row>
    <row r="534" spans="1:40" ht="17.25" customHeight="1">
      <c r="A534" s="62"/>
      <c r="B534" s="62"/>
      <c r="C534" s="523"/>
      <c r="D534" s="296"/>
      <c r="E534" s="296"/>
      <c r="F534" s="296"/>
      <c r="G534" s="296"/>
      <c r="H534" s="296"/>
      <c r="I534" s="296"/>
      <c r="J534" s="296"/>
      <c r="K534" s="296"/>
      <c r="L534" s="296"/>
      <c r="M534" s="296"/>
      <c r="N534" s="296"/>
      <c r="O534" s="296"/>
      <c r="P534" s="296"/>
      <c r="Q534" s="296"/>
      <c r="R534" s="301"/>
      <c r="S534" s="301"/>
      <c r="T534" s="301"/>
      <c r="U534" s="301"/>
      <c r="V534" s="301"/>
      <c r="W534" s="301"/>
      <c r="X534" s="301"/>
      <c r="Y534" s="301"/>
      <c r="Z534" s="301"/>
      <c r="AA534" s="301"/>
      <c r="AB534" s="301"/>
      <c r="AC534" s="301"/>
      <c r="AD534" s="301"/>
      <c r="AE534" s="301"/>
      <c r="AF534" s="301"/>
      <c r="AG534" s="301"/>
      <c r="AH534" s="301"/>
      <c r="AI534" s="301"/>
      <c r="AJ534" s="301"/>
      <c r="AK534" s="301"/>
      <c r="AL534" s="301"/>
      <c r="AM534" s="301"/>
      <c r="AN534" s="301"/>
    </row>
    <row r="535" spans="1:40" ht="17.25" customHeight="1">
      <c r="A535" s="62"/>
      <c r="B535" s="62"/>
      <c r="C535" s="523"/>
      <c r="D535" s="296"/>
      <c r="E535" s="296"/>
      <c r="F535" s="296"/>
      <c r="G535" s="296"/>
      <c r="H535" s="296"/>
      <c r="I535" s="296"/>
      <c r="J535" s="296"/>
      <c r="K535" s="296"/>
      <c r="L535" s="296"/>
      <c r="M535" s="296"/>
      <c r="N535" s="296"/>
      <c r="O535" s="296"/>
      <c r="P535" s="296"/>
      <c r="Q535" s="296"/>
      <c r="R535" s="301"/>
      <c r="S535" s="301"/>
      <c r="T535" s="301"/>
      <c r="U535" s="301"/>
      <c r="V535" s="301"/>
      <c r="W535" s="301"/>
      <c r="X535" s="301"/>
      <c r="Y535" s="301"/>
      <c r="Z535" s="301"/>
      <c r="AA535" s="301"/>
      <c r="AB535" s="301"/>
      <c r="AC535" s="301"/>
      <c r="AD535" s="301"/>
      <c r="AE535" s="301"/>
      <c r="AF535" s="301"/>
      <c r="AG535" s="301"/>
      <c r="AH535" s="301"/>
      <c r="AI535" s="301"/>
      <c r="AJ535" s="301"/>
      <c r="AK535" s="301"/>
      <c r="AL535" s="301"/>
      <c r="AM535" s="301"/>
      <c r="AN535" s="301"/>
    </row>
    <row r="536" spans="1:40" ht="17.25" customHeight="1">
      <c r="A536" s="62"/>
      <c r="B536" s="62"/>
      <c r="C536" s="523"/>
      <c r="D536" s="296"/>
      <c r="E536" s="296"/>
      <c r="F536" s="296"/>
      <c r="G536" s="296"/>
      <c r="H536" s="296"/>
      <c r="I536" s="296"/>
      <c r="J536" s="296"/>
      <c r="K536" s="296"/>
      <c r="L536" s="296"/>
      <c r="M536" s="296"/>
      <c r="N536" s="296"/>
      <c r="O536" s="296"/>
      <c r="P536" s="296"/>
      <c r="Q536" s="296"/>
      <c r="R536" s="301"/>
      <c r="S536" s="301"/>
      <c r="T536" s="301"/>
      <c r="U536" s="301"/>
      <c r="V536" s="301"/>
      <c r="W536" s="301"/>
      <c r="X536" s="301"/>
      <c r="Y536" s="301"/>
      <c r="Z536" s="301"/>
      <c r="AA536" s="301"/>
      <c r="AB536" s="301"/>
      <c r="AC536" s="301"/>
      <c r="AD536" s="301"/>
      <c r="AE536" s="301"/>
      <c r="AF536" s="301"/>
      <c r="AG536" s="301"/>
      <c r="AH536" s="301"/>
      <c r="AI536" s="301"/>
      <c r="AJ536" s="301"/>
      <c r="AK536" s="301"/>
      <c r="AL536" s="301"/>
      <c r="AM536" s="301"/>
      <c r="AN536" s="301"/>
    </row>
    <row r="537" spans="1:40" ht="17.25" customHeight="1">
      <c r="A537" s="62"/>
      <c r="B537" s="62"/>
      <c r="C537" s="523"/>
      <c r="D537" s="296"/>
      <c r="E537" s="296"/>
      <c r="F537" s="296"/>
      <c r="G537" s="296"/>
      <c r="H537" s="296"/>
      <c r="I537" s="296"/>
      <c r="J537" s="296"/>
      <c r="K537" s="296"/>
      <c r="L537" s="296"/>
      <c r="M537" s="296"/>
      <c r="N537" s="296"/>
      <c r="O537" s="296"/>
      <c r="P537" s="296"/>
      <c r="Q537" s="296"/>
      <c r="R537" s="301"/>
      <c r="S537" s="301"/>
      <c r="T537" s="301"/>
      <c r="U537" s="301"/>
      <c r="V537" s="301"/>
      <c r="W537" s="301"/>
      <c r="X537" s="301"/>
      <c r="Y537" s="301"/>
      <c r="Z537" s="301"/>
      <c r="AA537" s="301"/>
      <c r="AB537" s="301"/>
      <c r="AC537" s="301"/>
      <c r="AD537" s="301"/>
      <c r="AE537" s="301"/>
      <c r="AF537" s="301"/>
      <c r="AG537" s="301"/>
      <c r="AH537" s="301"/>
      <c r="AI537" s="301"/>
      <c r="AJ537" s="301"/>
      <c r="AK537" s="301"/>
      <c r="AL537" s="301"/>
      <c r="AM537" s="301"/>
      <c r="AN537" s="301"/>
    </row>
    <row r="538" spans="1:40" ht="17.25" customHeight="1">
      <c r="A538" s="62"/>
      <c r="B538" s="62"/>
    </row>
    <row r="539" spans="1:40" ht="17.25" customHeight="1">
      <c r="A539" s="62"/>
      <c r="B539" s="62"/>
    </row>
  </sheetData>
  <mergeCells count="567">
    <mergeCell ref="C500:D501"/>
    <mergeCell ref="E500:AH501"/>
    <mergeCell ref="AI500:AN501"/>
    <mergeCell ref="AI164:AN166"/>
    <mergeCell ref="C164:D166"/>
    <mergeCell ref="C197:D199"/>
    <mergeCell ref="AI200:AN201"/>
    <mergeCell ref="E193:AH194"/>
    <mergeCell ref="AI193:AN194"/>
    <mergeCell ref="E403:AN407"/>
    <mergeCell ref="E183:AH185"/>
    <mergeCell ref="AI179:AN180"/>
    <mergeCell ref="E208:AH209"/>
    <mergeCell ref="E204:AH205"/>
    <mergeCell ref="C200:D201"/>
    <mergeCell ref="E200:AH201"/>
    <mergeCell ref="E202:AH203"/>
    <mergeCell ref="E197:AH199"/>
    <mergeCell ref="C325:D326"/>
    <mergeCell ref="E325:AH326"/>
    <mergeCell ref="AI325:AN326"/>
    <mergeCell ref="AI255:AN256"/>
    <mergeCell ref="E334:AH335"/>
    <mergeCell ref="C334:D335"/>
    <mergeCell ref="C512:D515"/>
    <mergeCell ref="E512:AH515"/>
    <mergeCell ref="AI512:AN515"/>
    <mergeCell ref="AI334:AN335"/>
    <mergeCell ref="C502:D503"/>
    <mergeCell ref="E502:AH503"/>
    <mergeCell ref="AI502:AN503"/>
    <mergeCell ref="E498:AH499"/>
    <mergeCell ref="C498:D499"/>
    <mergeCell ref="E338:AH339"/>
    <mergeCell ref="AI338:AN339"/>
    <mergeCell ref="E423:AH425"/>
    <mergeCell ref="E370:AN371"/>
    <mergeCell ref="E419:AH420"/>
    <mergeCell ref="AI378:AN379"/>
    <mergeCell ref="E376:AH377"/>
    <mergeCell ref="AI376:AN377"/>
    <mergeCell ref="C423:D425"/>
    <mergeCell ref="AI423:AN425"/>
    <mergeCell ref="C376:D377"/>
    <mergeCell ref="E395:AN399"/>
    <mergeCell ref="E342:AN342"/>
    <mergeCell ref="C419:D420"/>
    <mergeCell ref="E401:AH402"/>
    <mergeCell ref="E445:AH448"/>
    <mergeCell ref="C445:D448"/>
    <mergeCell ref="AI445:AN448"/>
    <mergeCell ref="AI498:AN499"/>
    <mergeCell ref="AI495:AN497"/>
    <mergeCell ref="E320:AH322"/>
    <mergeCell ref="C320:D322"/>
    <mergeCell ref="E329:AH331"/>
    <mergeCell ref="E332:AH333"/>
    <mergeCell ref="C329:D331"/>
    <mergeCell ref="C332:D333"/>
    <mergeCell ref="C495:D497"/>
    <mergeCell ref="AI329:AN331"/>
    <mergeCell ref="AI332:AN333"/>
    <mergeCell ref="E495:AH497"/>
    <mergeCell ref="V368:V369"/>
    <mergeCell ref="W368:AL369"/>
    <mergeCell ref="S343:U343"/>
    <mergeCell ref="W367:AL367"/>
    <mergeCell ref="J345:P345"/>
    <mergeCell ref="AI350:AN351"/>
    <mergeCell ref="AI346:AN347"/>
    <mergeCell ref="S344:U344"/>
    <mergeCell ref="W344:X344"/>
    <mergeCell ref="AI131:AN132"/>
    <mergeCell ref="AI143:AN145"/>
    <mergeCell ref="AI152:AN153"/>
    <mergeCell ref="AI146:AN147"/>
    <mergeCell ref="E139:AH140"/>
    <mergeCell ref="E125:AH126"/>
    <mergeCell ref="AI129:AN130"/>
    <mergeCell ref="AI123:AN124"/>
    <mergeCell ref="AI125:AN126"/>
    <mergeCell ref="AI127:AN128"/>
    <mergeCell ref="AI139:AN140"/>
    <mergeCell ref="E133:AH138"/>
    <mergeCell ref="AI133:AN138"/>
    <mergeCell ref="AI141:AN142"/>
    <mergeCell ref="AI440:AN442"/>
    <mergeCell ref="K451:L451"/>
    <mergeCell ref="C1:U2"/>
    <mergeCell ref="AI2:AN3"/>
    <mergeCell ref="E97:AN97"/>
    <mergeCell ref="E98:AN99"/>
    <mergeCell ref="C27:D29"/>
    <mergeCell ref="E27:AH29"/>
    <mergeCell ref="AI27:AN29"/>
    <mergeCell ref="C46:D48"/>
    <mergeCell ref="E46:AH48"/>
    <mergeCell ref="AI46:AN48"/>
    <mergeCell ref="E30:AH32"/>
    <mergeCell ref="AI94:AN95"/>
    <mergeCell ref="C96:D99"/>
    <mergeCell ref="E96:AN96"/>
    <mergeCell ref="E39:AN40"/>
    <mergeCell ref="AI43:AN45"/>
    <mergeCell ref="C43:D45"/>
    <mergeCell ref="E51:AH53"/>
    <mergeCell ref="C77:D79"/>
    <mergeCell ref="E86:AH89"/>
    <mergeCell ref="Z344:AA344"/>
    <mergeCell ref="S345:U345"/>
    <mergeCell ref="C86:D89"/>
    <mergeCell ref="AI86:AN89"/>
    <mergeCell ref="AI77:AN79"/>
    <mergeCell ref="E94:AH95"/>
    <mergeCell ref="AI154:AN155"/>
    <mergeCell ref="C129:D130"/>
    <mergeCell ref="AI170:AN171"/>
    <mergeCell ref="C204:D205"/>
    <mergeCell ref="C208:D209"/>
    <mergeCell ref="AI162:AN163"/>
    <mergeCell ref="E167:AH169"/>
    <mergeCell ref="C80:D81"/>
    <mergeCell ref="E121:AH122"/>
    <mergeCell ref="E113:AH114"/>
    <mergeCell ref="C108:D110"/>
    <mergeCell ref="E106:AH107"/>
    <mergeCell ref="AI106:AN107"/>
    <mergeCell ref="C119:D120"/>
    <mergeCell ref="AI108:AN110"/>
    <mergeCell ref="E102:AH105"/>
    <mergeCell ref="AI122:AN122"/>
    <mergeCell ref="C106:D107"/>
    <mergeCell ref="C111:D112"/>
    <mergeCell ref="E111:AH112"/>
    <mergeCell ref="AI117:AN118"/>
    <mergeCell ref="C121:D122"/>
    <mergeCell ref="C117:D118"/>
    <mergeCell ref="E160:AH161"/>
    <mergeCell ref="C210:D211"/>
    <mergeCell ref="AI160:AN161"/>
    <mergeCell ref="C183:D185"/>
    <mergeCell ref="E162:AH163"/>
    <mergeCell ref="E156:AH157"/>
    <mergeCell ref="C174:D176"/>
    <mergeCell ref="AI183:AN185"/>
    <mergeCell ref="E190:AH192"/>
    <mergeCell ref="E188:AH189"/>
    <mergeCell ref="AI188:AN189"/>
    <mergeCell ref="AI174:AN176"/>
    <mergeCell ref="E164:AH166"/>
    <mergeCell ref="E174:AH176"/>
    <mergeCell ref="C156:D157"/>
    <mergeCell ref="C162:D163"/>
    <mergeCell ref="C193:D194"/>
    <mergeCell ref="AI167:AN169"/>
    <mergeCell ref="E170:AH171"/>
    <mergeCell ref="C167:D169"/>
    <mergeCell ref="C170:D171"/>
    <mergeCell ref="AI51:AN53"/>
    <mergeCell ref="C61:D62"/>
    <mergeCell ref="C67:D70"/>
    <mergeCell ref="C9:D10"/>
    <mergeCell ref="C17:D20"/>
    <mergeCell ref="E17:AH20"/>
    <mergeCell ref="E35:AH38"/>
    <mergeCell ref="AI119:AN120"/>
    <mergeCell ref="AI121:AN121"/>
    <mergeCell ref="E117:AH118"/>
    <mergeCell ref="C35:D38"/>
    <mergeCell ref="AI35:AN38"/>
    <mergeCell ref="AI63:AN66"/>
    <mergeCell ref="E71:AH76"/>
    <mergeCell ref="C92:D93"/>
    <mergeCell ref="AI92:AN93"/>
    <mergeCell ref="E92:AH93"/>
    <mergeCell ref="C94:D95"/>
    <mergeCell ref="AI13:AN14"/>
    <mergeCell ref="AI71:AN76"/>
    <mergeCell ref="AI56:AN58"/>
    <mergeCell ref="AI23:AN24"/>
    <mergeCell ref="AI30:AN32"/>
    <mergeCell ref="AI61:AN62"/>
    <mergeCell ref="C186:D187"/>
    <mergeCell ref="E186:AH187"/>
    <mergeCell ref="C23:D24"/>
    <mergeCell ref="E23:AH24"/>
    <mergeCell ref="C51:D53"/>
    <mergeCell ref="C7:D8"/>
    <mergeCell ref="E7:AH8"/>
    <mergeCell ref="C56:D58"/>
    <mergeCell ref="E56:AH58"/>
    <mergeCell ref="E43:AH45"/>
    <mergeCell ref="E61:AH62"/>
    <mergeCell ref="C63:D66"/>
    <mergeCell ref="E63:AH66"/>
    <mergeCell ref="C71:D76"/>
    <mergeCell ref="C152:D153"/>
    <mergeCell ref="C141:D142"/>
    <mergeCell ref="E141:AH142"/>
    <mergeCell ref="C139:D140"/>
    <mergeCell ref="C131:D132"/>
    <mergeCell ref="C133:D138"/>
    <mergeCell ref="C13:D14"/>
    <mergeCell ref="E13:AH14"/>
    <mergeCell ref="C154:D155"/>
    <mergeCell ref="C160:D161"/>
    <mergeCell ref="A1:B2"/>
    <mergeCell ref="C5:D6"/>
    <mergeCell ref="E5:AH6"/>
    <mergeCell ref="AI5:AN6"/>
    <mergeCell ref="C113:D114"/>
    <mergeCell ref="C115:D116"/>
    <mergeCell ref="AI111:AN112"/>
    <mergeCell ref="C30:D32"/>
    <mergeCell ref="AI102:AN105"/>
    <mergeCell ref="AI115:AN116"/>
    <mergeCell ref="AI113:AN114"/>
    <mergeCell ref="E67:AH70"/>
    <mergeCell ref="AI67:AN70"/>
    <mergeCell ref="E115:AH116"/>
    <mergeCell ref="AI7:AN8"/>
    <mergeCell ref="AI9:AN10"/>
    <mergeCell ref="E80:AH81"/>
    <mergeCell ref="E108:AH110"/>
    <mergeCell ref="AI17:AN20"/>
    <mergeCell ref="C102:D105"/>
    <mergeCell ref="AI80:AN81"/>
    <mergeCell ref="E77:AH79"/>
    <mergeCell ref="E9:AH10"/>
    <mergeCell ref="E82:AN84"/>
    <mergeCell ref="C143:D145"/>
    <mergeCell ref="E143:AH145"/>
    <mergeCell ref="E152:AH153"/>
    <mergeCell ref="E154:AH155"/>
    <mergeCell ref="C146:D147"/>
    <mergeCell ref="E146:AH147"/>
    <mergeCell ref="E119:AH120"/>
    <mergeCell ref="C127:D128"/>
    <mergeCell ref="E127:AH128"/>
    <mergeCell ref="E123:AH124"/>
    <mergeCell ref="C125:D126"/>
    <mergeCell ref="C123:D124"/>
    <mergeCell ref="E131:AH132"/>
    <mergeCell ref="E129:AH130"/>
    <mergeCell ref="C233:D234"/>
    <mergeCell ref="C225:D226"/>
    <mergeCell ref="AI156:AN157"/>
    <mergeCell ref="E219:AH220"/>
    <mergeCell ref="E278:AN279"/>
    <mergeCell ref="E273:AH275"/>
    <mergeCell ref="E239:AH240"/>
    <mergeCell ref="E235:AH236"/>
    <mergeCell ref="AI186:AN187"/>
    <mergeCell ref="AI190:AN192"/>
    <mergeCell ref="AI202:AN203"/>
    <mergeCell ref="E257:AH258"/>
    <mergeCell ref="E265:AH267"/>
    <mergeCell ref="AI268:AN270"/>
    <mergeCell ref="AI223:AN224"/>
    <mergeCell ref="AI257:AN258"/>
    <mergeCell ref="E268:AH270"/>
    <mergeCell ref="AI263:AN264"/>
    <mergeCell ref="AI212:AN214"/>
    <mergeCell ref="E221:AH222"/>
    <mergeCell ref="AI204:AN205"/>
    <mergeCell ref="C190:D192"/>
    <mergeCell ref="C179:D180"/>
    <mergeCell ref="E179:AH180"/>
    <mergeCell ref="AI208:AN209"/>
    <mergeCell ref="AI210:AN211"/>
    <mergeCell ref="AI197:AN199"/>
    <mergeCell ref="E195:AH196"/>
    <mergeCell ref="AI195:AN196"/>
    <mergeCell ref="E210:AH211"/>
    <mergeCell ref="C212:D214"/>
    <mergeCell ref="E212:AH214"/>
    <mergeCell ref="AI245:AN246"/>
    <mergeCell ref="C245:D246"/>
    <mergeCell ref="C239:D240"/>
    <mergeCell ref="C215:D216"/>
    <mergeCell ref="E217:AH218"/>
    <mergeCell ref="C231:D232"/>
    <mergeCell ref="C223:D224"/>
    <mergeCell ref="E223:AH224"/>
    <mergeCell ref="C241:D242"/>
    <mergeCell ref="E245:AH246"/>
    <mergeCell ref="C243:D244"/>
    <mergeCell ref="AI233:AN234"/>
    <mergeCell ref="AI243:AN244"/>
    <mergeCell ref="C217:D218"/>
    <mergeCell ref="C202:D203"/>
    <mergeCell ref="E227:AH228"/>
    <mergeCell ref="C249:D252"/>
    <mergeCell ref="E249:AH252"/>
    <mergeCell ref="AI249:AN252"/>
    <mergeCell ref="E298:AN298"/>
    <mergeCell ref="F300:G300"/>
    <mergeCell ref="E276:AH277"/>
    <mergeCell ref="E296:AH297"/>
    <mergeCell ref="C294:D295"/>
    <mergeCell ref="C278:D290"/>
    <mergeCell ref="C268:D270"/>
    <mergeCell ref="AI294:AN295"/>
    <mergeCell ref="E294:AH295"/>
    <mergeCell ref="AI265:AN267"/>
    <mergeCell ref="H280:AN280"/>
    <mergeCell ref="H288:AN288"/>
    <mergeCell ref="C261:D262"/>
    <mergeCell ref="E261:AH262"/>
    <mergeCell ref="AI261:AN262"/>
    <mergeCell ref="C263:D264"/>
    <mergeCell ref="E263:AH264"/>
    <mergeCell ref="AI296:AN297"/>
    <mergeCell ref="C273:D275"/>
    <mergeCell ref="AI273:AN275"/>
    <mergeCell ref="E271:AN271"/>
    <mergeCell ref="C257:D258"/>
    <mergeCell ref="C265:D267"/>
    <mergeCell ref="C255:D256"/>
    <mergeCell ref="H281:AN281"/>
    <mergeCell ref="H282:AN282"/>
    <mergeCell ref="H283:AN283"/>
    <mergeCell ref="H284:AN284"/>
    <mergeCell ref="H285:AN285"/>
    <mergeCell ref="H286:AN286"/>
    <mergeCell ref="E255:AH256"/>
    <mergeCell ref="H287:AN287"/>
    <mergeCell ref="C221:D222"/>
    <mergeCell ref="C227:D228"/>
    <mergeCell ref="C235:D236"/>
    <mergeCell ref="E215:AH216"/>
    <mergeCell ref="AI217:AN218"/>
    <mergeCell ref="AI215:AN216"/>
    <mergeCell ref="E243:AH244"/>
    <mergeCell ref="E233:AH234"/>
    <mergeCell ref="E241:AH242"/>
    <mergeCell ref="E231:AH232"/>
    <mergeCell ref="C229:D230"/>
    <mergeCell ref="E229:AH230"/>
    <mergeCell ref="AI225:AN226"/>
    <mergeCell ref="AI231:AN232"/>
    <mergeCell ref="AI241:AN242"/>
    <mergeCell ref="E225:AH226"/>
    <mergeCell ref="C219:D220"/>
    <mergeCell ref="AI219:AN220"/>
    <mergeCell ref="AI221:AN222"/>
    <mergeCell ref="AI229:AN230"/>
    <mergeCell ref="AI239:AN240"/>
    <mergeCell ref="AI227:AN228"/>
    <mergeCell ref="AI235:AN236"/>
    <mergeCell ref="AI401:AN402"/>
    <mergeCell ref="C378:D379"/>
    <mergeCell ref="E372:AH373"/>
    <mergeCell ref="AI372:AN373"/>
    <mergeCell ref="Z345:AA345"/>
    <mergeCell ref="G368:U369"/>
    <mergeCell ref="E352:S353"/>
    <mergeCell ref="C381:AN383"/>
    <mergeCell ref="E384:AH386"/>
    <mergeCell ref="AI384:AN386"/>
    <mergeCell ref="AI387:AN388"/>
    <mergeCell ref="AI389:AN390"/>
    <mergeCell ref="AI391:AN392"/>
    <mergeCell ref="AI393:AN394"/>
    <mergeCell ref="W345:X345"/>
    <mergeCell ref="T352:AN353"/>
    <mergeCell ref="E357:AN358"/>
    <mergeCell ref="AE345:AK345"/>
    <mergeCell ref="W366:AL366"/>
    <mergeCell ref="C518:D520"/>
    <mergeCell ref="E518:AH520"/>
    <mergeCell ref="AI518:AN520"/>
    <mergeCell ref="C507:D508"/>
    <mergeCell ref="E507:AH508"/>
    <mergeCell ref="C472:D474"/>
    <mergeCell ref="E472:AH474"/>
    <mergeCell ref="AI472:AN474"/>
    <mergeCell ref="AI507:AN508"/>
    <mergeCell ref="C479:D480"/>
    <mergeCell ref="E479:AH480"/>
    <mergeCell ref="AI479:AN480"/>
    <mergeCell ref="C481:D482"/>
    <mergeCell ref="E481:AH482"/>
    <mergeCell ref="AI481:AN482"/>
    <mergeCell ref="C483:D484"/>
    <mergeCell ref="E483:AH484"/>
    <mergeCell ref="AI483:AN484"/>
    <mergeCell ref="E490:AN492"/>
    <mergeCell ref="C477:D478"/>
    <mergeCell ref="E477:AH478"/>
    <mergeCell ref="AI477:AN478"/>
    <mergeCell ref="C488:D489"/>
    <mergeCell ref="E488:AH489"/>
    <mergeCell ref="C464:D465"/>
    <mergeCell ref="E464:AH465"/>
    <mergeCell ref="C468:D469"/>
    <mergeCell ref="C462:D463"/>
    <mergeCell ref="E462:AH463"/>
    <mergeCell ref="AI468:AN469"/>
    <mergeCell ref="E459:AH461"/>
    <mergeCell ref="AI466:AN467"/>
    <mergeCell ref="E468:AH469"/>
    <mergeCell ref="AI464:AN465"/>
    <mergeCell ref="AI462:AN463"/>
    <mergeCell ref="C459:D461"/>
    <mergeCell ref="C466:D467"/>
    <mergeCell ref="AI459:AN461"/>
    <mergeCell ref="E466:AH467"/>
    <mergeCell ref="C449:D452"/>
    <mergeCell ref="E449:AN449"/>
    <mergeCell ref="C276:D277"/>
    <mergeCell ref="AI276:AN277"/>
    <mergeCell ref="C401:D402"/>
    <mergeCell ref="AE340:AN341"/>
    <mergeCell ref="E378:AH379"/>
    <mergeCell ref="C346:D347"/>
    <mergeCell ref="E346:AH347"/>
    <mergeCell ref="C348:D349"/>
    <mergeCell ref="E348:AH349"/>
    <mergeCell ref="C342:D345"/>
    <mergeCell ref="H304:M304"/>
    <mergeCell ref="N312:S312"/>
    <mergeCell ref="T312:AM312"/>
    <mergeCell ref="K452:L452"/>
    <mergeCell ref="T307:AM307"/>
    <mergeCell ref="AM368:AM369"/>
    <mergeCell ref="W343:X343"/>
    <mergeCell ref="Z343:AA343"/>
    <mergeCell ref="C440:D442"/>
    <mergeCell ref="E440:AH442"/>
    <mergeCell ref="G366:S366"/>
    <mergeCell ref="C338:D339"/>
    <mergeCell ref="C410:D411"/>
    <mergeCell ref="E410:AH411"/>
    <mergeCell ref="C350:D351"/>
    <mergeCell ref="E350:AH351"/>
    <mergeCell ref="C188:D189"/>
    <mergeCell ref="C195:D196"/>
    <mergeCell ref="E359:AN361"/>
    <mergeCell ref="G367:S367"/>
    <mergeCell ref="H300:M300"/>
    <mergeCell ref="N300:S300"/>
    <mergeCell ref="T300:AM300"/>
    <mergeCell ref="F301:G307"/>
    <mergeCell ref="H301:M301"/>
    <mergeCell ref="N301:S301"/>
    <mergeCell ref="T301:AM301"/>
    <mergeCell ref="H302:M302"/>
    <mergeCell ref="N302:S302"/>
    <mergeCell ref="T302:AM302"/>
    <mergeCell ref="H303:M303"/>
    <mergeCell ref="N303:S303"/>
    <mergeCell ref="T303:AM303"/>
    <mergeCell ref="T308:AM308"/>
    <mergeCell ref="H309:M309"/>
    <mergeCell ref="N309:S309"/>
    <mergeCell ref="N450:O450"/>
    <mergeCell ref="AF452:AG452"/>
    <mergeCell ref="AC451:AD451"/>
    <mergeCell ref="AI452:AN452"/>
    <mergeCell ref="AI450:AN450"/>
    <mergeCell ref="AC450:AD450"/>
    <mergeCell ref="AF451:AG451"/>
    <mergeCell ref="AI451:AN451"/>
    <mergeCell ref="N452:O452"/>
    <mergeCell ref="N451:O451"/>
    <mergeCell ref="AI485:AN487"/>
    <mergeCell ref="AI419:AN420"/>
    <mergeCell ref="E364:AN365"/>
    <mergeCell ref="E355:AN356"/>
    <mergeCell ref="C364:D369"/>
    <mergeCell ref="AI348:AN349"/>
    <mergeCell ref="C340:D341"/>
    <mergeCell ref="C352:D353"/>
    <mergeCell ref="E354:AN354"/>
    <mergeCell ref="C453:D454"/>
    <mergeCell ref="K450:L450"/>
    <mergeCell ref="AI410:AN411"/>
    <mergeCell ref="C412:D414"/>
    <mergeCell ref="E412:AH414"/>
    <mergeCell ref="AI412:AN414"/>
    <mergeCell ref="E415:AN416"/>
    <mergeCell ref="AF450:AG450"/>
    <mergeCell ref="G450:I450"/>
    <mergeCell ref="G451:I451"/>
    <mergeCell ref="G452:I452"/>
    <mergeCell ref="Y450:AA450"/>
    <mergeCell ref="Y451:AA451"/>
    <mergeCell ref="Y452:AA452"/>
    <mergeCell ref="AI453:AN454"/>
    <mergeCell ref="AI488:AN489"/>
    <mergeCell ref="C428:D429"/>
    <mergeCell ref="E428:AH429"/>
    <mergeCell ref="AI428:AN429"/>
    <mergeCell ref="C430:D431"/>
    <mergeCell ref="E430:AH431"/>
    <mergeCell ref="AI430:AN431"/>
    <mergeCell ref="C432:D433"/>
    <mergeCell ref="E432:AH433"/>
    <mergeCell ref="AI432:AN433"/>
    <mergeCell ref="C434:D435"/>
    <mergeCell ref="E434:AH435"/>
    <mergeCell ref="AI434:AN435"/>
    <mergeCell ref="C436:D437"/>
    <mergeCell ref="E436:AH437"/>
    <mergeCell ref="AI436:AN437"/>
    <mergeCell ref="C455:D458"/>
    <mergeCell ref="E455:AN455"/>
    <mergeCell ref="E456:AN456"/>
    <mergeCell ref="E457:AN458"/>
    <mergeCell ref="AC452:AD452"/>
    <mergeCell ref="E453:AH454"/>
    <mergeCell ref="C485:D487"/>
    <mergeCell ref="E485:AH487"/>
    <mergeCell ref="T309:AM309"/>
    <mergeCell ref="H310:M310"/>
    <mergeCell ref="N311:S311"/>
    <mergeCell ref="T311:AM311"/>
    <mergeCell ref="H312:M312"/>
    <mergeCell ref="H313:M313"/>
    <mergeCell ref="N313:S313"/>
    <mergeCell ref="T313:AM313"/>
    <mergeCell ref="N310:S310"/>
    <mergeCell ref="T310:AM310"/>
    <mergeCell ref="H311:M311"/>
    <mergeCell ref="C318:D319"/>
    <mergeCell ref="E318:AH319"/>
    <mergeCell ref="AI318:AN319"/>
    <mergeCell ref="H289:AN289"/>
    <mergeCell ref="H314:M314"/>
    <mergeCell ref="N314:S314"/>
    <mergeCell ref="T314:AM314"/>
    <mergeCell ref="G315:AM315"/>
    <mergeCell ref="G316:AM316"/>
    <mergeCell ref="C296:D317"/>
    <mergeCell ref="N304:S304"/>
    <mergeCell ref="T304:AM304"/>
    <mergeCell ref="H305:M305"/>
    <mergeCell ref="N305:S305"/>
    <mergeCell ref="T305:AM305"/>
    <mergeCell ref="H306:M306"/>
    <mergeCell ref="N306:S306"/>
    <mergeCell ref="T306:AM306"/>
    <mergeCell ref="H307:M307"/>
    <mergeCell ref="N307:S307"/>
    <mergeCell ref="H290:AN290"/>
    <mergeCell ref="F308:G314"/>
    <mergeCell ref="H308:M308"/>
    <mergeCell ref="N308:S308"/>
    <mergeCell ref="E340:Z341"/>
    <mergeCell ref="AA340:AD341"/>
    <mergeCell ref="F368:F369"/>
    <mergeCell ref="C384:D386"/>
    <mergeCell ref="E387:AH388"/>
    <mergeCell ref="E389:AH390"/>
    <mergeCell ref="E391:AH392"/>
    <mergeCell ref="E393:AH394"/>
    <mergeCell ref="C387:D388"/>
    <mergeCell ref="C389:D390"/>
    <mergeCell ref="C391:D392"/>
    <mergeCell ref="C393:D394"/>
    <mergeCell ref="C372:D373"/>
    <mergeCell ref="G345:I345"/>
    <mergeCell ref="G343:J343"/>
    <mergeCell ref="AE343:AK343"/>
    <mergeCell ref="G344:J344"/>
    <mergeCell ref="AE344:AK344"/>
  </mergeCells>
  <phoneticPr fontId="3"/>
  <dataValidations count="2">
    <dataValidation type="list" allowBlank="1" showInputMessage="1" sqref="AI5:AN10 AI123:AN147 AI495 AI500 AI61:AN66 AI507:AN508 AI477:AN489 AI472:AN474 AI459:AN469 AI453:AN454 AI35:AN37 AI440:AN442 AI428:AN437 AI423:AN425 AI419:AN420 AI410:AN414 AI401:AN402 AI502 AI372:AN373 AI346:AN351 AI338:AN339 AI325:AN328 AI294:AN297 AI273:AN277 AI261:AN270 AI255:AN258 AI249:AN252 AI239:AN246 AI208:AN236 AI183:AN205 AI179:AN180 AI174:AN176 AI160:AN171 AI152:AN157 AI13:AN14 AI102:AN120 AI92:AN95 AI71:AN81 AI17 AI56:AN58 AI51:AN53 AI43:AN48 AI393 AI27:AN32 AI23:AN24 AI518:AN520 AI391 AJ376:AN383 AI376:AI384 AI387 AI389 AI445:AN447 AI512:AN515" xr:uid="{00000000-0002-0000-0300-000000000000}">
      <formula1>$AJ$524:$AJ$525</formula1>
    </dataValidation>
    <dataValidation type="list" allowBlank="1" showInputMessage="1" sqref="AI67:AN70 AI86:AN89" xr:uid="{00000000-0002-0000-0300-000001000000}">
      <formula1>"○,×,事例なし"</formula1>
    </dataValidation>
  </dataValidations>
  <printOptions horizontalCentered="1"/>
  <pageMargins left="0.35433070866141736" right="0.43307086614173229" top="0.43307086614173229" bottom="0.31496062992125984" header="0.31496062992125984" footer="7.874015748031496E-2"/>
  <pageSetup paperSize="9" scale="91" firstPageNumber="5" orientation="portrait" cellComments="asDisplayed" useFirstPageNumber="1" r:id="rId1"/>
  <headerFooter alignWithMargins="0">
    <oddFooter>&amp;C&amp;P</oddFooter>
  </headerFooter>
  <rowBreaks count="9" manualBreakCount="9">
    <brk id="49" max="39" man="1"/>
    <brk id="100" max="39" man="1"/>
    <brk id="150" max="39" man="1"/>
    <brk id="201" max="39" man="1"/>
    <brk id="292" max="39" man="1"/>
    <brk id="341" max="39" man="1"/>
    <brk id="392" max="39" man="1"/>
    <brk id="443" max="39" man="1"/>
    <brk id="492"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137"/>
  <sheetViews>
    <sheetView showGridLines="0" view="pageBreakPreview" zoomScale="50" zoomScaleNormal="55" zoomScaleSheetLayoutView="50" workbookViewId="0">
      <selection activeCell="K7" sqref="K7:AN7"/>
    </sheetView>
  </sheetViews>
  <sheetFormatPr defaultColWidth="4.44140625" defaultRowHeight="14.4"/>
  <cols>
    <col min="1" max="1" width="0.88671875" style="340" customWidth="1"/>
    <col min="2" max="5" width="5.77734375" style="340" customWidth="1"/>
    <col min="6" max="7" width="5.77734375" style="340" hidden="1" customWidth="1"/>
    <col min="8" max="60" width="5.77734375" style="340" customWidth="1"/>
    <col min="61" max="61" width="1.109375" style="340" customWidth="1"/>
    <col min="62" max="16384" width="4.44140625" style="340"/>
  </cols>
  <sheetData>
    <row r="1" spans="2:65" s="302" customFormat="1" ht="20.25" customHeight="1">
      <c r="C1" s="303" t="s">
        <v>635</v>
      </c>
      <c r="D1" s="303"/>
      <c r="E1" s="303"/>
      <c r="F1" s="303"/>
      <c r="G1" s="303"/>
      <c r="H1" s="303"/>
      <c r="K1" s="304" t="s">
        <v>636</v>
      </c>
      <c r="N1" s="303"/>
      <c r="O1" s="303"/>
      <c r="P1" s="303"/>
      <c r="Q1" s="303"/>
      <c r="R1" s="303"/>
      <c r="S1" s="303"/>
      <c r="T1" s="303"/>
      <c r="U1" s="303"/>
      <c r="AQ1" s="305" t="s">
        <v>637</v>
      </c>
      <c r="AR1" s="971" t="s">
        <v>638</v>
      </c>
      <c r="AS1" s="972"/>
      <c r="AT1" s="972"/>
      <c r="AU1" s="972"/>
      <c r="AV1" s="972"/>
      <c r="AW1" s="972"/>
      <c r="AX1" s="972"/>
      <c r="AY1" s="972"/>
      <c r="AZ1" s="972"/>
      <c r="BA1" s="972"/>
      <c r="BB1" s="972"/>
      <c r="BC1" s="972"/>
      <c r="BD1" s="972"/>
      <c r="BE1" s="972"/>
      <c r="BF1" s="972"/>
      <c r="BG1" s="972"/>
      <c r="BH1" s="305" t="s">
        <v>639</v>
      </c>
    </row>
    <row r="2" spans="2:65" s="306" customFormat="1" ht="17.25" customHeight="1">
      <c r="H2" s="304"/>
      <c r="K2" s="304"/>
      <c r="L2" s="304"/>
      <c r="N2" s="305"/>
      <c r="O2" s="305"/>
      <c r="P2" s="305"/>
      <c r="Q2" s="305"/>
      <c r="R2" s="305"/>
      <c r="S2" s="305"/>
      <c r="T2" s="305"/>
      <c r="U2" s="305"/>
      <c r="Z2" s="307" t="s">
        <v>640</v>
      </c>
      <c r="AA2" s="973"/>
      <c r="AB2" s="973"/>
      <c r="AC2" s="307" t="s">
        <v>641</v>
      </c>
      <c r="AD2" s="974" t="str">
        <f>IF(AA2=0,"",YEAR(DATE(2018+AA2,1,1)))</f>
        <v/>
      </c>
      <c r="AE2" s="974"/>
      <c r="AF2" s="308" t="s">
        <v>642</v>
      </c>
      <c r="AG2" s="308" t="s">
        <v>643</v>
      </c>
      <c r="AH2" s="973"/>
      <c r="AI2" s="973"/>
      <c r="AJ2" s="308" t="s">
        <v>644</v>
      </c>
      <c r="AQ2" s="305" t="s">
        <v>645</v>
      </c>
      <c r="AR2" s="973"/>
      <c r="AS2" s="973"/>
      <c r="AT2" s="973"/>
      <c r="AU2" s="973"/>
      <c r="AV2" s="973"/>
      <c r="AW2" s="973"/>
      <c r="AX2" s="973"/>
      <c r="AY2" s="973"/>
      <c r="AZ2" s="973"/>
      <c r="BA2" s="973"/>
      <c r="BB2" s="973"/>
      <c r="BC2" s="973"/>
      <c r="BD2" s="973"/>
      <c r="BE2" s="973"/>
      <c r="BF2" s="973"/>
      <c r="BG2" s="973"/>
      <c r="BH2" s="305" t="s">
        <v>646</v>
      </c>
      <c r="BI2" s="305"/>
      <c r="BJ2" s="305"/>
      <c r="BK2" s="305"/>
    </row>
    <row r="3" spans="2:65" s="306" customFormat="1" ht="20.25" customHeight="1">
      <c r="H3" s="304"/>
      <c r="K3" s="304"/>
      <c r="M3" s="305"/>
      <c r="N3" s="305"/>
      <c r="O3" s="305"/>
      <c r="P3" s="305"/>
      <c r="Q3" s="305"/>
      <c r="R3" s="305"/>
      <c r="S3" s="305"/>
      <c r="AA3" s="309"/>
      <c r="AB3" s="309"/>
      <c r="AC3" s="310"/>
      <c r="AD3" s="311"/>
      <c r="AE3" s="310"/>
      <c r="BB3" s="312" t="s">
        <v>647</v>
      </c>
      <c r="BC3" s="975" t="s">
        <v>648</v>
      </c>
      <c r="BD3" s="976"/>
      <c r="BE3" s="976"/>
      <c r="BF3" s="977"/>
      <c r="BG3" s="305"/>
    </row>
    <row r="4" spans="2:65" s="306" customFormat="1" ht="20.25" customHeight="1">
      <c r="H4" s="304"/>
      <c r="K4" s="304"/>
      <c r="M4" s="305"/>
      <c r="N4" s="305"/>
      <c r="O4" s="305"/>
      <c r="P4" s="305"/>
      <c r="Q4" s="305"/>
      <c r="R4" s="305"/>
      <c r="S4" s="305"/>
      <c r="AA4" s="309"/>
      <c r="AB4" s="309"/>
      <c r="AC4" s="310"/>
      <c r="AD4" s="311"/>
      <c r="AE4" s="310"/>
      <c r="BB4" s="312" t="s">
        <v>649</v>
      </c>
      <c r="BC4" s="975" t="s">
        <v>650</v>
      </c>
      <c r="BD4" s="976"/>
      <c r="BE4" s="976"/>
      <c r="BF4" s="977"/>
      <c r="BG4" s="305"/>
    </row>
    <row r="5" spans="2:65" s="306" customFormat="1" ht="5.0999999999999996" customHeight="1">
      <c r="H5" s="304"/>
      <c r="K5" s="304"/>
      <c r="M5" s="305"/>
      <c r="N5" s="305"/>
      <c r="O5" s="305"/>
      <c r="P5" s="305"/>
      <c r="Q5" s="305"/>
      <c r="R5" s="305"/>
      <c r="S5" s="305"/>
      <c r="AA5" s="313"/>
      <c r="AB5" s="313"/>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14"/>
      <c r="BG5" s="314"/>
    </row>
    <row r="6" spans="2:65" s="306" customFormat="1" ht="21" customHeight="1">
      <c r="B6" s="315"/>
      <c r="C6" s="316"/>
      <c r="D6" s="316"/>
      <c r="E6" s="316"/>
      <c r="F6" s="316"/>
      <c r="G6" s="316"/>
      <c r="H6" s="316"/>
      <c r="I6" s="317"/>
      <c r="J6" s="317"/>
      <c r="K6" s="317"/>
      <c r="L6" s="318"/>
      <c r="M6" s="317"/>
      <c r="N6" s="317"/>
      <c r="O6" s="317"/>
      <c r="P6" s="319"/>
      <c r="Q6" s="319"/>
      <c r="R6" s="319"/>
      <c r="S6" s="319"/>
      <c r="T6" s="319"/>
      <c r="U6" s="319"/>
      <c r="V6" s="319"/>
      <c r="W6" s="319"/>
      <c r="X6" s="319"/>
      <c r="Y6" s="319"/>
      <c r="Z6" s="319"/>
      <c r="AA6" s="319"/>
      <c r="AB6" s="319"/>
      <c r="AC6" s="319"/>
      <c r="AD6" s="319"/>
      <c r="AE6" s="319"/>
      <c r="AF6" s="319"/>
      <c r="AG6" s="319"/>
      <c r="AH6" s="320"/>
      <c r="AI6" s="320"/>
      <c r="AJ6" s="320"/>
      <c r="AK6" s="320"/>
      <c r="AL6" s="320"/>
      <c r="AM6" s="320" t="s">
        <v>651</v>
      </c>
      <c r="AN6" s="302"/>
      <c r="AO6" s="302"/>
      <c r="AP6" s="302"/>
      <c r="AQ6" s="302"/>
      <c r="AR6" s="302"/>
      <c r="AS6" s="302"/>
      <c r="AU6" s="321"/>
      <c r="AV6" s="321"/>
      <c r="AW6" s="322"/>
      <c r="AX6" s="302"/>
      <c r="AY6" s="999"/>
      <c r="AZ6" s="1000"/>
      <c r="BA6" s="322" t="s">
        <v>652</v>
      </c>
      <c r="BB6" s="302"/>
      <c r="BC6" s="999"/>
      <c r="BD6" s="1000"/>
      <c r="BE6" s="322" t="s">
        <v>653</v>
      </c>
      <c r="BF6" s="302"/>
      <c r="BG6" s="314"/>
    </row>
    <row r="7" spans="2:65" s="306" customFormat="1" ht="5.0999999999999996" customHeight="1">
      <c r="B7" s="315"/>
      <c r="C7" s="323"/>
      <c r="D7" s="323"/>
      <c r="E7" s="323"/>
      <c r="F7" s="323"/>
      <c r="G7" s="323"/>
      <c r="H7" s="317"/>
      <c r="I7" s="317"/>
      <c r="J7" s="317"/>
      <c r="K7" s="317"/>
      <c r="L7" s="317"/>
      <c r="M7" s="317"/>
      <c r="N7" s="317"/>
      <c r="O7" s="317"/>
      <c r="P7" s="319"/>
      <c r="Q7" s="319"/>
      <c r="R7" s="319"/>
      <c r="S7" s="319"/>
      <c r="T7" s="319"/>
      <c r="U7" s="319"/>
      <c r="V7" s="319"/>
      <c r="W7" s="319"/>
      <c r="X7" s="319"/>
      <c r="Y7" s="319"/>
      <c r="Z7" s="319"/>
      <c r="AA7" s="319"/>
      <c r="AB7" s="319"/>
      <c r="AC7" s="319"/>
      <c r="AD7" s="319"/>
      <c r="AE7" s="319"/>
      <c r="AF7" s="319"/>
      <c r="AG7" s="319"/>
      <c r="AH7" s="320"/>
      <c r="AI7" s="320"/>
      <c r="AJ7" s="320"/>
      <c r="AK7" s="320"/>
      <c r="AL7" s="320"/>
      <c r="AM7" s="320"/>
      <c r="AN7" s="320"/>
      <c r="AO7" s="320"/>
      <c r="AP7" s="320"/>
      <c r="AQ7" s="320"/>
      <c r="AR7" s="320"/>
      <c r="AS7" s="320"/>
      <c r="AT7" s="320"/>
      <c r="AU7" s="320"/>
      <c r="AV7" s="320"/>
      <c r="AW7" s="320"/>
      <c r="AX7" s="320"/>
      <c r="AY7" s="320"/>
      <c r="AZ7" s="320"/>
      <c r="BA7" s="320"/>
      <c r="BB7" s="320"/>
      <c r="BC7" s="320"/>
      <c r="BD7" s="320"/>
      <c r="BE7" s="320"/>
      <c r="BF7" s="324"/>
      <c r="BG7" s="324"/>
      <c r="BH7" s="319"/>
    </row>
    <row r="8" spans="2:65" s="306" customFormat="1" ht="21" customHeight="1">
      <c r="B8" s="325"/>
      <c r="C8" s="318"/>
      <c r="D8" s="318"/>
      <c r="E8" s="318"/>
      <c r="F8" s="318"/>
      <c r="G8" s="318"/>
      <c r="H8" s="317"/>
      <c r="I8" s="317"/>
      <c r="J8" s="317"/>
      <c r="K8" s="317"/>
      <c r="L8" s="317"/>
      <c r="M8" s="317"/>
      <c r="N8" s="317"/>
      <c r="O8" s="317"/>
      <c r="P8" s="319"/>
      <c r="Q8" s="319"/>
      <c r="R8" s="319"/>
      <c r="S8" s="319"/>
      <c r="T8" s="319"/>
      <c r="U8" s="319"/>
      <c r="V8" s="319"/>
      <c r="W8" s="319"/>
      <c r="X8" s="319"/>
      <c r="Y8" s="319"/>
      <c r="Z8" s="319"/>
      <c r="AA8" s="319"/>
      <c r="AB8" s="319"/>
      <c r="AC8" s="319"/>
      <c r="AD8" s="319"/>
      <c r="AE8" s="319"/>
      <c r="AF8" s="319"/>
      <c r="AG8" s="319"/>
      <c r="AH8" s="326"/>
      <c r="AI8" s="326"/>
      <c r="AJ8" s="326"/>
      <c r="AK8" s="316"/>
      <c r="AL8" s="327"/>
      <c r="AM8" s="328"/>
      <c r="AN8" s="328"/>
      <c r="AO8" s="315"/>
      <c r="AP8" s="329"/>
      <c r="AQ8" s="329"/>
      <c r="AR8" s="329"/>
      <c r="AS8" s="330"/>
      <c r="AT8" s="330"/>
      <c r="AU8" s="320"/>
      <c r="AV8" s="329"/>
      <c r="AW8" s="329"/>
      <c r="AX8" s="318"/>
      <c r="AY8" s="320"/>
      <c r="AZ8" s="320" t="s">
        <v>654</v>
      </c>
      <c r="BA8" s="320"/>
      <c r="BB8" s="320"/>
      <c r="BC8" s="1001" t="e">
        <f>DAY(EOMONTH(DATE(AD2,AH2,1),0))</f>
        <v>#VALUE!</v>
      </c>
      <c r="BD8" s="1002"/>
      <c r="BE8" s="320" t="s">
        <v>655</v>
      </c>
      <c r="BF8" s="320"/>
      <c r="BG8" s="320"/>
      <c r="BH8" s="319"/>
      <c r="BK8" s="305"/>
      <c r="BL8" s="305"/>
      <c r="BM8" s="305"/>
    </row>
    <row r="9" spans="2:65" s="306" customFormat="1" ht="5.0999999999999996" customHeight="1">
      <c r="B9" s="325"/>
      <c r="C9" s="331"/>
      <c r="D9" s="331"/>
      <c r="E9" s="331"/>
      <c r="F9" s="331"/>
      <c r="G9" s="331"/>
      <c r="H9" s="329"/>
      <c r="I9" s="329"/>
      <c r="J9" s="329"/>
      <c r="K9" s="329"/>
      <c r="L9" s="329"/>
      <c r="M9" s="329"/>
      <c r="N9" s="329"/>
      <c r="O9" s="329"/>
      <c r="P9" s="319"/>
      <c r="Q9" s="319"/>
      <c r="R9" s="319"/>
      <c r="S9" s="319"/>
      <c r="T9" s="319"/>
      <c r="U9" s="319"/>
      <c r="V9" s="319"/>
      <c r="W9" s="319"/>
      <c r="X9" s="319"/>
      <c r="Y9" s="319"/>
      <c r="Z9" s="319"/>
      <c r="AA9" s="319"/>
      <c r="AB9" s="319"/>
      <c r="AC9" s="319"/>
      <c r="AD9" s="319"/>
      <c r="AE9" s="319"/>
      <c r="AF9" s="319"/>
      <c r="AG9" s="319"/>
      <c r="AH9" s="323"/>
      <c r="AI9" s="316"/>
      <c r="AJ9" s="332"/>
      <c r="AK9" s="326"/>
      <c r="AL9" s="316"/>
      <c r="AM9" s="316"/>
      <c r="AN9" s="316"/>
      <c r="AO9" s="316"/>
      <c r="AP9" s="332"/>
      <c r="AQ9" s="320"/>
      <c r="AR9" s="333"/>
      <c r="AS9" s="333"/>
      <c r="AT9" s="333"/>
      <c r="AU9" s="320"/>
      <c r="AV9" s="320"/>
      <c r="AW9" s="320"/>
      <c r="AX9" s="320"/>
      <c r="AY9" s="320"/>
      <c r="AZ9" s="320"/>
      <c r="BA9" s="320"/>
      <c r="BB9" s="320"/>
      <c r="BC9" s="320"/>
      <c r="BD9" s="320"/>
      <c r="BE9" s="320"/>
      <c r="BF9" s="320"/>
      <c r="BG9" s="320"/>
      <c r="BH9" s="319"/>
      <c r="BK9" s="305"/>
      <c r="BL9" s="305"/>
      <c r="BM9" s="305"/>
    </row>
    <row r="10" spans="2:65" s="306" customFormat="1" ht="21" customHeight="1">
      <c r="B10" s="325"/>
      <c r="C10" s="331"/>
      <c r="D10" s="331"/>
      <c r="E10" s="331"/>
      <c r="F10" s="331"/>
      <c r="G10" s="331"/>
      <c r="H10" s="329"/>
      <c r="I10" s="329"/>
      <c r="J10" s="329"/>
      <c r="K10" s="329"/>
      <c r="L10" s="329"/>
      <c r="M10" s="329"/>
      <c r="N10" s="329"/>
      <c r="O10" s="329"/>
      <c r="P10" s="319"/>
      <c r="Q10" s="319"/>
      <c r="R10" s="319"/>
      <c r="S10" s="319"/>
      <c r="T10" s="319"/>
      <c r="U10" s="319"/>
      <c r="V10" s="319"/>
      <c r="W10" s="319"/>
      <c r="X10" s="319"/>
      <c r="Y10" s="319"/>
      <c r="Z10" s="319"/>
      <c r="AA10" s="319"/>
      <c r="AB10" s="319"/>
      <c r="AC10" s="319"/>
      <c r="AD10" s="319"/>
      <c r="AE10" s="319"/>
      <c r="AF10" s="319"/>
      <c r="AG10" s="319"/>
      <c r="AH10" s="323"/>
      <c r="AI10" s="316"/>
      <c r="AJ10" s="332"/>
      <c r="AK10" s="326"/>
      <c r="AL10" s="316"/>
      <c r="AM10" s="316"/>
      <c r="AN10" s="320" t="s">
        <v>656</v>
      </c>
      <c r="AO10" s="320"/>
      <c r="AP10" s="332"/>
      <c r="AQ10" s="320"/>
      <c r="AR10" s="316"/>
      <c r="AS10" s="316"/>
      <c r="AT10" s="332"/>
      <c r="AU10" s="320"/>
      <c r="AV10" s="333"/>
      <c r="AW10" s="333"/>
      <c r="AX10" s="333"/>
      <c r="AY10" s="320"/>
      <c r="AZ10" s="320"/>
      <c r="BA10" s="324" t="s">
        <v>657</v>
      </c>
      <c r="BB10" s="320"/>
      <c r="BC10" s="999"/>
      <c r="BD10" s="1000"/>
      <c r="BE10" s="322" t="s">
        <v>658</v>
      </c>
      <c r="BF10" s="320"/>
      <c r="BG10" s="320"/>
      <c r="BH10" s="319"/>
      <c r="BK10" s="305"/>
      <c r="BL10" s="305"/>
      <c r="BM10" s="305"/>
    </row>
    <row r="11" spans="2:65" s="306" customFormat="1" ht="5.0999999999999996" customHeight="1">
      <c r="B11" s="325"/>
      <c r="C11" s="331"/>
      <c r="D11" s="331"/>
      <c r="E11" s="331"/>
      <c r="F11" s="331"/>
      <c r="G11" s="331"/>
      <c r="H11" s="329"/>
      <c r="I11" s="329"/>
      <c r="J11" s="329"/>
      <c r="K11" s="329"/>
      <c r="L11" s="329"/>
      <c r="M11" s="329"/>
      <c r="N11" s="329"/>
      <c r="O11" s="329"/>
      <c r="P11" s="319"/>
      <c r="Q11" s="319"/>
      <c r="R11" s="319"/>
      <c r="S11" s="319"/>
      <c r="T11" s="319"/>
      <c r="U11" s="319"/>
      <c r="V11" s="319"/>
      <c r="W11" s="319"/>
      <c r="X11" s="319"/>
      <c r="Y11" s="319"/>
      <c r="Z11" s="319"/>
      <c r="AA11" s="319"/>
      <c r="AB11" s="319"/>
      <c r="AC11" s="319"/>
      <c r="AD11" s="319"/>
      <c r="AE11" s="319"/>
      <c r="AF11" s="319"/>
      <c r="AG11" s="319"/>
      <c r="AH11" s="323"/>
      <c r="AI11" s="316"/>
      <c r="AJ11" s="332"/>
      <c r="AK11" s="326"/>
      <c r="AL11" s="316"/>
      <c r="AM11" s="316"/>
      <c r="AN11" s="316"/>
      <c r="AO11" s="316"/>
      <c r="AP11" s="332"/>
      <c r="AQ11" s="320"/>
      <c r="AR11" s="333"/>
      <c r="AS11" s="333"/>
      <c r="AT11" s="333"/>
      <c r="AU11" s="320"/>
      <c r="AV11" s="320"/>
      <c r="AW11" s="320"/>
      <c r="AX11" s="320"/>
      <c r="AY11" s="320"/>
      <c r="AZ11" s="320"/>
      <c r="BA11" s="320"/>
      <c r="BB11" s="320"/>
      <c r="BC11" s="320"/>
      <c r="BD11" s="320"/>
      <c r="BE11" s="320"/>
      <c r="BF11" s="320"/>
      <c r="BG11" s="320"/>
      <c r="BH11" s="319"/>
      <c r="BK11" s="305"/>
      <c r="BL11" s="305"/>
      <c r="BM11" s="305"/>
    </row>
    <row r="12" spans="2:65" s="306" customFormat="1" ht="21" customHeight="1">
      <c r="R12" s="317"/>
      <c r="S12" s="317"/>
      <c r="T12" s="327"/>
      <c r="U12" s="1003"/>
      <c r="V12" s="1003"/>
      <c r="W12" s="315"/>
      <c r="X12" s="334"/>
      <c r="Y12" s="319"/>
      <c r="Z12" s="319"/>
      <c r="AA12" s="323"/>
      <c r="AB12" s="328"/>
      <c r="AC12" s="315"/>
      <c r="AD12" s="323"/>
      <c r="AE12" s="323"/>
      <c r="AF12" s="323"/>
      <c r="AG12" s="335"/>
      <c r="AH12" s="326"/>
      <c r="AI12" s="326"/>
      <c r="AJ12" s="326"/>
      <c r="AK12" s="316"/>
      <c r="AL12" s="327"/>
      <c r="AM12" s="328"/>
      <c r="AN12" s="320"/>
      <c r="AO12" s="332"/>
      <c r="AP12" s="332"/>
      <c r="AQ12" s="332"/>
      <c r="AR12" s="332"/>
      <c r="AS12" s="315" t="s">
        <v>659</v>
      </c>
      <c r="AT12" s="332"/>
      <c r="AU12" s="332"/>
      <c r="AV12" s="332"/>
      <c r="AW12" s="332"/>
      <c r="AX12" s="332"/>
      <c r="AY12" s="332"/>
      <c r="AZ12" s="332"/>
      <c r="BA12" s="332"/>
      <c r="BB12" s="332"/>
      <c r="BC12" s="323"/>
      <c r="BD12" s="326"/>
      <c r="BE12" s="316"/>
      <c r="BF12" s="316"/>
      <c r="BG12" s="323"/>
      <c r="BH12" s="316"/>
      <c r="BK12" s="305"/>
      <c r="BL12" s="305"/>
      <c r="BM12" s="305"/>
    </row>
    <row r="13" spans="2:65" s="306" customFormat="1" ht="21" customHeight="1">
      <c r="R13" s="332"/>
      <c r="S13" s="316"/>
      <c r="T13" s="316"/>
      <c r="U13" s="316"/>
      <c r="V13" s="316"/>
      <c r="W13" s="319"/>
      <c r="X13" s="319"/>
      <c r="Y13" s="319"/>
      <c r="Z13" s="319"/>
      <c r="AA13" s="332"/>
      <c r="AB13" s="316"/>
      <c r="AC13" s="316"/>
      <c r="AD13" s="332"/>
      <c r="AE13" s="332"/>
      <c r="AF13" s="332"/>
      <c r="AG13" s="335"/>
      <c r="AH13" s="323"/>
      <c r="AI13" s="326"/>
      <c r="AJ13" s="316"/>
      <c r="AK13" s="326"/>
      <c r="AL13" s="316"/>
      <c r="AM13" s="316"/>
      <c r="AN13" s="316"/>
      <c r="AO13" s="323"/>
      <c r="AP13" s="315"/>
      <c r="AQ13" s="323"/>
      <c r="AR13" s="323"/>
      <c r="AS13" s="315" t="s">
        <v>660</v>
      </c>
      <c r="AT13" s="316"/>
      <c r="AU13" s="316"/>
      <c r="AV13" s="316"/>
      <c r="AW13" s="316"/>
      <c r="AX13" s="316"/>
      <c r="AY13" s="316"/>
      <c r="AZ13" s="316"/>
      <c r="BA13" s="316"/>
      <c r="BB13" s="953"/>
      <c r="BC13" s="954"/>
      <c r="BD13" s="955"/>
      <c r="BE13" s="318" t="s">
        <v>661</v>
      </c>
      <c r="BF13" s="953"/>
      <c r="BG13" s="954"/>
      <c r="BH13" s="955"/>
      <c r="BK13" s="305"/>
      <c r="BL13" s="305"/>
      <c r="BM13" s="305"/>
    </row>
    <row r="14" spans="2:65" s="306" customFormat="1" ht="21" customHeight="1">
      <c r="R14" s="336"/>
      <c r="S14" s="336"/>
      <c r="T14" s="336"/>
      <c r="U14" s="336"/>
      <c r="V14" s="336"/>
      <c r="W14" s="336"/>
      <c r="X14" s="319"/>
      <c r="Y14" s="319"/>
      <c r="Z14" s="319"/>
      <c r="AA14" s="318"/>
      <c r="AB14" s="336"/>
      <c r="AC14" s="336"/>
      <c r="AD14" s="318"/>
      <c r="AE14" s="323"/>
      <c r="AF14" s="323"/>
      <c r="AG14" s="337"/>
      <c r="AH14" s="315"/>
      <c r="AI14" s="326"/>
      <c r="AJ14" s="316"/>
      <c r="AK14" s="326"/>
      <c r="AL14" s="316"/>
      <c r="AM14" s="316"/>
      <c r="AN14" s="316"/>
      <c r="AO14" s="318"/>
      <c r="AP14" s="317"/>
      <c r="AQ14" s="317"/>
      <c r="AR14" s="317"/>
      <c r="AS14" s="315" t="s">
        <v>662</v>
      </c>
      <c r="AT14" s="316"/>
      <c r="AU14" s="316"/>
      <c r="AV14" s="316"/>
      <c r="AW14" s="316"/>
      <c r="AX14" s="316"/>
      <c r="AY14" s="316"/>
      <c r="AZ14" s="316"/>
      <c r="BA14" s="316"/>
      <c r="BB14" s="953"/>
      <c r="BC14" s="954"/>
      <c r="BD14" s="955"/>
      <c r="BE14" s="318" t="s">
        <v>661</v>
      </c>
      <c r="BF14" s="953"/>
      <c r="BG14" s="954"/>
      <c r="BH14" s="955"/>
      <c r="BK14" s="305"/>
      <c r="BL14" s="305"/>
      <c r="BM14" s="305"/>
    </row>
    <row r="15" spans="2:65" ht="7.5" customHeight="1" thickBot="1">
      <c r="B15" s="338"/>
      <c r="C15" s="339"/>
      <c r="D15" s="339"/>
      <c r="E15" s="339"/>
      <c r="F15" s="339"/>
      <c r="G15" s="339"/>
      <c r="H15" s="339"/>
      <c r="I15" s="338"/>
      <c r="J15" s="338"/>
      <c r="K15" s="338"/>
      <c r="L15" s="338"/>
      <c r="M15" s="338"/>
      <c r="N15" s="338"/>
      <c r="O15" s="338"/>
      <c r="P15" s="338"/>
      <c r="Q15" s="338"/>
      <c r="R15" s="338"/>
      <c r="S15" s="338"/>
      <c r="T15" s="338"/>
      <c r="U15" s="338"/>
      <c r="V15" s="338"/>
      <c r="W15" s="338"/>
      <c r="X15" s="338"/>
      <c r="Y15" s="338"/>
      <c r="Z15" s="338"/>
      <c r="AA15" s="339"/>
      <c r="AB15" s="338"/>
      <c r="AC15" s="338"/>
      <c r="AD15" s="338"/>
      <c r="AE15" s="338"/>
      <c r="AF15" s="338"/>
      <c r="AG15" s="338"/>
      <c r="AH15" s="338"/>
      <c r="AI15" s="338"/>
      <c r="AJ15" s="338"/>
      <c r="AK15" s="338"/>
      <c r="AL15" s="338"/>
      <c r="AM15" s="338"/>
      <c r="AR15" s="341"/>
      <c r="BI15" s="342"/>
      <c r="BJ15" s="342"/>
      <c r="BK15" s="342"/>
    </row>
    <row r="16" spans="2:65" ht="21" customHeight="1">
      <c r="B16" s="978" t="s">
        <v>663</v>
      </c>
      <c r="C16" s="981" t="s">
        <v>664</v>
      </c>
      <c r="D16" s="982"/>
      <c r="E16" s="983"/>
      <c r="F16" s="343"/>
      <c r="G16" s="344"/>
      <c r="H16" s="990" t="s">
        <v>665</v>
      </c>
      <c r="I16" s="993" t="s">
        <v>666</v>
      </c>
      <c r="J16" s="982"/>
      <c r="K16" s="982"/>
      <c r="L16" s="983"/>
      <c r="M16" s="993" t="s">
        <v>667</v>
      </c>
      <c r="N16" s="982"/>
      <c r="O16" s="983"/>
      <c r="P16" s="993" t="s">
        <v>668</v>
      </c>
      <c r="Q16" s="982"/>
      <c r="R16" s="982"/>
      <c r="S16" s="982"/>
      <c r="T16" s="996"/>
      <c r="U16" s="345"/>
      <c r="V16" s="346"/>
      <c r="W16" s="346"/>
      <c r="X16" s="346"/>
      <c r="Y16" s="346"/>
      <c r="Z16" s="346"/>
      <c r="AA16" s="346"/>
      <c r="AB16" s="346"/>
      <c r="AC16" s="346"/>
      <c r="AD16" s="346"/>
      <c r="AE16" s="346"/>
      <c r="AF16" s="346"/>
      <c r="AG16" s="346"/>
      <c r="AH16" s="346"/>
      <c r="AI16" s="347" t="s">
        <v>669</v>
      </c>
      <c r="AJ16" s="346"/>
      <c r="AK16" s="346"/>
      <c r="AL16" s="346"/>
      <c r="AM16" s="346"/>
      <c r="AN16" s="346" t="s">
        <v>670</v>
      </c>
      <c r="AO16" s="346"/>
      <c r="AP16" s="348"/>
      <c r="AQ16" s="349"/>
      <c r="AR16" s="346" t="s">
        <v>639</v>
      </c>
      <c r="AS16" s="346"/>
      <c r="AT16" s="346"/>
      <c r="AU16" s="346"/>
      <c r="AV16" s="346"/>
      <c r="AW16" s="346"/>
      <c r="AX16" s="346"/>
      <c r="AY16" s="350"/>
      <c r="AZ16" s="1004" t="str">
        <f>IF(BC3="計画","(11)1～4週目の勤務時間数合計","(11)1か月の勤務時間数　合計")</f>
        <v>(11)1か月の勤務時間数　合計</v>
      </c>
      <c r="BA16" s="1005"/>
      <c r="BB16" s="1010" t="s">
        <v>671</v>
      </c>
      <c r="BC16" s="1011"/>
      <c r="BD16" s="981" t="s">
        <v>672</v>
      </c>
      <c r="BE16" s="982"/>
      <c r="BF16" s="982"/>
      <c r="BG16" s="982"/>
      <c r="BH16" s="996"/>
    </row>
    <row r="17" spans="2:60" ht="18.75" customHeight="1">
      <c r="B17" s="979"/>
      <c r="C17" s="984"/>
      <c r="D17" s="985"/>
      <c r="E17" s="986"/>
      <c r="F17" s="351"/>
      <c r="G17" s="352"/>
      <c r="H17" s="991"/>
      <c r="I17" s="994"/>
      <c r="J17" s="985"/>
      <c r="K17" s="985"/>
      <c r="L17" s="986"/>
      <c r="M17" s="994"/>
      <c r="N17" s="985"/>
      <c r="O17" s="986"/>
      <c r="P17" s="994"/>
      <c r="Q17" s="985"/>
      <c r="R17" s="985"/>
      <c r="S17" s="985"/>
      <c r="T17" s="997"/>
      <c r="U17" s="951" t="s">
        <v>673</v>
      </c>
      <c r="V17" s="951"/>
      <c r="W17" s="951"/>
      <c r="X17" s="951"/>
      <c r="Y17" s="951"/>
      <c r="Z17" s="951"/>
      <c r="AA17" s="952"/>
      <c r="AB17" s="950" t="s">
        <v>674</v>
      </c>
      <c r="AC17" s="951"/>
      <c r="AD17" s="951"/>
      <c r="AE17" s="951"/>
      <c r="AF17" s="951"/>
      <c r="AG17" s="951"/>
      <c r="AH17" s="952"/>
      <c r="AI17" s="950" t="s">
        <v>675</v>
      </c>
      <c r="AJ17" s="951"/>
      <c r="AK17" s="951"/>
      <c r="AL17" s="951"/>
      <c r="AM17" s="951"/>
      <c r="AN17" s="951"/>
      <c r="AO17" s="952"/>
      <c r="AP17" s="950" t="s">
        <v>676</v>
      </c>
      <c r="AQ17" s="951"/>
      <c r="AR17" s="951"/>
      <c r="AS17" s="951"/>
      <c r="AT17" s="951"/>
      <c r="AU17" s="951"/>
      <c r="AV17" s="952"/>
      <c r="AW17" s="950" t="s">
        <v>677</v>
      </c>
      <c r="AX17" s="951"/>
      <c r="AY17" s="951"/>
      <c r="AZ17" s="1006"/>
      <c r="BA17" s="1007"/>
      <c r="BB17" s="1012"/>
      <c r="BC17" s="1013"/>
      <c r="BD17" s="984"/>
      <c r="BE17" s="985"/>
      <c r="BF17" s="985"/>
      <c r="BG17" s="985"/>
      <c r="BH17" s="997"/>
    </row>
    <row r="18" spans="2:60" ht="17.25" customHeight="1">
      <c r="B18" s="979"/>
      <c r="C18" s="984"/>
      <c r="D18" s="985"/>
      <c r="E18" s="986"/>
      <c r="F18" s="351"/>
      <c r="G18" s="352"/>
      <c r="H18" s="991"/>
      <c r="I18" s="994"/>
      <c r="J18" s="985"/>
      <c r="K18" s="985"/>
      <c r="L18" s="986"/>
      <c r="M18" s="994"/>
      <c r="N18" s="985"/>
      <c r="O18" s="986"/>
      <c r="P18" s="994"/>
      <c r="Q18" s="985"/>
      <c r="R18" s="985"/>
      <c r="S18" s="985"/>
      <c r="T18" s="997"/>
      <c r="U18" s="353">
        <v>1</v>
      </c>
      <c r="V18" s="354">
        <v>2</v>
      </c>
      <c r="W18" s="354">
        <v>3</v>
      </c>
      <c r="X18" s="354">
        <v>4</v>
      </c>
      <c r="Y18" s="354">
        <v>5</v>
      </c>
      <c r="Z18" s="354">
        <v>6</v>
      </c>
      <c r="AA18" s="355">
        <v>7</v>
      </c>
      <c r="AB18" s="356">
        <v>8</v>
      </c>
      <c r="AC18" s="354">
        <v>9</v>
      </c>
      <c r="AD18" s="354">
        <v>10</v>
      </c>
      <c r="AE18" s="354">
        <v>11</v>
      </c>
      <c r="AF18" s="354">
        <v>12</v>
      </c>
      <c r="AG18" s="354">
        <v>13</v>
      </c>
      <c r="AH18" s="355">
        <v>14</v>
      </c>
      <c r="AI18" s="353">
        <v>15</v>
      </c>
      <c r="AJ18" s="354">
        <v>16</v>
      </c>
      <c r="AK18" s="354">
        <v>17</v>
      </c>
      <c r="AL18" s="354">
        <v>18</v>
      </c>
      <c r="AM18" s="354">
        <v>19</v>
      </c>
      <c r="AN18" s="354">
        <v>20</v>
      </c>
      <c r="AO18" s="355">
        <v>21</v>
      </c>
      <c r="AP18" s="356">
        <v>22</v>
      </c>
      <c r="AQ18" s="354">
        <v>23</v>
      </c>
      <c r="AR18" s="354">
        <v>24</v>
      </c>
      <c r="AS18" s="354">
        <v>25</v>
      </c>
      <c r="AT18" s="354">
        <v>26</v>
      </c>
      <c r="AU18" s="354">
        <v>27</v>
      </c>
      <c r="AV18" s="355">
        <v>28</v>
      </c>
      <c r="AW18" s="357" t="str">
        <f>IF($BC$3="暦月",IF(DAY(DATE($AD$2,$AH$2,29))=29,29,""),"")</f>
        <v/>
      </c>
      <c r="AX18" s="358" t="str">
        <f>IF($BC$3="暦月",IF(DAY(DATE($AD$2,$AH$2,30))=30,30,""),"")</f>
        <v/>
      </c>
      <c r="AY18" s="359" t="str">
        <f>IF($BC$3="暦月",IF(DAY(DATE($AD$2,$AH$2,31))=31,31,""),"")</f>
        <v/>
      </c>
      <c r="AZ18" s="1006"/>
      <c r="BA18" s="1007"/>
      <c r="BB18" s="1012"/>
      <c r="BC18" s="1013"/>
      <c r="BD18" s="984"/>
      <c r="BE18" s="985"/>
      <c r="BF18" s="985"/>
      <c r="BG18" s="985"/>
      <c r="BH18" s="997"/>
    </row>
    <row r="19" spans="2:60" ht="20.25" hidden="1" customHeight="1">
      <c r="B19" s="979"/>
      <c r="C19" s="984"/>
      <c r="D19" s="985"/>
      <c r="E19" s="986"/>
      <c r="F19" s="351"/>
      <c r="G19" s="352"/>
      <c r="H19" s="991"/>
      <c r="I19" s="994"/>
      <c r="J19" s="985"/>
      <c r="K19" s="985"/>
      <c r="L19" s="986"/>
      <c r="M19" s="994"/>
      <c r="N19" s="985"/>
      <c r="O19" s="986"/>
      <c r="P19" s="994"/>
      <c r="Q19" s="985"/>
      <c r="R19" s="985"/>
      <c r="S19" s="985"/>
      <c r="T19" s="997"/>
      <c r="U19" s="353" t="e">
        <f>WEEKDAY(DATE($AD$2,$AH$2,1))</f>
        <v>#VALUE!</v>
      </c>
      <c r="V19" s="354" t="e">
        <f>WEEKDAY(DATE($AD$2,$AH$2,2))</f>
        <v>#VALUE!</v>
      </c>
      <c r="W19" s="354" t="e">
        <f>WEEKDAY(DATE($AD$2,$AH$2,3))</f>
        <v>#VALUE!</v>
      </c>
      <c r="X19" s="354" t="e">
        <f>WEEKDAY(DATE($AD$2,$AH$2,4))</f>
        <v>#VALUE!</v>
      </c>
      <c r="Y19" s="354" t="e">
        <f>WEEKDAY(DATE($AD$2,$AH$2,5))</f>
        <v>#VALUE!</v>
      </c>
      <c r="Z19" s="354" t="e">
        <f>WEEKDAY(DATE($AD$2,$AH$2,6))</f>
        <v>#VALUE!</v>
      </c>
      <c r="AA19" s="355" t="e">
        <f>WEEKDAY(DATE($AD$2,$AH$2,7))</f>
        <v>#VALUE!</v>
      </c>
      <c r="AB19" s="356" t="e">
        <f>WEEKDAY(DATE($AD$2,$AH$2,8))</f>
        <v>#VALUE!</v>
      </c>
      <c r="AC19" s="354" t="e">
        <f>WEEKDAY(DATE($AD$2,$AH$2,9))</f>
        <v>#VALUE!</v>
      </c>
      <c r="AD19" s="354" t="e">
        <f>WEEKDAY(DATE($AD$2,$AH$2,10))</f>
        <v>#VALUE!</v>
      </c>
      <c r="AE19" s="354" t="e">
        <f>WEEKDAY(DATE($AD$2,$AH$2,11))</f>
        <v>#VALUE!</v>
      </c>
      <c r="AF19" s="354" t="e">
        <f>WEEKDAY(DATE($AD$2,$AH$2,12))</f>
        <v>#VALUE!</v>
      </c>
      <c r="AG19" s="354" t="e">
        <f>WEEKDAY(DATE($AD$2,$AH$2,13))</f>
        <v>#VALUE!</v>
      </c>
      <c r="AH19" s="355" t="e">
        <f>WEEKDAY(DATE($AD$2,$AH$2,14))</f>
        <v>#VALUE!</v>
      </c>
      <c r="AI19" s="356" t="e">
        <f>WEEKDAY(DATE($AD$2,$AH$2,15))</f>
        <v>#VALUE!</v>
      </c>
      <c r="AJ19" s="354" t="e">
        <f>WEEKDAY(DATE($AD$2,$AH$2,16))</f>
        <v>#VALUE!</v>
      </c>
      <c r="AK19" s="354" t="e">
        <f>WEEKDAY(DATE($AD$2,$AH$2,17))</f>
        <v>#VALUE!</v>
      </c>
      <c r="AL19" s="354" t="e">
        <f>WEEKDAY(DATE($AD$2,$AH$2,18))</f>
        <v>#VALUE!</v>
      </c>
      <c r="AM19" s="354" t="e">
        <f>WEEKDAY(DATE($AD$2,$AH$2,19))</f>
        <v>#VALUE!</v>
      </c>
      <c r="AN19" s="354" t="e">
        <f>WEEKDAY(DATE($AD$2,$AH$2,20))</f>
        <v>#VALUE!</v>
      </c>
      <c r="AO19" s="355" t="e">
        <f>WEEKDAY(DATE($AD$2,$AH$2,21))</f>
        <v>#VALUE!</v>
      </c>
      <c r="AP19" s="356" t="e">
        <f>WEEKDAY(DATE($AD$2,$AH$2,22))</f>
        <v>#VALUE!</v>
      </c>
      <c r="AQ19" s="354" t="e">
        <f>WEEKDAY(DATE($AD$2,$AH$2,23))</f>
        <v>#VALUE!</v>
      </c>
      <c r="AR19" s="354" t="e">
        <f>WEEKDAY(DATE($AD$2,$AH$2,24))</f>
        <v>#VALUE!</v>
      </c>
      <c r="AS19" s="354" t="e">
        <f>WEEKDAY(DATE($AD$2,$AH$2,25))</f>
        <v>#VALUE!</v>
      </c>
      <c r="AT19" s="354" t="e">
        <f>WEEKDAY(DATE($AD$2,$AH$2,26))</f>
        <v>#VALUE!</v>
      </c>
      <c r="AU19" s="354" t="e">
        <f>WEEKDAY(DATE($AD$2,$AH$2,27))</f>
        <v>#VALUE!</v>
      </c>
      <c r="AV19" s="355" t="e">
        <f>WEEKDAY(DATE($AD$2,$AH$2,28))</f>
        <v>#VALUE!</v>
      </c>
      <c r="AW19" s="356">
        <f>IF(AW18=29,WEEKDAY(DATE($AD$2,$AH$2,29)),0)</f>
        <v>0</v>
      </c>
      <c r="AX19" s="354">
        <f>IF(AX18=30,WEEKDAY(DATE($AD$2,$AH$2,30)),0)</f>
        <v>0</v>
      </c>
      <c r="AY19" s="355">
        <f>IF(AY18=31,WEEKDAY(DATE($AD$2,$AH$2,31)),0)</f>
        <v>0</v>
      </c>
      <c r="AZ19" s="1006"/>
      <c r="BA19" s="1007"/>
      <c r="BB19" s="1012"/>
      <c r="BC19" s="1013"/>
      <c r="BD19" s="984"/>
      <c r="BE19" s="985"/>
      <c r="BF19" s="985"/>
      <c r="BG19" s="985"/>
      <c r="BH19" s="997"/>
    </row>
    <row r="20" spans="2:60" ht="20.25" customHeight="1" thickBot="1">
      <c r="B20" s="980"/>
      <c r="C20" s="987"/>
      <c r="D20" s="988"/>
      <c r="E20" s="989"/>
      <c r="F20" s="360"/>
      <c r="G20" s="361"/>
      <c r="H20" s="992"/>
      <c r="I20" s="995"/>
      <c r="J20" s="988"/>
      <c r="K20" s="988"/>
      <c r="L20" s="989"/>
      <c r="M20" s="995"/>
      <c r="N20" s="988"/>
      <c r="O20" s="989"/>
      <c r="P20" s="995"/>
      <c r="Q20" s="988"/>
      <c r="R20" s="988"/>
      <c r="S20" s="988"/>
      <c r="T20" s="998"/>
      <c r="U20" s="362" t="e">
        <f>IF(U19=1,"日",IF(U19=2,"月",IF(U19=3,"火",IF(U19=4,"水",IF(U19=5,"木",IF(U19=6,"金","土"))))))</f>
        <v>#VALUE!</v>
      </c>
      <c r="V20" s="363" t="e">
        <f t="shared" ref="V20:AV20" si="0">IF(V19=1,"日",IF(V19=2,"月",IF(V19=3,"火",IF(V19=4,"水",IF(V19=5,"木",IF(V19=6,"金","土"))))))</f>
        <v>#VALUE!</v>
      </c>
      <c r="W20" s="363" t="e">
        <f t="shared" si="0"/>
        <v>#VALUE!</v>
      </c>
      <c r="X20" s="363" t="e">
        <f t="shared" si="0"/>
        <v>#VALUE!</v>
      </c>
      <c r="Y20" s="363" t="e">
        <f t="shared" si="0"/>
        <v>#VALUE!</v>
      </c>
      <c r="Z20" s="363" t="e">
        <f t="shared" si="0"/>
        <v>#VALUE!</v>
      </c>
      <c r="AA20" s="364" t="e">
        <f t="shared" si="0"/>
        <v>#VALUE!</v>
      </c>
      <c r="AB20" s="365" t="e">
        <f>IF(AB19=1,"日",IF(AB19=2,"月",IF(AB19=3,"火",IF(AB19=4,"水",IF(AB19=5,"木",IF(AB19=6,"金","土"))))))</f>
        <v>#VALUE!</v>
      </c>
      <c r="AC20" s="363" t="e">
        <f t="shared" si="0"/>
        <v>#VALUE!</v>
      </c>
      <c r="AD20" s="363" t="e">
        <f t="shared" si="0"/>
        <v>#VALUE!</v>
      </c>
      <c r="AE20" s="363" t="e">
        <f t="shared" si="0"/>
        <v>#VALUE!</v>
      </c>
      <c r="AF20" s="363" t="e">
        <f t="shared" si="0"/>
        <v>#VALUE!</v>
      </c>
      <c r="AG20" s="363" t="e">
        <f t="shared" si="0"/>
        <v>#VALUE!</v>
      </c>
      <c r="AH20" s="364" t="e">
        <f t="shared" si="0"/>
        <v>#VALUE!</v>
      </c>
      <c r="AI20" s="365" t="e">
        <f>IF(AI19=1,"日",IF(AI19=2,"月",IF(AI19=3,"火",IF(AI19=4,"水",IF(AI19=5,"木",IF(AI19=6,"金","土"))))))</f>
        <v>#VALUE!</v>
      </c>
      <c r="AJ20" s="363" t="e">
        <f t="shared" si="0"/>
        <v>#VALUE!</v>
      </c>
      <c r="AK20" s="363" t="e">
        <f t="shared" si="0"/>
        <v>#VALUE!</v>
      </c>
      <c r="AL20" s="363" t="e">
        <f t="shared" si="0"/>
        <v>#VALUE!</v>
      </c>
      <c r="AM20" s="363" t="e">
        <f t="shared" si="0"/>
        <v>#VALUE!</v>
      </c>
      <c r="AN20" s="363" t="e">
        <f t="shared" si="0"/>
        <v>#VALUE!</v>
      </c>
      <c r="AO20" s="364" t="e">
        <f t="shared" si="0"/>
        <v>#VALUE!</v>
      </c>
      <c r="AP20" s="365" t="e">
        <f>IF(AP19=1,"日",IF(AP19=2,"月",IF(AP19=3,"火",IF(AP19=4,"水",IF(AP19=5,"木",IF(AP19=6,"金","土"))))))</f>
        <v>#VALUE!</v>
      </c>
      <c r="AQ20" s="363" t="e">
        <f t="shared" si="0"/>
        <v>#VALUE!</v>
      </c>
      <c r="AR20" s="363" t="e">
        <f t="shared" si="0"/>
        <v>#VALUE!</v>
      </c>
      <c r="AS20" s="363" t="e">
        <f t="shared" si="0"/>
        <v>#VALUE!</v>
      </c>
      <c r="AT20" s="363" t="e">
        <f t="shared" si="0"/>
        <v>#VALUE!</v>
      </c>
      <c r="AU20" s="363" t="e">
        <f t="shared" si="0"/>
        <v>#VALUE!</v>
      </c>
      <c r="AV20" s="364" t="e">
        <f t="shared" si="0"/>
        <v>#VALUE!</v>
      </c>
      <c r="AW20" s="363" t="str">
        <f>IF(AW19=1,"日",IF(AW19=2,"月",IF(AW19=3,"火",IF(AW19=4,"水",IF(AW19=5,"木",IF(AW19=6,"金",IF(AW19=0,"","土")))))))</f>
        <v/>
      </c>
      <c r="AX20" s="363" t="str">
        <f>IF(AX19=1,"日",IF(AX19=2,"月",IF(AX19=3,"火",IF(AX19=4,"水",IF(AX19=5,"木",IF(AX19=6,"金",IF(AX19=0,"","土")))))))</f>
        <v/>
      </c>
      <c r="AY20" s="363" t="str">
        <f>IF(AY19=1,"日",IF(AY19=2,"月",IF(AY19=3,"火",IF(AY19=4,"水",IF(AY19=5,"木",IF(AY19=6,"金",IF(AY19=0,"","土")))))))</f>
        <v/>
      </c>
      <c r="AZ20" s="1008"/>
      <c r="BA20" s="1009"/>
      <c r="BB20" s="1014"/>
      <c r="BC20" s="1015"/>
      <c r="BD20" s="987"/>
      <c r="BE20" s="988"/>
      <c r="BF20" s="988"/>
      <c r="BG20" s="988"/>
      <c r="BH20" s="998"/>
    </row>
    <row r="21" spans="2:60" ht="19.5" customHeight="1">
      <c r="B21" s="366"/>
      <c r="C21" s="957"/>
      <c r="D21" s="958"/>
      <c r="E21" s="959"/>
      <c r="F21" s="367"/>
      <c r="G21" s="368"/>
      <c r="H21" s="960"/>
      <c r="I21" s="961"/>
      <c r="J21" s="962"/>
      <c r="K21" s="962"/>
      <c r="L21" s="963"/>
      <c r="M21" s="964"/>
      <c r="N21" s="965"/>
      <c r="O21" s="966"/>
      <c r="P21" s="369" t="s">
        <v>678</v>
      </c>
      <c r="Q21" s="370"/>
      <c r="R21" s="370"/>
      <c r="S21" s="371"/>
      <c r="T21" s="372"/>
      <c r="U21" s="373"/>
      <c r="V21" s="373"/>
      <c r="W21" s="373"/>
      <c r="X21" s="373"/>
      <c r="Y21" s="373"/>
      <c r="Z21" s="373"/>
      <c r="AA21" s="374"/>
      <c r="AB21" s="375"/>
      <c r="AC21" s="373"/>
      <c r="AD21" s="373"/>
      <c r="AE21" s="373"/>
      <c r="AF21" s="373"/>
      <c r="AG21" s="373"/>
      <c r="AH21" s="374"/>
      <c r="AI21" s="375"/>
      <c r="AJ21" s="373"/>
      <c r="AK21" s="373"/>
      <c r="AL21" s="373"/>
      <c r="AM21" s="373"/>
      <c r="AN21" s="373"/>
      <c r="AO21" s="374"/>
      <c r="AP21" s="375"/>
      <c r="AQ21" s="373"/>
      <c r="AR21" s="373"/>
      <c r="AS21" s="373"/>
      <c r="AT21" s="373"/>
      <c r="AU21" s="373"/>
      <c r="AV21" s="374"/>
      <c r="AW21" s="375"/>
      <c r="AX21" s="373"/>
      <c r="AY21" s="373"/>
      <c r="AZ21" s="967"/>
      <c r="BA21" s="949"/>
      <c r="BB21" s="948"/>
      <c r="BC21" s="949"/>
      <c r="BD21" s="968"/>
      <c r="BE21" s="969"/>
      <c r="BF21" s="969"/>
      <c r="BG21" s="969"/>
      <c r="BH21" s="970"/>
    </row>
    <row r="22" spans="2:60" ht="19.5" customHeight="1">
      <c r="B22" s="376">
        <v>1</v>
      </c>
      <c r="C22" s="910"/>
      <c r="D22" s="911"/>
      <c r="E22" s="912"/>
      <c r="F22" s="377">
        <f>C21</f>
        <v>0</v>
      </c>
      <c r="G22" s="378"/>
      <c r="H22" s="917"/>
      <c r="I22" s="922"/>
      <c r="J22" s="923"/>
      <c r="K22" s="923"/>
      <c r="L22" s="924"/>
      <c r="M22" s="931"/>
      <c r="N22" s="932"/>
      <c r="O22" s="933"/>
      <c r="P22" s="379" t="s">
        <v>679</v>
      </c>
      <c r="Q22" s="380"/>
      <c r="R22" s="380"/>
      <c r="S22" s="381"/>
      <c r="T22" s="382"/>
      <c r="U22" s="383" t="str">
        <f>IF(U21="","",VLOOKUP(U21,シフト記号表!$D$6:$X$47,21,FALSE))</f>
        <v/>
      </c>
      <c r="V22" s="384" t="str">
        <f>IF(V21="","",VLOOKUP(V21,シフト記号表!$D$6:$X$47,21,FALSE))</f>
        <v/>
      </c>
      <c r="W22" s="384" t="str">
        <f>IF(W21="","",VLOOKUP(W21,シフト記号表!$D$6:$X$47,21,FALSE))</f>
        <v/>
      </c>
      <c r="X22" s="384" t="str">
        <f>IF(X21="","",VLOOKUP(X21,シフト記号表!$D$6:$X$47,21,FALSE))</f>
        <v/>
      </c>
      <c r="Y22" s="384" t="str">
        <f>IF(Y21="","",VLOOKUP(Y21,シフト記号表!$D$6:$X$47,21,FALSE))</f>
        <v/>
      </c>
      <c r="Z22" s="384" t="str">
        <f>IF(Z21="","",VLOOKUP(Z21,シフト記号表!$D$6:$X$47,21,FALSE))</f>
        <v/>
      </c>
      <c r="AA22" s="385" t="str">
        <f>IF(AA21="","",VLOOKUP(AA21,シフト記号表!$D$6:$X$47,21,FALSE))</f>
        <v/>
      </c>
      <c r="AB22" s="383" t="str">
        <f>IF(AB21="","",VLOOKUP(AB21,シフト記号表!$D$6:$X$47,21,FALSE))</f>
        <v/>
      </c>
      <c r="AC22" s="384" t="str">
        <f>IF(AC21="","",VLOOKUP(AC21,シフト記号表!$D$6:$X$47,21,FALSE))</f>
        <v/>
      </c>
      <c r="AD22" s="384" t="str">
        <f>IF(AD21="","",VLOOKUP(AD21,シフト記号表!$D$6:$X$47,21,FALSE))</f>
        <v/>
      </c>
      <c r="AE22" s="384" t="str">
        <f>IF(AE21="","",VLOOKUP(AE21,シフト記号表!$D$6:$X$47,21,FALSE))</f>
        <v/>
      </c>
      <c r="AF22" s="384" t="str">
        <f>IF(AF21="","",VLOOKUP(AF21,シフト記号表!$D$6:$X$47,21,FALSE))</f>
        <v/>
      </c>
      <c r="AG22" s="384" t="str">
        <f>IF(AG21="","",VLOOKUP(AG21,シフト記号表!$D$6:$X$47,21,FALSE))</f>
        <v/>
      </c>
      <c r="AH22" s="385" t="str">
        <f>IF(AH21="","",VLOOKUP(AH21,シフト記号表!$D$6:$X$47,21,FALSE))</f>
        <v/>
      </c>
      <c r="AI22" s="383" t="str">
        <f>IF(AI21="","",VLOOKUP(AI21,シフト記号表!$D$6:$X$47,21,FALSE))</f>
        <v/>
      </c>
      <c r="AJ22" s="384" t="str">
        <f>IF(AJ21="","",VLOOKUP(AJ21,シフト記号表!$D$6:$X$47,21,FALSE))</f>
        <v/>
      </c>
      <c r="AK22" s="384" t="str">
        <f>IF(AK21="","",VLOOKUP(AK21,シフト記号表!$D$6:$X$47,21,FALSE))</f>
        <v/>
      </c>
      <c r="AL22" s="384" t="str">
        <f>IF(AL21="","",VLOOKUP(AL21,シフト記号表!$D$6:$X$47,21,FALSE))</f>
        <v/>
      </c>
      <c r="AM22" s="384" t="str">
        <f>IF(AM21="","",VLOOKUP(AM21,シフト記号表!$D$6:$X$47,21,FALSE))</f>
        <v/>
      </c>
      <c r="AN22" s="384" t="str">
        <f>IF(AN21="","",VLOOKUP(AN21,シフト記号表!$D$6:$X$47,21,FALSE))</f>
        <v/>
      </c>
      <c r="AO22" s="385" t="str">
        <f>IF(AO21="","",VLOOKUP(AO21,シフト記号表!$D$6:$X$47,21,FALSE))</f>
        <v/>
      </c>
      <c r="AP22" s="383" t="str">
        <f>IF(AP21="","",VLOOKUP(AP21,シフト記号表!$D$6:$X$47,21,FALSE))</f>
        <v/>
      </c>
      <c r="AQ22" s="384" t="str">
        <f>IF(AQ21="","",VLOOKUP(AQ21,シフト記号表!$D$6:$X$47,21,FALSE))</f>
        <v/>
      </c>
      <c r="AR22" s="384" t="str">
        <f>IF(AR21="","",VLOOKUP(AR21,シフト記号表!$D$6:$X$47,21,FALSE))</f>
        <v/>
      </c>
      <c r="AS22" s="384" t="str">
        <f>IF(AS21="","",VLOOKUP(AS21,シフト記号表!$D$6:$X$47,21,FALSE))</f>
        <v/>
      </c>
      <c r="AT22" s="384" t="str">
        <f>IF(AT21="","",VLOOKUP(AT21,シフト記号表!$D$6:$X$47,21,FALSE))</f>
        <v/>
      </c>
      <c r="AU22" s="384" t="str">
        <f>IF(AU21="","",VLOOKUP(AU21,シフト記号表!$D$6:$X$47,21,FALSE))</f>
        <v/>
      </c>
      <c r="AV22" s="385" t="str">
        <f>IF(AV21="","",VLOOKUP(AV21,シフト記号表!$D$6:$X$47,21,FALSE))</f>
        <v/>
      </c>
      <c r="AW22" s="383" t="str">
        <f>IF(AW21="","",VLOOKUP(AW21,シフト記号表!$D$6:$X$47,21,FALSE))</f>
        <v/>
      </c>
      <c r="AX22" s="384" t="str">
        <f>IF(AX21="","",VLOOKUP(AX21,シフト記号表!$D$6:$X$47,21,FALSE))</f>
        <v/>
      </c>
      <c r="AY22" s="384" t="str">
        <f>IF(AY21="","",VLOOKUP(AY21,シフト記号表!$D$6:$X$47,21,FALSE))</f>
        <v/>
      </c>
      <c r="AZ22" s="898">
        <f>IF($BC$3="４週",SUM(U22:AV22),IF($BC$3="暦月",SUM(U22:AY22),""))</f>
        <v>0</v>
      </c>
      <c r="BA22" s="899"/>
      <c r="BB22" s="900">
        <f>IF($BC$3="４週",AZ22/4,IF($BC$3="暦月",(AZ22/($BC$8/7)),""))</f>
        <v>0</v>
      </c>
      <c r="BC22" s="899"/>
      <c r="BD22" s="895"/>
      <c r="BE22" s="896"/>
      <c r="BF22" s="896"/>
      <c r="BG22" s="896"/>
      <c r="BH22" s="897"/>
    </row>
    <row r="23" spans="2:60" ht="19.5" customHeight="1">
      <c r="B23" s="386"/>
      <c r="C23" s="938"/>
      <c r="D23" s="939"/>
      <c r="E23" s="940"/>
      <c r="F23" s="387"/>
      <c r="G23" s="388">
        <f>C21</f>
        <v>0</v>
      </c>
      <c r="H23" s="941"/>
      <c r="I23" s="942"/>
      <c r="J23" s="943"/>
      <c r="K23" s="943"/>
      <c r="L23" s="944"/>
      <c r="M23" s="945"/>
      <c r="N23" s="946"/>
      <c r="O23" s="947"/>
      <c r="P23" s="389" t="s">
        <v>680</v>
      </c>
      <c r="Q23" s="390"/>
      <c r="R23" s="390"/>
      <c r="S23" s="391"/>
      <c r="T23" s="392"/>
      <c r="U23" s="393" t="str">
        <f>IF(U21="","",VLOOKUP(U21,シフト記号表!$D$6:$Z$47,23,FALSE))</f>
        <v/>
      </c>
      <c r="V23" s="394" t="str">
        <f>IF(V21="","",VLOOKUP(V21,シフト記号表!$D$6:$Z$47,23,FALSE))</f>
        <v/>
      </c>
      <c r="W23" s="394" t="str">
        <f>IF(W21="","",VLOOKUP(W21,シフト記号表!$D$6:$Z$47,23,FALSE))</f>
        <v/>
      </c>
      <c r="X23" s="394" t="str">
        <f>IF(X21="","",VLOOKUP(X21,シフト記号表!$D$6:$Z$47,23,FALSE))</f>
        <v/>
      </c>
      <c r="Y23" s="394" t="str">
        <f>IF(Y21="","",VLOOKUP(Y21,シフト記号表!$D$6:$Z$47,23,FALSE))</f>
        <v/>
      </c>
      <c r="Z23" s="394" t="str">
        <f>IF(Z21="","",VLOOKUP(Z21,シフト記号表!$D$6:$Z$47,23,FALSE))</f>
        <v/>
      </c>
      <c r="AA23" s="395" t="str">
        <f>IF(AA21="","",VLOOKUP(AA21,シフト記号表!$D$6:$Z$47,23,FALSE))</f>
        <v/>
      </c>
      <c r="AB23" s="393" t="str">
        <f>IF(AB21="","",VLOOKUP(AB21,シフト記号表!$D$6:$Z$47,23,FALSE))</f>
        <v/>
      </c>
      <c r="AC23" s="394" t="str">
        <f>IF(AC21="","",VLOOKUP(AC21,シフト記号表!$D$6:$Z$47,23,FALSE))</f>
        <v/>
      </c>
      <c r="AD23" s="394" t="str">
        <f>IF(AD21="","",VLOOKUP(AD21,シフト記号表!$D$6:$Z$47,23,FALSE))</f>
        <v/>
      </c>
      <c r="AE23" s="394" t="str">
        <f>IF(AE21="","",VLOOKUP(AE21,シフト記号表!$D$6:$Z$47,23,FALSE))</f>
        <v/>
      </c>
      <c r="AF23" s="394" t="str">
        <f>IF(AF21="","",VLOOKUP(AF21,シフト記号表!$D$6:$Z$47,23,FALSE))</f>
        <v/>
      </c>
      <c r="AG23" s="394" t="str">
        <f>IF(AG21="","",VLOOKUP(AG21,シフト記号表!$D$6:$Z$47,23,FALSE))</f>
        <v/>
      </c>
      <c r="AH23" s="395" t="str">
        <f>IF(AH21="","",VLOOKUP(AH21,シフト記号表!$D$6:$Z$47,23,FALSE))</f>
        <v/>
      </c>
      <c r="AI23" s="393" t="str">
        <f>IF(AI21="","",VLOOKUP(AI21,シフト記号表!$D$6:$Z$47,23,FALSE))</f>
        <v/>
      </c>
      <c r="AJ23" s="394" t="str">
        <f>IF(AJ21="","",VLOOKUP(AJ21,シフト記号表!$D$6:$Z$47,23,FALSE))</f>
        <v/>
      </c>
      <c r="AK23" s="394" t="str">
        <f>IF(AK21="","",VLOOKUP(AK21,シフト記号表!$D$6:$Z$47,23,FALSE))</f>
        <v/>
      </c>
      <c r="AL23" s="394" t="str">
        <f>IF(AL21="","",VLOOKUP(AL21,シフト記号表!$D$6:$Z$47,23,FALSE))</f>
        <v/>
      </c>
      <c r="AM23" s="394" t="str">
        <f>IF(AM21="","",VLOOKUP(AM21,シフト記号表!$D$6:$Z$47,23,FALSE))</f>
        <v/>
      </c>
      <c r="AN23" s="394" t="str">
        <f>IF(AN21="","",VLOOKUP(AN21,シフト記号表!$D$6:$Z$47,23,FALSE))</f>
        <v/>
      </c>
      <c r="AO23" s="395" t="str">
        <f>IF(AO21="","",VLOOKUP(AO21,シフト記号表!$D$6:$Z$47,23,FALSE))</f>
        <v/>
      </c>
      <c r="AP23" s="393" t="str">
        <f>IF(AP21="","",VLOOKUP(AP21,シフト記号表!$D$6:$Z$47,23,FALSE))</f>
        <v/>
      </c>
      <c r="AQ23" s="394" t="str">
        <f>IF(AQ21="","",VLOOKUP(AQ21,シフト記号表!$D$6:$Z$47,23,FALSE))</f>
        <v/>
      </c>
      <c r="AR23" s="394" t="str">
        <f>IF(AR21="","",VLOOKUP(AR21,シフト記号表!$D$6:$Z$47,23,FALSE))</f>
        <v/>
      </c>
      <c r="AS23" s="394" t="str">
        <f>IF(AS21="","",VLOOKUP(AS21,シフト記号表!$D$6:$Z$47,23,FALSE))</f>
        <v/>
      </c>
      <c r="AT23" s="394" t="str">
        <f>IF(AT21="","",VLOOKUP(AT21,シフト記号表!$D$6:$Z$47,23,FALSE))</f>
        <v/>
      </c>
      <c r="AU23" s="394" t="str">
        <f>IF(AU21="","",VLOOKUP(AU21,シフト記号表!$D$6:$Z$47,23,FALSE))</f>
        <v/>
      </c>
      <c r="AV23" s="395" t="str">
        <f>IF(AV21="","",VLOOKUP(AV21,シフト記号表!$D$6:$Z$47,23,FALSE))</f>
        <v/>
      </c>
      <c r="AW23" s="393" t="str">
        <f>IF(AW21="","",VLOOKUP(AW21,シフト記号表!$D$6:$Z$47,23,FALSE))</f>
        <v/>
      </c>
      <c r="AX23" s="394" t="str">
        <f>IF(AX21="","",VLOOKUP(AX21,シフト記号表!$D$6:$Z$47,23,FALSE))</f>
        <v/>
      </c>
      <c r="AY23" s="394" t="str">
        <f>IF(AY21="","",VLOOKUP(AY21,シフト記号表!$D$6:$Z$47,23,FALSE))</f>
        <v/>
      </c>
      <c r="AZ23" s="901">
        <f>IF($BC$3="４週",SUM(U23:AV23),IF($BC$3="暦月",SUM(U23:AY23),""))</f>
        <v>0</v>
      </c>
      <c r="BA23" s="902"/>
      <c r="BB23" s="903">
        <f>IF($BC$3="４週",AZ23/4,IF($BC$3="暦月",(AZ23/($BC$8/7)),""))</f>
        <v>0</v>
      </c>
      <c r="BC23" s="902"/>
      <c r="BD23" s="904"/>
      <c r="BE23" s="905"/>
      <c r="BF23" s="905"/>
      <c r="BG23" s="905"/>
      <c r="BH23" s="906"/>
    </row>
    <row r="24" spans="2:60" ht="19.5" customHeight="1">
      <c r="B24" s="396"/>
      <c r="C24" s="907"/>
      <c r="D24" s="908"/>
      <c r="E24" s="909"/>
      <c r="F24" s="397"/>
      <c r="G24" s="398"/>
      <c r="H24" s="956"/>
      <c r="I24" s="919"/>
      <c r="J24" s="920"/>
      <c r="K24" s="920"/>
      <c r="L24" s="921"/>
      <c r="M24" s="928"/>
      <c r="N24" s="929"/>
      <c r="O24" s="930"/>
      <c r="P24" s="399" t="s">
        <v>678</v>
      </c>
      <c r="Q24" s="400"/>
      <c r="R24" s="400"/>
      <c r="S24" s="401"/>
      <c r="T24" s="402"/>
      <c r="U24" s="403"/>
      <c r="V24" s="404"/>
      <c r="W24" s="404"/>
      <c r="X24" s="404"/>
      <c r="Y24" s="404"/>
      <c r="Z24" s="404"/>
      <c r="AA24" s="405"/>
      <c r="AB24" s="403"/>
      <c r="AC24" s="404"/>
      <c r="AD24" s="404"/>
      <c r="AE24" s="404"/>
      <c r="AF24" s="404"/>
      <c r="AG24" s="404"/>
      <c r="AH24" s="405"/>
      <c r="AI24" s="403"/>
      <c r="AJ24" s="404"/>
      <c r="AK24" s="404"/>
      <c r="AL24" s="404"/>
      <c r="AM24" s="404"/>
      <c r="AN24" s="404"/>
      <c r="AO24" s="405"/>
      <c r="AP24" s="403"/>
      <c r="AQ24" s="404"/>
      <c r="AR24" s="404"/>
      <c r="AS24" s="404"/>
      <c r="AT24" s="404"/>
      <c r="AU24" s="404"/>
      <c r="AV24" s="405"/>
      <c r="AW24" s="403"/>
      <c r="AX24" s="404"/>
      <c r="AY24" s="404"/>
      <c r="AZ24" s="937"/>
      <c r="BA24" s="891"/>
      <c r="BB24" s="890"/>
      <c r="BC24" s="891"/>
      <c r="BD24" s="892"/>
      <c r="BE24" s="893"/>
      <c r="BF24" s="893"/>
      <c r="BG24" s="893"/>
      <c r="BH24" s="894"/>
    </row>
    <row r="25" spans="2:60" ht="19.5" customHeight="1">
      <c r="B25" s="376">
        <f>B22+1</f>
        <v>2</v>
      </c>
      <c r="C25" s="910"/>
      <c r="D25" s="911"/>
      <c r="E25" s="912"/>
      <c r="F25" s="377">
        <f>C24</f>
        <v>0</v>
      </c>
      <c r="G25" s="378"/>
      <c r="H25" s="917"/>
      <c r="I25" s="922"/>
      <c r="J25" s="923"/>
      <c r="K25" s="923"/>
      <c r="L25" s="924"/>
      <c r="M25" s="931"/>
      <c r="N25" s="932"/>
      <c r="O25" s="933"/>
      <c r="P25" s="379" t="s">
        <v>679</v>
      </c>
      <c r="Q25" s="380"/>
      <c r="R25" s="380"/>
      <c r="S25" s="381"/>
      <c r="T25" s="382"/>
      <c r="U25" s="383" t="str">
        <f>IF(U24="","",VLOOKUP(U24,シフト記号表!$D$6:$X$47,21,FALSE))</f>
        <v/>
      </c>
      <c r="V25" s="384" t="str">
        <f>IF(V24="","",VLOOKUP(V24,シフト記号表!$D$6:$X$47,21,FALSE))</f>
        <v/>
      </c>
      <c r="W25" s="384" t="str">
        <f>IF(W24="","",VLOOKUP(W24,シフト記号表!$D$6:$X$47,21,FALSE))</f>
        <v/>
      </c>
      <c r="X25" s="384" t="str">
        <f>IF(X24="","",VLOOKUP(X24,シフト記号表!$D$6:$X$47,21,FALSE))</f>
        <v/>
      </c>
      <c r="Y25" s="384" t="str">
        <f>IF(Y24="","",VLOOKUP(Y24,シフト記号表!$D$6:$X$47,21,FALSE))</f>
        <v/>
      </c>
      <c r="Z25" s="384" t="str">
        <f>IF(Z24="","",VLOOKUP(Z24,シフト記号表!$D$6:$X$47,21,FALSE))</f>
        <v/>
      </c>
      <c r="AA25" s="385" t="str">
        <f>IF(AA24="","",VLOOKUP(AA24,シフト記号表!$D$6:$X$47,21,FALSE))</f>
        <v/>
      </c>
      <c r="AB25" s="383" t="str">
        <f>IF(AB24="","",VLOOKUP(AB24,シフト記号表!$D$6:$X$47,21,FALSE))</f>
        <v/>
      </c>
      <c r="AC25" s="384" t="str">
        <f>IF(AC24="","",VLOOKUP(AC24,シフト記号表!$D$6:$X$47,21,FALSE))</f>
        <v/>
      </c>
      <c r="AD25" s="384" t="str">
        <f>IF(AD24="","",VLOOKUP(AD24,シフト記号表!$D$6:$X$47,21,FALSE))</f>
        <v/>
      </c>
      <c r="AE25" s="384" t="str">
        <f>IF(AE24="","",VLOOKUP(AE24,シフト記号表!$D$6:$X$47,21,FALSE))</f>
        <v/>
      </c>
      <c r="AF25" s="384" t="str">
        <f>IF(AF24="","",VLOOKUP(AF24,シフト記号表!$D$6:$X$47,21,FALSE))</f>
        <v/>
      </c>
      <c r="AG25" s="384" t="str">
        <f>IF(AG24="","",VLOOKUP(AG24,シフト記号表!$D$6:$X$47,21,FALSE))</f>
        <v/>
      </c>
      <c r="AH25" s="385" t="str">
        <f>IF(AH24="","",VLOOKUP(AH24,シフト記号表!$D$6:$X$47,21,FALSE))</f>
        <v/>
      </c>
      <c r="AI25" s="383" t="str">
        <f>IF(AI24="","",VLOOKUP(AI24,シフト記号表!$D$6:$X$47,21,FALSE))</f>
        <v/>
      </c>
      <c r="AJ25" s="384" t="str">
        <f>IF(AJ24="","",VLOOKUP(AJ24,シフト記号表!$D$6:$X$47,21,FALSE))</f>
        <v/>
      </c>
      <c r="AK25" s="384" t="str">
        <f>IF(AK24="","",VLOOKUP(AK24,シフト記号表!$D$6:$X$47,21,FALSE))</f>
        <v/>
      </c>
      <c r="AL25" s="384" t="str">
        <f>IF(AL24="","",VLOOKUP(AL24,シフト記号表!$D$6:$X$47,21,FALSE))</f>
        <v/>
      </c>
      <c r="AM25" s="384" t="str">
        <f>IF(AM24="","",VLOOKUP(AM24,シフト記号表!$D$6:$X$47,21,FALSE))</f>
        <v/>
      </c>
      <c r="AN25" s="384" t="str">
        <f>IF(AN24="","",VLOOKUP(AN24,シフト記号表!$D$6:$X$47,21,FALSE))</f>
        <v/>
      </c>
      <c r="AO25" s="385" t="str">
        <f>IF(AO24="","",VLOOKUP(AO24,シフト記号表!$D$6:$X$47,21,FALSE))</f>
        <v/>
      </c>
      <c r="AP25" s="383" t="str">
        <f>IF(AP24="","",VLOOKUP(AP24,シフト記号表!$D$6:$X$47,21,FALSE))</f>
        <v/>
      </c>
      <c r="AQ25" s="384" t="str">
        <f>IF(AQ24="","",VLOOKUP(AQ24,シフト記号表!$D$6:$X$47,21,FALSE))</f>
        <v/>
      </c>
      <c r="AR25" s="384" t="str">
        <f>IF(AR24="","",VLOOKUP(AR24,シフト記号表!$D$6:$X$47,21,FALSE))</f>
        <v/>
      </c>
      <c r="AS25" s="384" t="str">
        <f>IF(AS24="","",VLOOKUP(AS24,シフト記号表!$D$6:$X$47,21,FALSE))</f>
        <v/>
      </c>
      <c r="AT25" s="384" t="str">
        <f>IF(AT24="","",VLOOKUP(AT24,シフト記号表!$D$6:$X$47,21,FALSE))</f>
        <v/>
      </c>
      <c r="AU25" s="384" t="str">
        <f>IF(AU24="","",VLOOKUP(AU24,シフト記号表!$D$6:$X$47,21,FALSE))</f>
        <v/>
      </c>
      <c r="AV25" s="385" t="str">
        <f>IF(AV24="","",VLOOKUP(AV24,シフト記号表!$D$6:$X$47,21,FALSE))</f>
        <v/>
      </c>
      <c r="AW25" s="383" t="str">
        <f>IF(AW24="","",VLOOKUP(AW24,シフト記号表!$D$6:$X$47,21,FALSE))</f>
        <v/>
      </c>
      <c r="AX25" s="384" t="str">
        <f>IF(AX24="","",VLOOKUP(AX24,シフト記号表!$D$6:$X$47,21,FALSE))</f>
        <v/>
      </c>
      <c r="AY25" s="384" t="str">
        <f>IF(AY24="","",VLOOKUP(AY24,シフト記号表!$D$6:$X$47,21,FALSE))</f>
        <v/>
      </c>
      <c r="AZ25" s="898">
        <f>IF($BC$3="４週",SUM(U25:AV25),IF($BC$3="暦月",SUM(U25:AY25),""))</f>
        <v>0</v>
      </c>
      <c r="BA25" s="899"/>
      <c r="BB25" s="900">
        <f>IF($BC$3="４週",AZ25/4,IF($BC$3="暦月",(AZ25/($BC$8/7)),""))</f>
        <v>0</v>
      </c>
      <c r="BC25" s="899"/>
      <c r="BD25" s="895"/>
      <c r="BE25" s="896"/>
      <c r="BF25" s="896"/>
      <c r="BG25" s="896"/>
      <c r="BH25" s="897"/>
    </row>
    <row r="26" spans="2:60" ht="19.5" customHeight="1">
      <c r="B26" s="386"/>
      <c r="C26" s="938"/>
      <c r="D26" s="939"/>
      <c r="E26" s="940"/>
      <c r="F26" s="387"/>
      <c r="G26" s="388">
        <f>C24</f>
        <v>0</v>
      </c>
      <c r="H26" s="941"/>
      <c r="I26" s="942"/>
      <c r="J26" s="943"/>
      <c r="K26" s="943"/>
      <c r="L26" s="944"/>
      <c r="M26" s="945"/>
      <c r="N26" s="946"/>
      <c r="O26" s="947"/>
      <c r="P26" s="389" t="s">
        <v>680</v>
      </c>
      <c r="Q26" s="390"/>
      <c r="R26" s="390"/>
      <c r="S26" s="391"/>
      <c r="T26" s="392"/>
      <c r="U26" s="393" t="str">
        <f>IF(U24="","",VLOOKUP(U24,シフト記号表!$D$6:$Z$47,23,FALSE))</f>
        <v/>
      </c>
      <c r="V26" s="394" t="str">
        <f>IF(V24="","",VLOOKUP(V24,シフト記号表!$D$6:$Z$47,23,FALSE))</f>
        <v/>
      </c>
      <c r="W26" s="394" t="str">
        <f>IF(W24="","",VLOOKUP(W24,シフト記号表!$D$6:$Z$47,23,FALSE))</f>
        <v/>
      </c>
      <c r="X26" s="394" t="str">
        <f>IF(X24="","",VLOOKUP(X24,シフト記号表!$D$6:$Z$47,23,FALSE))</f>
        <v/>
      </c>
      <c r="Y26" s="394" t="str">
        <f>IF(Y24="","",VLOOKUP(Y24,シフト記号表!$D$6:$Z$47,23,FALSE))</f>
        <v/>
      </c>
      <c r="Z26" s="394" t="str">
        <f>IF(Z24="","",VLOOKUP(Z24,シフト記号表!$D$6:$Z$47,23,FALSE))</f>
        <v/>
      </c>
      <c r="AA26" s="395" t="str">
        <f>IF(AA24="","",VLOOKUP(AA24,シフト記号表!$D$6:$Z$47,23,FALSE))</f>
        <v/>
      </c>
      <c r="AB26" s="393" t="str">
        <f>IF(AB24="","",VLOOKUP(AB24,シフト記号表!$D$6:$Z$47,23,FALSE))</f>
        <v/>
      </c>
      <c r="AC26" s="394" t="str">
        <f>IF(AC24="","",VLOOKUP(AC24,シフト記号表!$D$6:$Z$47,23,FALSE))</f>
        <v/>
      </c>
      <c r="AD26" s="394" t="str">
        <f>IF(AD24="","",VLOOKUP(AD24,シフト記号表!$D$6:$Z$47,23,FALSE))</f>
        <v/>
      </c>
      <c r="AE26" s="394" t="str">
        <f>IF(AE24="","",VLOOKUP(AE24,シフト記号表!$D$6:$Z$47,23,FALSE))</f>
        <v/>
      </c>
      <c r="AF26" s="394" t="str">
        <f>IF(AF24="","",VLOOKUP(AF24,シフト記号表!$D$6:$Z$47,23,FALSE))</f>
        <v/>
      </c>
      <c r="AG26" s="394" t="str">
        <f>IF(AG24="","",VLOOKUP(AG24,シフト記号表!$D$6:$Z$47,23,FALSE))</f>
        <v/>
      </c>
      <c r="AH26" s="395" t="str">
        <f>IF(AH24="","",VLOOKUP(AH24,シフト記号表!$D$6:$Z$47,23,FALSE))</f>
        <v/>
      </c>
      <c r="AI26" s="393" t="str">
        <f>IF(AI24="","",VLOOKUP(AI24,シフト記号表!$D$6:$Z$47,23,FALSE))</f>
        <v/>
      </c>
      <c r="AJ26" s="394" t="str">
        <f>IF(AJ24="","",VLOOKUP(AJ24,シフト記号表!$D$6:$Z$47,23,FALSE))</f>
        <v/>
      </c>
      <c r="AK26" s="394" t="str">
        <f>IF(AK24="","",VLOOKUP(AK24,シフト記号表!$D$6:$Z$47,23,FALSE))</f>
        <v/>
      </c>
      <c r="AL26" s="394" t="str">
        <f>IF(AL24="","",VLOOKUP(AL24,シフト記号表!$D$6:$Z$47,23,FALSE))</f>
        <v/>
      </c>
      <c r="AM26" s="394" t="str">
        <f>IF(AM24="","",VLOOKUP(AM24,シフト記号表!$D$6:$Z$47,23,FALSE))</f>
        <v/>
      </c>
      <c r="AN26" s="394" t="str">
        <f>IF(AN24="","",VLOOKUP(AN24,シフト記号表!$D$6:$Z$47,23,FALSE))</f>
        <v/>
      </c>
      <c r="AO26" s="395" t="str">
        <f>IF(AO24="","",VLOOKUP(AO24,シフト記号表!$D$6:$Z$47,23,FALSE))</f>
        <v/>
      </c>
      <c r="AP26" s="393" t="str">
        <f>IF(AP24="","",VLOOKUP(AP24,シフト記号表!$D$6:$Z$47,23,FALSE))</f>
        <v/>
      </c>
      <c r="AQ26" s="394" t="str">
        <f>IF(AQ24="","",VLOOKUP(AQ24,シフト記号表!$D$6:$Z$47,23,FALSE))</f>
        <v/>
      </c>
      <c r="AR26" s="394" t="str">
        <f>IF(AR24="","",VLOOKUP(AR24,シフト記号表!$D$6:$Z$47,23,FALSE))</f>
        <v/>
      </c>
      <c r="AS26" s="394" t="str">
        <f>IF(AS24="","",VLOOKUP(AS24,シフト記号表!$D$6:$Z$47,23,FALSE))</f>
        <v/>
      </c>
      <c r="AT26" s="394" t="str">
        <f>IF(AT24="","",VLOOKUP(AT24,シフト記号表!$D$6:$Z$47,23,FALSE))</f>
        <v/>
      </c>
      <c r="AU26" s="394" t="str">
        <f>IF(AU24="","",VLOOKUP(AU24,シフト記号表!$D$6:$Z$47,23,FALSE))</f>
        <v/>
      </c>
      <c r="AV26" s="395" t="str">
        <f>IF(AV24="","",VLOOKUP(AV24,シフト記号表!$D$6:$Z$47,23,FALSE))</f>
        <v/>
      </c>
      <c r="AW26" s="393" t="str">
        <f>IF(AW24="","",VLOOKUP(AW24,シフト記号表!$D$6:$Z$47,23,FALSE))</f>
        <v/>
      </c>
      <c r="AX26" s="394" t="str">
        <f>IF(AX24="","",VLOOKUP(AX24,シフト記号表!$D$6:$Z$47,23,FALSE))</f>
        <v/>
      </c>
      <c r="AY26" s="394" t="str">
        <f>IF(AY24="","",VLOOKUP(AY24,シフト記号表!$D$6:$Z$47,23,FALSE))</f>
        <v/>
      </c>
      <c r="AZ26" s="901">
        <f>IF($BC$3="４週",SUM(U26:AV26),IF($BC$3="暦月",SUM(U26:AY26),""))</f>
        <v>0</v>
      </c>
      <c r="BA26" s="902"/>
      <c r="BB26" s="903">
        <f>IF($BC$3="４週",AZ26/4,IF($BC$3="暦月",(AZ26/($BC$8/7)),""))</f>
        <v>0</v>
      </c>
      <c r="BC26" s="902"/>
      <c r="BD26" s="904"/>
      <c r="BE26" s="905"/>
      <c r="BF26" s="905"/>
      <c r="BG26" s="905"/>
      <c r="BH26" s="906"/>
    </row>
    <row r="27" spans="2:60" ht="19.5" customHeight="1">
      <c r="B27" s="396"/>
      <c r="C27" s="907"/>
      <c r="D27" s="908"/>
      <c r="E27" s="909"/>
      <c r="F27" s="377"/>
      <c r="G27" s="378"/>
      <c r="H27" s="916"/>
      <c r="I27" s="919"/>
      <c r="J27" s="920"/>
      <c r="K27" s="920"/>
      <c r="L27" s="921"/>
      <c r="M27" s="928"/>
      <c r="N27" s="929"/>
      <c r="O27" s="930"/>
      <c r="P27" s="399" t="s">
        <v>678</v>
      </c>
      <c r="Q27" s="400"/>
      <c r="R27" s="400"/>
      <c r="S27" s="401"/>
      <c r="T27" s="402"/>
      <c r="U27" s="403"/>
      <c r="V27" s="404"/>
      <c r="W27" s="404"/>
      <c r="X27" s="404"/>
      <c r="Y27" s="404"/>
      <c r="Z27" s="404"/>
      <c r="AA27" s="405"/>
      <c r="AB27" s="403"/>
      <c r="AC27" s="404"/>
      <c r="AD27" s="404"/>
      <c r="AE27" s="404"/>
      <c r="AF27" s="404"/>
      <c r="AG27" s="404"/>
      <c r="AH27" s="405"/>
      <c r="AI27" s="403"/>
      <c r="AJ27" s="404"/>
      <c r="AK27" s="404"/>
      <c r="AL27" s="404"/>
      <c r="AM27" s="404"/>
      <c r="AN27" s="404"/>
      <c r="AO27" s="405"/>
      <c r="AP27" s="403"/>
      <c r="AQ27" s="404"/>
      <c r="AR27" s="404"/>
      <c r="AS27" s="404"/>
      <c r="AT27" s="404"/>
      <c r="AU27" s="404"/>
      <c r="AV27" s="405"/>
      <c r="AW27" s="403"/>
      <c r="AX27" s="404"/>
      <c r="AY27" s="404"/>
      <c r="AZ27" s="937"/>
      <c r="BA27" s="891"/>
      <c r="BB27" s="890"/>
      <c r="BC27" s="891"/>
      <c r="BD27" s="892"/>
      <c r="BE27" s="893"/>
      <c r="BF27" s="893"/>
      <c r="BG27" s="893"/>
      <c r="BH27" s="894"/>
    </row>
    <row r="28" spans="2:60" ht="19.5" customHeight="1">
      <c r="B28" s="376">
        <f>B25+1</f>
        <v>3</v>
      </c>
      <c r="C28" s="910"/>
      <c r="D28" s="911"/>
      <c r="E28" s="912"/>
      <c r="F28" s="377">
        <f>C27</f>
        <v>0</v>
      </c>
      <c r="G28" s="378"/>
      <c r="H28" s="917"/>
      <c r="I28" s="922"/>
      <c r="J28" s="923"/>
      <c r="K28" s="923"/>
      <c r="L28" s="924"/>
      <c r="M28" s="931"/>
      <c r="N28" s="932"/>
      <c r="O28" s="933"/>
      <c r="P28" s="379" t="s">
        <v>679</v>
      </c>
      <c r="Q28" s="380"/>
      <c r="R28" s="380"/>
      <c r="S28" s="381"/>
      <c r="T28" s="382"/>
      <c r="U28" s="383" t="str">
        <f>IF(U27="","",VLOOKUP(U27,シフト記号表!$D$6:$X$47,21,FALSE))</f>
        <v/>
      </c>
      <c r="V28" s="384" t="str">
        <f>IF(V27="","",VLOOKUP(V27,シフト記号表!$D$6:$X$47,21,FALSE))</f>
        <v/>
      </c>
      <c r="W28" s="384" t="str">
        <f>IF(W27="","",VLOOKUP(W27,シフト記号表!$D$6:$X$47,21,FALSE))</f>
        <v/>
      </c>
      <c r="X28" s="384" t="str">
        <f>IF(X27="","",VLOOKUP(X27,シフト記号表!$D$6:$X$47,21,FALSE))</f>
        <v/>
      </c>
      <c r="Y28" s="384" t="str">
        <f>IF(Y27="","",VLOOKUP(Y27,シフト記号表!$D$6:$X$47,21,FALSE))</f>
        <v/>
      </c>
      <c r="Z28" s="384" t="str">
        <f>IF(Z27="","",VLOOKUP(Z27,シフト記号表!$D$6:$X$47,21,FALSE))</f>
        <v/>
      </c>
      <c r="AA28" s="385" t="str">
        <f>IF(AA27="","",VLOOKUP(AA27,シフト記号表!$D$6:$X$47,21,FALSE))</f>
        <v/>
      </c>
      <c r="AB28" s="383" t="str">
        <f>IF(AB27="","",VLOOKUP(AB27,シフト記号表!$D$6:$X$47,21,FALSE))</f>
        <v/>
      </c>
      <c r="AC28" s="384" t="str">
        <f>IF(AC27="","",VLOOKUP(AC27,シフト記号表!$D$6:$X$47,21,FALSE))</f>
        <v/>
      </c>
      <c r="AD28" s="384" t="str">
        <f>IF(AD27="","",VLOOKUP(AD27,シフト記号表!$D$6:$X$47,21,FALSE))</f>
        <v/>
      </c>
      <c r="AE28" s="384" t="str">
        <f>IF(AE27="","",VLOOKUP(AE27,シフト記号表!$D$6:$X$47,21,FALSE))</f>
        <v/>
      </c>
      <c r="AF28" s="384" t="str">
        <f>IF(AF27="","",VLOOKUP(AF27,シフト記号表!$D$6:$X$47,21,FALSE))</f>
        <v/>
      </c>
      <c r="AG28" s="384" t="str">
        <f>IF(AG27="","",VLOOKUP(AG27,シフト記号表!$D$6:$X$47,21,FALSE))</f>
        <v/>
      </c>
      <c r="AH28" s="385" t="str">
        <f>IF(AH27="","",VLOOKUP(AH27,シフト記号表!$D$6:$X$47,21,FALSE))</f>
        <v/>
      </c>
      <c r="AI28" s="383" t="str">
        <f>IF(AI27="","",VLOOKUP(AI27,シフト記号表!$D$6:$X$47,21,FALSE))</f>
        <v/>
      </c>
      <c r="AJ28" s="384" t="str">
        <f>IF(AJ27="","",VLOOKUP(AJ27,シフト記号表!$D$6:$X$47,21,FALSE))</f>
        <v/>
      </c>
      <c r="AK28" s="384" t="str">
        <f>IF(AK27="","",VLOOKUP(AK27,シフト記号表!$D$6:$X$47,21,FALSE))</f>
        <v/>
      </c>
      <c r="AL28" s="384" t="str">
        <f>IF(AL27="","",VLOOKUP(AL27,シフト記号表!$D$6:$X$47,21,FALSE))</f>
        <v/>
      </c>
      <c r="AM28" s="384" t="str">
        <f>IF(AM27="","",VLOOKUP(AM27,シフト記号表!$D$6:$X$47,21,FALSE))</f>
        <v/>
      </c>
      <c r="AN28" s="384" t="str">
        <f>IF(AN27="","",VLOOKUP(AN27,シフト記号表!$D$6:$X$47,21,FALSE))</f>
        <v/>
      </c>
      <c r="AO28" s="385" t="str">
        <f>IF(AO27="","",VLOOKUP(AO27,シフト記号表!$D$6:$X$47,21,FALSE))</f>
        <v/>
      </c>
      <c r="AP28" s="383" t="str">
        <f>IF(AP27="","",VLOOKUP(AP27,シフト記号表!$D$6:$X$47,21,FALSE))</f>
        <v/>
      </c>
      <c r="AQ28" s="384" t="str">
        <f>IF(AQ27="","",VLOOKUP(AQ27,シフト記号表!$D$6:$X$47,21,FALSE))</f>
        <v/>
      </c>
      <c r="AR28" s="384" t="str">
        <f>IF(AR27="","",VLOOKUP(AR27,シフト記号表!$D$6:$X$47,21,FALSE))</f>
        <v/>
      </c>
      <c r="AS28" s="384" t="str">
        <f>IF(AS27="","",VLOOKUP(AS27,シフト記号表!$D$6:$X$47,21,FALSE))</f>
        <v/>
      </c>
      <c r="AT28" s="384" t="str">
        <f>IF(AT27="","",VLOOKUP(AT27,シフト記号表!$D$6:$X$47,21,FALSE))</f>
        <v/>
      </c>
      <c r="AU28" s="384" t="str">
        <f>IF(AU27="","",VLOOKUP(AU27,シフト記号表!$D$6:$X$47,21,FALSE))</f>
        <v/>
      </c>
      <c r="AV28" s="385" t="str">
        <f>IF(AV27="","",VLOOKUP(AV27,シフト記号表!$D$6:$X$47,21,FALSE))</f>
        <v/>
      </c>
      <c r="AW28" s="383" t="str">
        <f>IF(AW27="","",VLOOKUP(AW27,シフト記号表!$D$6:$X$47,21,FALSE))</f>
        <v/>
      </c>
      <c r="AX28" s="384" t="str">
        <f>IF(AX27="","",VLOOKUP(AX27,シフト記号表!$D$6:$X$47,21,FALSE))</f>
        <v/>
      </c>
      <c r="AY28" s="384" t="str">
        <f>IF(AY27="","",VLOOKUP(AY27,シフト記号表!$D$6:$X$47,21,FALSE))</f>
        <v/>
      </c>
      <c r="AZ28" s="898">
        <f>IF($BC$3="４週",SUM(U28:AV28),IF($BC$3="暦月",SUM(U28:AY28),""))</f>
        <v>0</v>
      </c>
      <c r="BA28" s="899"/>
      <c r="BB28" s="900">
        <f>IF($BC$3="４週",AZ28/4,IF($BC$3="暦月",(AZ28/($BC$8/7)),""))</f>
        <v>0</v>
      </c>
      <c r="BC28" s="899"/>
      <c r="BD28" s="895"/>
      <c r="BE28" s="896"/>
      <c r="BF28" s="896"/>
      <c r="BG28" s="896"/>
      <c r="BH28" s="897"/>
    </row>
    <row r="29" spans="2:60" ht="19.5" customHeight="1">
      <c r="B29" s="386"/>
      <c r="C29" s="938"/>
      <c r="D29" s="939"/>
      <c r="E29" s="940"/>
      <c r="F29" s="387"/>
      <c r="G29" s="388">
        <f>C27</f>
        <v>0</v>
      </c>
      <c r="H29" s="941"/>
      <c r="I29" s="942"/>
      <c r="J29" s="943"/>
      <c r="K29" s="943"/>
      <c r="L29" s="944"/>
      <c r="M29" s="945"/>
      <c r="N29" s="946"/>
      <c r="O29" s="947"/>
      <c r="P29" s="389" t="s">
        <v>680</v>
      </c>
      <c r="Q29" s="406"/>
      <c r="R29" s="406"/>
      <c r="S29" s="407"/>
      <c r="T29" s="408"/>
      <c r="U29" s="393" t="str">
        <f>IF(U27="","",VLOOKUP(U27,シフト記号表!$D$6:$Z$47,23,FALSE))</f>
        <v/>
      </c>
      <c r="V29" s="394" t="str">
        <f>IF(V27="","",VLOOKUP(V27,シフト記号表!$D$6:$Z$47,23,FALSE))</f>
        <v/>
      </c>
      <c r="W29" s="394" t="str">
        <f>IF(W27="","",VLOOKUP(W27,シフト記号表!$D$6:$Z$47,23,FALSE))</f>
        <v/>
      </c>
      <c r="X29" s="394" t="str">
        <f>IF(X27="","",VLOOKUP(X27,シフト記号表!$D$6:$Z$47,23,FALSE))</f>
        <v/>
      </c>
      <c r="Y29" s="394" t="str">
        <f>IF(Y27="","",VLOOKUP(Y27,シフト記号表!$D$6:$Z$47,23,FALSE))</f>
        <v/>
      </c>
      <c r="Z29" s="394" t="str">
        <f>IF(Z27="","",VLOOKUP(Z27,シフト記号表!$D$6:$Z$47,23,FALSE))</f>
        <v/>
      </c>
      <c r="AA29" s="395" t="str">
        <f>IF(AA27="","",VLOOKUP(AA27,シフト記号表!$D$6:$Z$47,23,FALSE))</f>
        <v/>
      </c>
      <c r="AB29" s="393" t="str">
        <f>IF(AB27="","",VLOOKUP(AB27,シフト記号表!$D$6:$Z$47,23,FALSE))</f>
        <v/>
      </c>
      <c r="AC29" s="394" t="str">
        <f>IF(AC27="","",VLOOKUP(AC27,シフト記号表!$D$6:$Z$47,23,FALSE))</f>
        <v/>
      </c>
      <c r="AD29" s="394" t="str">
        <f>IF(AD27="","",VLOOKUP(AD27,シフト記号表!$D$6:$Z$47,23,FALSE))</f>
        <v/>
      </c>
      <c r="AE29" s="394" t="str">
        <f>IF(AE27="","",VLOOKUP(AE27,シフト記号表!$D$6:$Z$47,23,FALSE))</f>
        <v/>
      </c>
      <c r="AF29" s="394" t="str">
        <f>IF(AF27="","",VLOOKUP(AF27,シフト記号表!$D$6:$Z$47,23,FALSE))</f>
        <v/>
      </c>
      <c r="AG29" s="394" t="str">
        <f>IF(AG27="","",VLOOKUP(AG27,シフト記号表!$D$6:$Z$47,23,FALSE))</f>
        <v/>
      </c>
      <c r="AH29" s="395" t="str">
        <f>IF(AH27="","",VLOOKUP(AH27,シフト記号表!$D$6:$Z$47,23,FALSE))</f>
        <v/>
      </c>
      <c r="AI29" s="393" t="str">
        <f>IF(AI27="","",VLOOKUP(AI27,シフト記号表!$D$6:$Z$47,23,FALSE))</f>
        <v/>
      </c>
      <c r="AJ29" s="394" t="str">
        <f>IF(AJ27="","",VLOOKUP(AJ27,シフト記号表!$D$6:$Z$47,23,FALSE))</f>
        <v/>
      </c>
      <c r="AK29" s="394" t="str">
        <f>IF(AK27="","",VLOOKUP(AK27,シフト記号表!$D$6:$Z$47,23,FALSE))</f>
        <v/>
      </c>
      <c r="AL29" s="394" t="str">
        <f>IF(AL27="","",VLOOKUP(AL27,シフト記号表!$D$6:$Z$47,23,FALSE))</f>
        <v/>
      </c>
      <c r="AM29" s="394" t="str">
        <f>IF(AM27="","",VLOOKUP(AM27,シフト記号表!$D$6:$Z$47,23,FALSE))</f>
        <v/>
      </c>
      <c r="AN29" s="394" t="str">
        <f>IF(AN27="","",VLOOKUP(AN27,シフト記号表!$D$6:$Z$47,23,FALSE))</f>
        <v/>
      </c>
      <c r="AO29" s="395" t="str">
        <f>IF(AO27="","",VLOOKUP(AO27,シフト記号表!$D$6:$Z$47,23,FALSE))</f>
        <v/>
      </c>
      <c r="AP29" s="393" t="str">
        <f>IF(AP27="","",VLOOKUP(AP27,シフト記号表!$D$6:$Z$47,23,FALSE))</f>
        <v/>
      </c>
      <c r="AQ29" s="394" t="str">
        <f>IF(AQ27="","",VLOOKUP(AQ27,シフト記号表!$D$6:$Z$47,23,FALSE))</f>
        <v/>
      </c>
      <c r="AR29" s="394" t="str">
        <f>IF(AR27="","",VLOOKUP(AR27,シフト記号表!$D$6:$Z$47,23,FALSE))</f>
        <v/>
      </c>
      <c r="AS29" s="394" t="str">
        <f>IF(AS27="","",VLOOKUP(AS27,シフト記号表!$D$6:$Z$47,23,FALSE))</f>
        <v/>
      </c>
      <c r="AT29" s="394" t="str">
        <f>IF(AT27="","",VLOOKUP(AT27,シフト記号表!$D$6:$Z$47,23,FALSE))</f>
        <v/>
      </c>
      <c r="AU29" s="394" t="str">
        <f>IF(AU27="","",VLOOKUP(AU27,シフト記号表!$D$6:$Z$47,23,FALSE))</f>
        <v/>
      </c>
      <c r="AV29" s="395" t="str">
        <f>IF(AV27="","",VLOOKUP(AV27,シフト記号表!$D$6:$Z$47,23,FALSE))</f>
        <v/>
      </c>
      <c r="AW29" s="393" t="str">
        <f>IF(AW27="","",VLOOKUP(AW27,シフト記号表!$D$6:$Z$47,23,FALSE))</f>
        <v/>
      </c>
      <c r="AX29" s="394" t="str">
        <f>IF(AX27="","",VLOOKUP(AX27,シフト記号表!$D$6:$Z$47,23,FALSE))</f>
        <v/>
      </c>
      <c r="AY29" s="394" t="str">
        <f>IF(AY27="","",VLOOKUP(AY27,シフト記号表!$D$6:$Z$47,23,FALSE))</f>
        <v/>
      </c>
      <c r="AZ29" s="901">
        <f>IF($BC$3="４週",SUM(U29:AV29),IF($BC$3="暦月",SUM(U29:AY29),""))</f>
        <v>0</v>
      </c>
      <c r="BA29" s="902"/>
      <c r="BB29" s="903">
        <f>IF($BC$3="４週",AZ29/4,IF($BC$3="暦月",(AZ29/($BC$8/7)),""))</f>
        <v>0</v>
      </c>
      <c r="BC29" s="902"/>
      <c r="BD29" s="904"/>
      <c r="BE29" s="905"/>
      <c r="BF29" s="905"/>
      <c r="BG29" s="905"/>
      <c r="BH29" s="906"/>
    </row>
    <row r="30" spans="2:60" ht="19.5" customHeight="1">
      <c r="B30" s="396"/>
      <c r="C30" s="907"/>
      <c r="D30" s="908"/>
      <c r="E30" s="909"/>
      <c r="F30" s="377"/>
      <c r="G30" s="378"/>
      <c r="H30" s="916"/>
      <c r="I30" s="919"/>
      <c r="J30" s="920"/>
      <c r="K30" s="920"/>
      <c r="L30" s="921"/>
      <c r="M30" s="928"/>
      <c r="N30" s="929"/>
      <c r="O30" s="930"/>
      <c r="P30" s="399" t="s">
        <v>678</v>
      </c>
      <c r="Q30" s="400"/>
      <c r="R30" s="400"/>
      <c r="S30" s="401"/>
      <c r="T30" s="402"/>
      <c r="U30" s="403"/>
      <c r="V30" s="404"/>
      <c r="W30" s="404"/>
      <c r="X30" s="404"/>
      <c r="Y30" s="404"/>
      <c r="Z30" s="404"/>
      <c r="AA30" s="405"/>
      <c r="AB30" s="403"/>
      <c r="AC30" s="404"/>
      <c r="AD30" s="404"/>
      <c r="AE30" s="404"/>
      <c r="AF30" s="404"/>
      <c r="AG30" s="404"/>
      <c r="AH30" s="405"/>
      <c r="AI30" s="403"/>
      <c r="AJ30" s="404"/>
      <c r="AK30" s="404"/>
      <c r="AL30" s="404"/>
      <c r="AM30" s="404"/>
      <c r="AN30" s="404"/>
      <c r="AO30" s="405"/>
      <c r="AP30" s="403"/>
      <c r="AQ30" s="404"/>
      <c r="AR30" s="404"/>
      <c r="AS30" s="404"/>
      <c r="AT30" s="404"/>
      <c r="AU30" s="404"/>
      <c r="AV30" s="405"/>
      <c r="AW30" s="403"/>
      <c r="AX30" s="404"/>
      <c r="AY30" s="404"/>
      <c r="AZ30" s="937"/>
      <c r="BA30" s="891"/>
      <c r="BB30" s="890"/>
      <c r="BC30" s="891"/>
      <c r="BD30" s="892"/>
      <c r="BE30" s="893"/>
      <c r="BF30" s="893"/>
      <c r="BG30" s="893"/>
      <c r="BH30" s="894"/>
    </row>
    <row r="31" spans="2:60" ht="19.5" customHeight="1">
      <c r="B31" s="376">
        <f>B28+1</f>
        <v>4</v>
      </c>
      <c r="C31" s="910"/>
      <c r="D31" s="911"/>
      <c r="E31" s="912"/>
      <c r="F31" s="377">
        <f>C30</f>
        <v>0</v>
      </c>
      <c r="G31" s="378"/>
      <c r="H31" s="917"/>
      <c r="I31" s="922"/>
      <c r="J31" s="923"/>
      <c r="K31" s="923"/>
      <c r="L31" s="924"/>
      <c r="M31" s="931"/>
      <c r="N31" s="932"/>
      <c r="O31" s="933"/>
      <c r="P31" s="379" t="s">
        <v>679</v>
      </c>
      <c r="Q31" s="380"/>
      <c r="R31" s="380"/>
      <c r="S31" s="381"/>
      <c r="T31" s="382"/>
      <c r="U31" s="383" t="str">
        <f>IF(U30="","",VLOOKUP(U30,シフト記号表!$D$6:$X$47,21,FALSE))</f>
        <v/>
      </c>
      <c r="V31" s="384" t="str">
        <f>IF(V30="","",VLOOKUP(V30,シフト記号表!$D$6:$X$47,21,FALSE))</f>
        <v/>
      </c>
      <c r="W31" s="384" t="str">
        <f>IF(W30="","",VLOOKUP(W30,シフト記号表!$D$6:$X$47,21,FALSE))</f>
        <v/>
      </c>
      <c r="X31" s="384" t="str">
        <f>IF(X30="","",VLOOKUP(X30,シフト記号表!$D$6:$X$47,21,FALSE))</f>
        <v/>
      </c>
      <c r="Y31" s="384" t="str">
        <f>IF(Y30="","",VLOOKUP(Y30,シフト記号表!$D$6:$X$47,21,FALSE))</f>
        <v/>
      </c>
      <c r="Z31" s="384" t="str">
        <f>IF(Z30="","",VLOOKUP(Z30,シフト記号表!$D$6:$X$47,21,FALSE))</f>
        <v/>
      </c>
      <c r="AA31" s="385" t="str">
        <f>IF(AA30="","",VLOOKUP(AA30,シフト記号表!$D$6:$X$47,21,FALSE))</f>
        <v/>
      </c>
      <c r="AB31" s="383" t="str">
        <f>IF(AB30="","",VLOOKUP(AB30,シフト記号表!$D$6:$X$47,21,FALSE))</f>
        <v/>
      </c>
      <c r="AC31" s="384" t="str">
        <f>IF(AC30="","",VLOOKUP(AC30,シフト記号表!$D$6:$X$47,21,FALSE))</f>
        <v/>
      </c>
      <c r="AD31" s="384" t="str">
        <f>IF(AD30="","",VLOOKUP(AD30,シフト記号表!$D$6:$X$47,21,FALSE))</f>
        <v/>
      </c>
      <c r="AE31" s="384" t="str">
        <f>IF(AE30="","",VLOOKUP(AE30,シフト記号表!$D$6:$X$47,21,FALSE))</f>
        <v/>
      </c>
      <c r="AF31" s="384" t="str">
        <f>IF(AF30="","",VLOOKUP(AF30,シフト記号表!$D$6:$X$47,21,FALSE))</f>
        <v/>
      </c>
      <c r="AG31" s="384" t="str">
        <f>IF(AG30="","",VLOOKUP(AG30,シフト記号表!$D$6:$X$47,21,FALSE))</f>
        <v/>
      </c>
      <c r="AH31" s="385" t="str">
        <f>IF(AH30="","",VLOOKUP(AH30,シフト記号表!$D$6:$X$47,21,FALSE))</f>
        <v/>
      </c>
      <c r="AI31" s="383" t="str">
        <f>IF(AI30="","",VLOOKUP(AI30,シフト記号表!$D$6:$X$47,21,FALSE))</f>
        <v/>
      </c>
      <c r="AJ31" s="384" t="str">
        <f>IF(AJ30="","",VLOOKUP(AJ30,シフト記号表!$D$6:$X$47,21,FALSE))</f>
        <v/>
      </c>
      <c r="AK31" s="384" t="str">
        <f>IF(AK30="","",VLOOKUP(AK30,シフト記号表!$D$6:$X$47,21,FALSE))</f>
        <v/>
      </c>
      <c r="AL31" s="384" t="str">
        <f>IF(AL30="","",VLOOKUP(AL30,シフト記号表!$D$6:$X$47,21,FALSE))</f>
        <v/>
      </c>
      <c r="AM31" s="384" t="str">
        <f>IF(AM30="","",VLOOKUP(AM30,シフト記号表!$D$6:$X$47,21,FALSE))</f>
        <v/>
      </c>
      <c r="AN31" s="384" t="str">
        <f>IF(AN30="","",VLOOKUP(AN30,シフト記号表!$D$6:$X$47,21,FALSE))</f>
        <v/>
      </c>
      <c r="AO31" s="385" t="str">
        <f>IF(AO30="","",VLOOKUP(AO30,シフト記号表!$D$6:$X$47,21,FALSE))</f>
        <v/>
      </c>
      <c r="AP31" s="383" t="str">
        <f>IF(AP30="","",VLOOKUP(AP30,シフト記号表!$D$6:$X$47,21,FALSE))</f>
        <v/>
      </c>
      <c r="AQ31" s="384" t="str">
        <f>IF(AQ30="","",VLOOKUP(AQ30,シフト記号表!$D$6:$X$47,21,FALSE))</f>
        <v/>
      </c>
      <c r="AR31" s="384" t="str">
        <f>IF(AR30="","",VLOOKUP(AR30,シフト記号表!$D$6:$X$47,21,FALSE))</f>
        <v/>
      </c>
      <c r="AS31" s="384" t="str">
        <f>IF(AS30="","",VLOOKUP(AS30,シフト記号表!$D$6:$X$47,21,FALSE))</f>
        <v/>
      </c>
      <c r="AT31" s="384" t="str">
        <f>IF(AT30="","",VLOOKUP(AT30,シフト記号表!$D$6:$X$47,21,FALSE))</f>
        <v/>
      </c>
      <c r="AU31" s="384" t="str">
        <f>IF(AU30="","",VLOOKUP(AU30,シフト記号表!$D$6:$X$47,21,FALSE))</f>
        <v/>
      </c>
      <c r="AV31" s="385" t="str">
        <f>IF(AV30="","",VLOOKUP(AV30,シフト記号表!$D$6:$X$47,21,FALSE))</f>
        <v/>
      </c>
      <c r="AW31" s="383" t="str">
        <f>IF(AW30="","",VLOOKUP(AW30,シフト記号表!$D$6:$X$47,21,FALSE))</f>
        <v/>
      </c>
      <c r="AX31" s="384" t="str">
        <f>IF(AX30="","",VLOOKUP(AX30,シフト記号表!$D$6:$X$47,21,FALSE))</f>
        <v/>
      </c>
      <c r="AY31" s="384" t="str">
        <f>IF(AY30="","",VLOOKUP(AY30,シフト記号表!$D$6:$X$47,21,FALSE))</f>
        <v/>
      </c>
      <c r="AZ31" s="898">
        <f>IF($BC$3="４週",SUM(U31:AV31),IF($BC$3="暦月",SUM(U31:AY31),""))</f>
        <v>0</v>
      </c>
      <c r="BA31" s="899"/>
      <c r="BB31" s="900">
        <f>IF($BC$3="４週",AZ31/4,IF($BC$3="暦月",(AZ31/($BC$8/7)),""))</f>
        <v>0</v>
      </c>
      <c r="BC31" s="899"/>
      <c r="BD31" s="895"/>
      <c r="BE31" s="896"/>
      <c r="BF31" s="896"/>
      <c r="BG31" s="896"/>
      <c r="BH31" s="897"/>
    </row>
    <row r="32" spans="2:60" ht="19.5" customHeight="1">
      <c r="B32" s="386"/>
      <c r="C32" s="938"/>
      <c r="D32" s="939"/>
      <c r="E32" s="940"/>
      <c r="F32" s="387"/>
      <c r="G32" s="388">
        <f>C30</f>
        <v>0</v>
      </c>
      <c r="H32" s="941"/>
      <c r="I32" s="942"/>
      <c r="J32" s="943"/>
      <c r="K32" s="943"/>
      <c r="L32" s="944"/>
      <c r="M32" s="945"/>
      <c r="N32" s="946"/>
      <c r="O32" s="947"/>
      <c r="P32" s="389" t="s">
        <v>680</v>
      </c>
      <c r="Q32" s="409"/>
      <c r="R32" s="409"/>
      <c r="S32" s="391"/>
      <c r="T32" s="392"/>
      <c r="U32" s="393" t="str">
        <f>IF(U30="","",VLOOKUP(U30,シフト記号表!$D$6:$Z$47,23,FALSE))</f>
        <v/>
      </c>
      <c r="V32" s="394" t="str">
        <f>IF(V30="","",VLOOKUP(V30,シフト記号表!$D$6:$Z$47,23,FALSE))</f>
        <v/>
      </c>
      <c r="W32" s="394" t="str">
        <f>IF(W30="","",VLOOKUP(W30,シフト記号表!$D$6:$Z$47,23,FALSE))</f>
        <v/>
      </c>
      <c r="X32" s="394" t="str">
        <f>IF(X30="","",VLOOKUP(X30,シフト記号表!$D$6:$Z$47,23,FALSE))</f>
        <v/>
      </c>
      <c r="Y32" s="394" t="str">
        <f>IF(Y30="","",VLOOKUP(Y30,シフト記号表!$D$6:$Z$47,23,FALSE))</f>
        <v/>
      </c>
      <c r="Z32" s="394" t="str">
        <f>IF(Z30="","",VLOOKUP(Z30,シフト記号表!$D$6:$Z$47,23,FALSE))</f>
        <v/>
      </c>
      <c r="AA32" s="395" t="str">
        <f>IF(AA30="","",VLOOKUP(AA30,シフト記号表!$D$6:$Z$47,23,FALSE))</f>
        <v/>
      </c>
      <c r="AB32" s="393" t="str">
        <f>IF(AB30="","",VLOOKUP(AB30,シフト記号表!$D$6:$Z$47,23,FALSE))</f>
        <v/>
      </c>
      <c r="AC32" s="394" t="str">
        <f>IF(AC30="","",VLOOKUP(AC30,シフト記号表!$D$6:$Z$47,23,FALSE))</f>
        <v/>
      </c>
      <c r="AD32" s="394" t="str">
        <f>IF(AD30="","",VLOOKUP(AD30,シフト記号表!$D$6:$Z$47,23,FALSE))</f>
        <v/>
      </c>
      <c r="AE32" s="394" t="str">
        <f>IF(AE30="","",VLOOKUP(AE30,シフト記号表!$D$6:$Z$47,23,FALSE))</f>
        <v/>
      </c>
      <c r="AF32" s="394" t="str">
        <f>IF(AF30="","",VLOOKUP(AF30,シフト記号表!$D$6:$Z$47,23,FALSE))</f>
        <v/>
      </c>
      <c r="AG32" s="394" t="str">
        <f>IF(AG30="","",VLOOKUP(AG30,シフト記号表!$D$6:$Z$47,23,FALSE))</f>
        <v/>
      </c>
      <c r="AH32" s="395" t="str">
        <f>IF(AH30="","",VLOOKUP(AH30,シフト記号表!$D$6:$Z$47,23,FALSE))</f>
        <v/>
      </c>
      <c r="AI32" s="393" t="str">
        <f>IF(AI30="","",VLOOKUP(AI30,シフト記号表!$D$6:$Z$47,23,FALSE))</f>
        <v/>
      </c>
      <c r="AJ32" s="394" t="str">
        <f>IF(AJ30="","",VLOOKUP(AJ30,シフト記号表!$D$6:$Z$47,23,FALSE))</f>
        <v/>
      </c>
      <c r="AK32" s="394" t="str">
        <f>IF(AK30="","",VLOOKUP(AK30,シフト記号表!$D$6:$Z$47,23,FALSE))</f>
        <v/>
      </c>
      <c r="AL32" s="394" t="str">
        <f>IF(AL30="","",VLOOKUP(AL30,シフト記号表!$D$6:$Z$47,23,FALSE))</f>
        <v/>
      </c>
      <c r="AM32" s="394" t="str">
        <f>IF(AM30="","",VLOOKUP(AM30,シフト記号表!$D$6:$Z$47,23,FALSE))</f>
        <v/>
      </c>
      <c r="AN32" s="394" t="str">
        <f>IF(AN30="","",VLOOKUP(AN30,シフト記号表!$D$6:$Z$47,23,FALSE))</f>
        <v/>
      </c>
      <c r="AO32" s="395" t="str">
        <f>IF(AO30="","",VLOOKUP(AO30,シフト記号表!$D$6:$Z$47,23,FALSE))</f>
        <v/>
      </c>
      <c r="AP32" s="393" t="str">
        <f>IF(AP30="","",VLOOKUP(AP30,シフト記号表!$D$6:$Z$47,23,FALSE))</f>
        <v/>
      </c>
      <c r="AQ32" s="394" t="str">
        <f>IF(AQ30="","",VLOOKUP(AQ30,シフト記号表!$D$6:$Z$47,23,FALSE))</f>
        <v/>
      </c>
      <c r="AR32" s="394" t="str">
        <f>IF(AR30="","",VLOOKUP(AR30,シフト記号表!$D$6:$Z$47,23,FALSE))</f>
        <v/>
      </c>
      <c r="AS32" s="394" t="str">
        <f>IF(AS30="","",VLOOKUP(AS30,シフト記号表!$D$6:$Z$47,23,FALSE))</f>
        <v/>
      </c>
      <c r="AT32" s="394" t="str">
        <f>IF(AT30="","",VLOOKUP(AT30,シフト記号表!$D$6:$Z$47,23,FALSE))</f>
        <v/>
      </c>
      <c r="AU32" s="394" t="str">
        <f>IF(AU30="","",VLOOKUP(AU30,シフト記号表!$D$6:$Z$47,23,FALSE))</f>
        <v/>
      </c>
      <c r="AV32" s="395" t="str">
        <f>IF(AV30="","",VLOOKUP(AV30,シフト記号表!$D$6:$Z$47,23,FALSE))</f>
        <v/>
      </c>
      <c r="AW32" s="393" t="str">
        <f>IF(AW30="","",VLOOKUP(AW30,シフト記号表!$D$6:$Z$47,23,FALSE))</f>
        <v/>
      </c>
      <c r="AX32" s="394" t="str">
        <f>IF(AX30="","",VLOOKUP(AX30,シフト記号表!$D$6:$Z$47,23,FALSE))</f>
        <v/>
      </c>
      <c r="AY32" s="394" t="str">
        <f>IF(AY30="","",VLOOKUP(AY30,シフト記号表!$D$6:$Z$47,23,FALSE))</f>
        <v/>
      </c>
      <c r="AZ32" s="901">
        <f>IF($BC$3="４週",SUM(U32:AV32),IF($BC$3="暦月",SUM(U32:AY32),""))</f>
        <v>0</v>
      </c>
      <c r="BA32" s="902"/>
      <c r="BB32" s="903">
        <f>IF($BC$3="４週",AZ32/4,IF($BC$3="暦月",(AZ32/($BC$8/7)),""))</f>
        <v>0</v>
      </c>
      <c r="BC32" s="902"/>
      <c r="BD32" s="904"/>
      <c r="BE32" s="905"/>
      <c r="BF32" s="905"/>
      <c r="BG32" s="905"/>
      <c r="BH32" s="906"/>
    </row>
    <row r="33" spans="2:60" ht="19.5" customHeight="1">
      <c r="B33" s="396"/>
      <c r="C33" s="907"/>
      <c r="D33" s="908"/>
      <c r="E33" s="909"/>
      <c r="F33" s="377"/>
      <c r="G33" s="378"/>
      <c r="H33" s="916"/>
      <c r="I33" s="919"/>
      <c r="J33" s="920"/>
      <c r="K33" s="920"/>
      <c r="L33" s="921"/>
      <c r="M33" s="928"/>
      <c r="N33" s="929"/>
      <c r="O33" s="930"/>
      <c r="P33" s="399" t="s">
        <v>678</v>
      </c>
      <c r="Q33" s="400"/>
      <c r="R33" s="400"/>
      <c r="S33" s="401"/>
      <c r="T33" s="402"/>
      <c r="U33" s="403"/>
      <c r="V33" s="404"/>
      <c r="W33" s="404"/>
      <c r="X33" s="404"/>
      <c r="Y33" s="404"/>
      <c r="Z33" s="404"/>
      <c r="AA33" s="405"/>
      <c r="AB33" s="403"/>
      <c r="AC33" s="404"/>
      <c r="AD33" s="404"/>
      <c r="AE33" s="404"/>
      <c r="AF33" s="404"/>
      <c r="AG33" s="404"/>
      <c r="AH33" s="405"/>
      <c r="AI33" s="403"/>
      <c r="AJ33" s="404"/>
      <c r="AK33" s="404"/>
      <c r="AL33" s="404"/>
      <c r="AM33" s="404"/>
      <c r="AN33" s="404"/>
      <c r="AO33" s="405"/>
      <c r="AP33" s="403"/>
      <c r="AQ33" s="404"/>
      <c r="AR33" s="404"/>
      <c r="AS33" s="404"/>
      <c r="AT33" s="404"/>
      <c r="AU33" s="404"/>
      <c r="AV33" s="405"/>
      <c r="AW33" s="403"/>
      <c r="AX33" s="404"/>
      <c r="AY33" s="404"/>
      <c r="AZ33" s="937"/>
      <c r="BA33" s="891"/>
      <c r="BB33" s="890"/>
      <c r="BC33" s="891"/>
      <c r="BD33" s="892"/>
      <c r="BE33" s="893"/>
      <c r="BF33" s="893"/>
      <c r="BG33" s="893"/>
      <c r="BH33" s="894"/>
    </row>
    <row r="34" spans="2:60" ht="19.5" customHeight="1">
      <c r="B34" s="376">
        <f>B31+1</f>
        <v>5</v>
      </c>
      <c r="C34" s="910"/>
      <c r="D34" s="911"/>
      <c r="E34" s="912"/>
      <c r="F34" s="377">
        <f>C33</f>
        <v>0</v>
      </c>
      <c r="G34" s="378"/>
      <c r="H34" s="917"/>
      <c r="I34" s="922"/>
      <c r="J34" s="923"/>
      <c r="K34" s="923"/>
      <c r="L34" s="924"/>
      <c r="M34" s="931"/>
      <c r="N34" s="932"/>
      <c r="O34" s="933"/>
      <c r="P34" s="379" t="s">
        <v>679</v>
      </c>
      <c r="Q34" s="380"/>
      <c r="R34" s="380"/>
      <c r="S34" s="381"/>
      <c r="T34" s="382"/>
      <c r="U34" s="383" t="str">
        <f>IF(U33="","",VLOOKUP(U33,シフト記号表!$D$6:$X$47,21,FALSE))</f>
        <v/>
      </c>
      <c r="V34" s="384" t="str">
        <f>IF(V33="","",VLOOKUP(V33,シフト記号表!$D$6:$X$47,21,FALSE))</f>
        <v/>
      </c>
      <c r="W34" s="384" t="str">
        <f>IF(W33="","",VLOOKUP(W33,シフト記号表!$D$6:$X$47,21,FALSE))</f>
        <v/>
      </c>
      <c r="X34" s="384" t="str">
        <f>IF(X33="","",VLOOKUP(X33,シフト記号表!$D$6:$X$47,21,FALSE))</f>
        <v/>
      </c>
      <c r="Y34" s="384" t="str">
        <f>IF(Y33="","",VLOOKUP(Y33,シフト記号表!$D$6:$X$47,21,FALSE))</f>
        <v/>
      </c>
      <c r="Z34" s="384" t="str">
        <f>IF(Z33="","",VLOOKUP(Z33,シフト記号表!$D$6:$X$47,21,FALSE))</f>
        <v/>
      </c>
      <c r="AA34" s="385" t="str">
        <f>IF(AA33="","",VLOOKUP(AA33,シフト記号表!$D$6:$X$47,21,FALSE))</f>
        <v/>
      </c>
      <c r="AB34" s="383" t="str">
        <f>IF(AB33="","",VLOOKUP(AB33,シフト記号表!$D$6:$X$47,21,FALSE))</f>
        <v/>
      </c>
      <c r="AC34" s="384" t="str">
        <f>IF(AC33="","",VLOOKUP(AC33,シフト記号表!$D$6:$X$47,21,FALSE))</f>
        <v/>
      </c>
      <c r="AD34" s="384" t="str">
        <f>IF(AD33="","",VLOOKUP(AD33,シフト記号表!$D$6:$X$47,21,FALSE))</f>
        <v/>
      </c>
      <c r="AE34" s="384" t="str">
        <f>IF(AE33="","",VLOOKUP(AE33,シフト記号表!$D$6:$X$47,21,FALSE))</f>
        <v/>
      </c>
      <c r="AF34" s="384" t="str">
        <f>IF(AF33="","",VLOOKUP(AF33,シフト記号表!$D$6:$X$47,21,FALSE))</f>
        <v/>
      </c>
      <c r="AG34" s="384" t="str">
        <f>IF(AG33="","",VLOOKUP(AG33,シフト記号表!$D$6:$X$47,21,FALSE))</f>
        <v/>
      </c>
      <c r="AH34" s="385" t="str">
        <f>IF(AH33="","",VLOOKUP(AH33,シフト記号表!$D$6:$X$47,21,FALSE))</f>
        <v/>
      </c>
      <c r="AI34" s="383" t="str">
        <f>IF(AI33="","",VLOOKUP(AI33,シフト記号表!$D$6:$X$47,21,FALSE))</f>
        <v/>
      </c>
      <c r="AJ34" s="384" t="str">
        <f>IF(AJ33="","",VLOOKUP(AJ33,シフト記号表!$D$6:$X$47,21,FALSE))</f>
        <v/>
      </c>
      <c r="AK34" s="384" t="str">
        <f>IF(AK33="","",VLOOKUP(AK33,シフト記号表!$D$6:$X$47,21,FALSE))</f>
        <v/>
      </c>
      <c r="AL34" s="384" t="str">
        <f>IF(AL33="","",VLOOKUP(AL33,シフト記号表!$D$6:$X$47,21,FALSE))</f>
        <v/>
      </c>
      <c r="AM34" s="384" t="str">
        <f>IF(AM33="","",VLOOKUP(AM33,シフト記号表!$D$6:$X$47,21,FALSE))</f>
        <v/>
      </c>
      <c r="AN34" s="384" t="str">
        <f>IF(AN33="","",VLOOKUP(AN33,シフト記号表!$D$6:$X$47,21,FALSE))</f>
        <v/>
      </c>
      <c r="AO34" s="385" t="str">
        <f>IF(AO33="","",VLOOKUP(AO33,シフト記号表!$D$6:$X$47,21,FALSE))</f>
        <v/>
      </c>
      <c r="AP34" s="383" t="str">
        <f>IF(AP33="","",VLOOKUP(AP33,シフト記号表!$D$6:$X$47,21,FALSE))</f>
        <v/>
      </c>
      <c r="AQ34" s="384" t="str">
        <f>IF(AQ33="","",VLOOKUP(AQ33,シフト記号表!$D$6:$X$47,21,FALSE))</f>
        <v/>
      </c>
      <c r="AR34" s="384" t="str">
        <f>IF(AR33="","",VLOOKUP(AR33,シフト記号表!$D$6:$X$47,21,FALSE))</f>
        <v/>
      </c>
      <c r="AS34" s="384" t="str">
        <f>IF(AS33="","",VLOOKUP(AS33,シフト記号表!$D$6:$X$47,21,FALSE))</f>
        <v/>
      </c>
      <c r="AT34" s="384" t="str">
        <f>IF(AT33="","",VLOOKUP(AT33,シフト記号表!$D$6:$X$47,21,FALSE))</f>
        <v/>
      </c>
      <c r="AU34" s="384" t="str">
        <f>IF(AU33="","",VLOOKUP(AU33,シフト記号表!$D$6:$X$47,21,FALSE))</f>
        <v/>
      </c>
      <c r="AV34" s="385" t="str">
        <f>IF(AV33="","",VLOOKUP(AV33,シフト記号表!$D$6:$X$47,21,FALSE))</f>
        <v/>
      </c>
      <c r="AW34" s="383" t="str">
        <f>IF(AW33="","",VLOOKUP(AW33,シフト記号表!$D$6:$X$47,21,FALSE))</f>
        <v/>
      </c>
      <c r="AX34" s="384" t="str">
        <f>IF(AX33="","",VLOOKUP(AX33,シフト記号表!$D$6:$X$47,21,FALSE))</f>
        <v/>
      </c>
      <c r="AY34" s="384" t="str">
        <f>IF(AY33="","",VLOOKUP(AY33,シフト記号表!$D$6:$X$47,21,FALSE))</f>
        <v/>
      </c>
      <c r="AZ34" s="898">
        <f>IF($BC$3="４週",SUM(U34:AV34),IF($BC$3="暦月",SUM(U34:AY34),""))</f>
        <v>0</v>
      </c>
      <c r="BA34" s="899"/>
      <c r="BB34" s="900">
        <f>IF($BC$3="４週",AZ34/4,IF($BC$3="暦月",(AZ34/($BC$8/7)),""))</f>
        <v>0</v>
      </c>
      <c r="BC34" s="899"/>
      <c r="BD34" s="895"/>
      <c r="BE34" s="896"/>
      <c r="BF34" s="896"/>
      <c r="BG34" s="896"/>
      <c r="BH34" s="897"/>
    </row>
    <row r="35" spans="2:60" ht="19.5" customHeight="1">
      <c r="B35" s="386"/>
      <c r="C35" s="938"/>
      <c r="D35" s="939"/>
      <c r="E35" s="940"/>
      <c r="F35" s="387"/>
      <c r="G35" s="388">
        <f>C33</f>
        <v>0</v>
      </c>
      <c r="H35" s="941"/>
      <c r="I35" s="942"/>
      <c r="J35" s="943"/>
      <c r="K35" s="943"/>
      <c r="L35" s="944"/>
      <c r="M35" s="945"/>
      <c r="N35" s="946"/>
      <c r="O35" s="947"/>
      <c r="P35" s="389" t="s">
        <v>680</v>
      </c>
      <c r="Q35" s="390"/>
      <c r="R35" s="390"/>
      <c r="S35" s="410"/>
      <c r="T35" s="411"/>
      <c r="U35" s="393" t="str">
        <f>IF(U33="","",VLOOKUP(U33,シフト記号表!$D$6:$Z$47,23,FALSE))</f>
        <v/>
      </c>
      <c r="V35" s="394" t="str">
        <f>IF(V33="","",VLOOKUP(V33,シフト記号表!$D$6:$Z$47,23,FALSE))</f>
        <v/>
      </c>
      <c r="W35" s="394" t="str">
        <f>IF(W33="","",VLOOKUP(W33,シフト記号表!$D$6:$Z$47,23,FALSE))</f>
        <v/>
      </c>
      <c r="X35" s="394" t="str">
        <f>IF(X33="","",VLOOKUP(X33,シフト記号表!$D$6:$Z$47,23,FALSE))</f>
        <v/>
      </c>
      <c r="Y35" s="394" t="str">
        <f>IF(Y33="","",VLOOKUP(Y33,シフト記号表!$D$6:$Z$47,23,FALSE))</f>
        <v/>
      </c>
      <c r="Z35" s="394" t="str">
        <f>IF(Z33="","",VLOOKUP(Z33,シフト記号表!$D$6:$Z$47,23,FALSE))</f>
        <v/>
      </c>
      <c r="AA35" s="395" t="str">
        <f>IF(AA33="","",VLOOKUP(AA33,シフト記号表!$D$6:$Z$47,23,FALSE))</f>
        <v/>
      </c>
      <c r="AB35" s="393" t="str">
        <f>IF(AB33="","",VLOOKUP(AB33,シフト記号表!$D$6:$Z$47,23,FALSE))</f>
        <v/>
      </c>
      <c r="AC35" s="394" t="str">
        <f>IF(AC33="","",VLOOKUP(AC33,シフト記号表!$D$6:$Z$47,23,FALSE))</f>
        <v/>
      </c>
      <c r="AD35" s="394" t="str">
        <f>IF(AD33="","",VLOOKUP(AD33,シフト記号表!$D$6:$Z$47,23,FALSE))</f>
        <v/>
      </c>
      <c r="AE35" s="394" t="str">
        <f>IF(AE33="","",VLOOKUP(AE33,シフト記号表!$D$6:$Z$47,23,FALSE))</f>
        <v/>
      </c>
      <c r="AF35" s="394" t="str">
        <f>IF(AF33="","",VLOOKUP(AF33,シフト記号表!$D$6:$Z$47,23,FALSE))</f>
        <v/>
      </c>
      <c r="AG35" s="394" t="str">
        <f>IF(AG33="","",VLOOKUP(AG33,シフト記号表!$D$6:$Z$47,23,FALSE))</f>
        <v/>
      </c>
      <c r="AH35" s="395" t="str">
        <f>IF(AH33="","",VLOOKUP(AH33,シフト記号表!$D$6:$Z$47,23,FALSE))</f>
        <v/>
      </c>
      <c r="AI35" s="393" t="str">
        <f>IF(AI33="","",VLOOKUP(AI33,シフト記号表!$D$6:$Z$47,23,FALSE))</f>
        <v/>
      </c>
      <c r="AJ35" s="394" t="str">
        <f>IF(AJ33="","",VLOOKUP(AJ33,シフト記号表!$D$6:$Z$47,23,FALSE))</f>
        <v/>
      </c>
      <c r="AK35" s="394" t="str">
        <f>IF(AK33="","",VLOOKUP(AK33,シフト記号表!$D$6:$Z$47,23,FALSE))</f>
        <v/>
      </c>
      <c r="AL35" s="394" t="str">
        <f>IF(AL33="","",VLOOKUP(AL33,シフト記号表!$D$6:$Z$47,23,FALSE))</f>
        <v/>
      </c>
      <c r="AM35" s="394" t="str">
        <f>IF(AM33="","",VLOOKUP(AM33,シフト記号表!$D$6:$Z$47,23,FALSE))</f>
        <v/>
      </c>
      <c r="AN35" s="394" t="str">
        <f>IF(AN33="","",VLOOKUP(AN33,シフト記号表!$D$6:$Z$47,23,FALSE))</f>
        <v/>
      </c>
      <c r="AO35" s="395" t="str">
        <f>IF(AO33="","",VLOOKUP(AO33,シフト記号表!$D$6:$Z$47,23,FALSE))</f>
        <v/>
      </c>
      <c r="AP35" s="393" t="str">
        <f>IF(AP33="","",VLOOKUP(AP33,シフト記号表!$D$6:$Z$47,23,FALSE))</f>
        <v/>
      </c>
      <c r="AQ35" s="394" t="str">
        <f>IF(AQ33="","",VLOOKUP(AQ33,シフト記号表!$D$6:$Z$47,23,FALSE))</f>
        <v/>
      </c>
      <c r="AR35" s="394" t="str">
        <f>IF(AR33="","",VLOOKUP(AR33,シフト記号表!$D$6:$Z$47,23,FALSE))</f>
        <v/>
      </c>
      <c r="AS35" s="394" t="str">
        <f>IF(AS33="","",VLOOKUP(AS33,シフト記号表!$D$6:$Z$47,23,FALSE))</f>
        <v/>
      </c>
      <c r="AT35" s="394" t="str">
        <f>IF(AT33="","",VLOOKUP(AT33,シフト記号表!$D$6:$Z$47,23,FALSE))</f>
        <v/>
      </c>
      <c r="AU35" s="394" t="str">
        <f>IF(AU33="","",VLOOKUP(AU33,シフト記号表!$D$6:$Z$47,23,FALSE))</f>
        <v/>
      </c>
      <c r="AV35" s="395" t="str">
        <f>IF(AV33="","",VLOOKUP(AV33,シフト記号表!$D$6:$Z$47,23,FALSE))</f>
        <v/>
      </c>
      <c r="AW35" s="393" t="str">
        <f>IF(AW33="","",VLOOKUP(AW33,シフト記号表!$D$6:$Z$47,23,FALSE))</f>
        <v/>
      </c>
      <c r="AX35" s="394" t="str">
        <f>IF(AX33="","",VLOOKUP(AX33,シフト記号表!$D$6:$Z$47,23,FALSE))</f>
        <v/>
      </c>
      <c r="AY35" s="394" t="str">
        <f>IF(AY33="","",VLOOKUP(AY33,シフト記号表!$D$6:$Z$47,23,FALSE))</f>
        <v/>
      </c>
      <c r="AZ35" s="901">
        <f>IF($BC$3="４週",SUM(U35:AV35),IF($BC$3="暦月",SUM(U35:AY35),""))</f>
        <v>0</v>
      </c>
      <c r="BA35" s="902"/>
      <c r="BB35" s="903">
        <f>IF($BC$3="４週",AZ35/4,IF($BC$3="暦月",(AZ35/($BC$8/7)),""))</f>
        <v>0</v>
      </c>
      <c r="BC35" s="902"/>
      <c r="BD35" s="904"/>
      <c r="BE35" s="905"/>
      <c r="BF35" s="905"/>
      <c r="BG35" s="905"/>
      <c r="BH35" s="906"/>
    </row>
    <row r="36" spans="2:60" ht="19.5" customHeight="1">
      <c r="B36" s="396"/>
      <c r="C36" s="907"/>
      <c r="D36" s="908"/>
      <c r="E36" s="909"/>
      <c r="F36" s="377"/>
      <c r="G36" s="378"/>
      <c r="H36" s="916"/>
      <c r="I36" s="919"/>
      <c r="J36" s="920"/>
      <c r="K36" s="920"/>
      <c r="L36" s="921"/>
      <c r="M36" s="928"/>
      <c r="N36" s="929"/>
      <c r="O36" s="930"/>
      <c r="P36" s="399" t="s">
        <v>678</v>
      </c>
      <c r="Q36" s="406"/>
      <c r="R36" s="406"/>
      <c r="S36" s="407"/>
      <c r="T36" s="412"/>
      <c r="U36" s="403"/>
      <c r="V36" s="404"/>
      <c r="W36" s="404"/>
      <c r="X36" s="404"/>
      <c r="Y36" s="404"/>
      <c r="Z36" s="404"/>
      <c r="AA36" s="405"/>
      <c r="AB36" s="403"/>
      <c r="AC36" s="404"/>
      <c r="AD36" s="404"/>
      <c r="AE36" s="404"/>
      <c r="AF36" s="404"/>
      <c r="AG36" s="404"/>
      <c r="AH36" s="405"/>
      <c r="AI36" s="403"/>
      <c r="AJ36" s="404"/>
      <c r="AK36" s="404"/>
      <c r="AL36" s="404"/>
      <c r="AM36" s="404"/>
      <c r="AN36" s="404"/>
      <c r="AO36" s="405"/>
      <c r="AP36" s="403"/>
      <c r="AQ36" s="404"/>
      <c r="AR36" s="404"/>
      <c r="AS36" s="404"/>
      <c r="AT36" s="404"/>
      <c r="AU36" s="404"/>
      <c r="AV36" s="405"/>
      <c r="AW36" s="403"/>
      <c r="AX36" s="404"/>
      <c r="AY36" s="404"/>
      <c r="AZ36" s="937"/>
      <c r="BA36" s="891"/>
      <c r="BB36" s="890"/>
      <c r="BC36" s="891"/>
      <c r="BD36" s="892"/>
      <c r="BE36" s="893"/>
      <c r="BF36" s="893"/>
      <c r="BG36" s="893"/>
      <c r="BH36" s="894"/>
    </row>
    <row r="37" spans="2:60" ht="19.5" customHeight="1">
      <c r="B37" s="376">
        <f>B34+1</f>
        <v>6</v>
      </c>
      <c r="C37" s="910"/>
      <c r="D37" s="911"/>
      <c r="E37" s="912"/>
      <c r="F37" s="377">
        <f>C36</f>
        <v>0</v>
      </c>
      <c r="G37" s="378"/>
      <c r="H37" s="917"/>
      <c r="I37" s="922"/>
      <c r="J37" s="923"/>
      <c r="K37" s="923"/>
      <c r="L37" s="924"/>
      <c r="M37" s="931"/>
      <c r="N37" s="932"/>
      <c r="O37" s="933"/>
      <c r="P37" s="379" t="s">
        <v>679</v>
      </c>
      <c r="Q37" s="380"/>
      <c r="R37" s="380"/>
      <c r="S37" s="381"/>
      <c r="T37" s="382"/>
      <c r="U37" s="383" t="str">
        <f>IF(U36="","",VLOOKUP(U36,シフト記号表!$D$6:$X$47,21,FALSE))</f>
        <v/>
      </c>
      <c r="V37" s="384" t="str">
        <f>IF(V36="","",VLOOKUP(V36,シフト記号表!$D$6:$X$47,21,FALSE))</f>
        <v/>
      </c>
      <c r="W37" s="384" t="str">
        <f>IF(W36="","",VLOOKUP(W36,シフト記号表!$D$6:$X$47,21,FALSE))</f>
        <v/>
      </c>
      <c r="X37" s="384" t="str">
        <f>IF(X36="","",VLOOKUP(X36,シフト記号表!$D$6:$X$47,21,FALSE))</f>
        <v/>
      </c>
      <c r="Y37" s="384" t="str">
        <f>IF(Y36="","",VLOOKUP(Y36,シフト記号表!$D$6:$X$47,21,FALSE))</f>
        <v/>
      </c>
      <c r="Z37" s="384" t="str">
        <f>IF(Z36="","",VLOOKUP(Z36,シフト記号表!$D$6:$X$47,21,FALSE))</f>
        <v/>
      </c>
      <c r="AA37" s="385" t="str">
        <f>IF(AA36="","",VLOOKUP(AA36,シフト記号表!$D$6:$X$47,21,FALSE))</f>
        <v/>
      </c>
      <c r="AB37" s="383" t="str">
        <f>IF(AB36="","",VLOOKUP(AB36,シフト記号表!$D$6:$X$47,21,FALSE))</f>
        <v/>
      </c>
      <c r="AC37" s="384" t="str">
        <f>IF(AC36="","",VLOOKUP(AC36,シフト記号表!$D$6:$X$47,21,FALSE))</f>
        <v/>
      </c>
      <c r="AD37" s="384" t="str">
        <f>IF(AD36="","",VLOOKUP(AD36,シフト記号表!$D$6:$X$47,21,FALSE))</f>
        <v/>
      </c>
      <c r="AE37" s="384" t="str">
        <f>IF(AE36="","",VLOOKUP(AE36,シフト記号表!$D$6:$X$47,21,FALSE))</f>
        <v/>
      </c>
      <c r="AF37" s="384" t="str">
        <f>IF(AF36="","",VLOOKUP(AF36,シフト記号表!$D$6:$X$47,21,FALSE))</f>
        <v/>
      </c>
      <c r="AG37" s="384" t="str">
        <f>IF(AG36="","",VLOOKUP(AG36,シフト記号表!$D$6:$X$47,21,FALSE))</f>
        <v/>
      </c>
      <c r="AH37" s="385" t="str">
        <f>IF(AH36="","",VLOOKUP(AH36,シフト記号表!$D$6:$X$47,21,FALSE))</f>
        <v/>
      </c>
      <c r="AI37" s="383" t="str">
        <f>IF(AI36="","",VLOOKUP(AI36,シフト記号表!$D$6:$X$47,21,FALSE))</f>
        <v/>
      </c>
      <c r="AJ37" s="384" t="str">
        <f>IF(AJ36="","",VLOOKUP(AJ36,シフト記号表!$D$6:$X$47,21,FALSE))</f>
        <v/>
      </c>
      <c r="AK37" s="384" t="str">
        <f>IF(AK36="","",VLOOKUP(AK36,シフト記号表!$D$6:$X$47,21,FALSE))</f>
        <v/>
      </c>
      <c r="AL37" s="384" t="str">
        <f>IF(AL36="","",VLOOKUP(AL36,シフト記号表!$D$6:$X$47,21,FALSE))</f>
        <v/>
      </c>
      <c r="AM37" s="384" t="str">
        <f>IF(AM36="","",VLOOKUP(AM36,シフト記号表!$D$6:$X$47,21,FALSE))</f>
        <v/>
      </c>
      <c r="AN37" s="384" t="str">
        <f>IF(AN36="","",VLOOKUP(AN36,シフト記号表!$D$6:$X$47,21,FALSE))</f>
        <v/>
      </c>
      <c r="AO37" s="385" t="str">
        <f>IF(AO36="","",VLOOKUP(AO36,シフト記号表!$D$6:$X$47,21,FALSE))</f>
        <v/>
      </c>
      <c r="AP37" s="383" t="str">
        <f>IF(AP36="","",VLOOKUP(AP36,シフト記号表!$D$6:$X$47,21,FALSE))</f>
        <v/>
      </c>
      <c r="AQ37" s="384" t="str">
        <f>IF(AQ36="","",VLOOKUP(AQ36,シフト記号表!$D$6:$X$47,21,FALSE))</f>
        <v/>
      </c>
      <c r="AR37" s="384" t="str">
        <f>IF(AR36="","",VLOOKUP(AR36,シフト記号表!$D$6:$X$47,21,FALSE))</f>
        <v/>
      </c>
      <c r="AS37" s="384" t="str">
        <f>IF(AS36="","",VLOOKUP(AS36,シフト記号表!$D$6:$X$47,21,FALSE))</f>
        <v/>
      </c>
      <c r="AT37" s="384" t="str">
        <f>IF(AT36="","",VLOOKUP(AT36,シフト記号表!$D$6:$X$47,21,FALSE))</f>
        <v/>
      </c>
      <c r="AU37" s="384" t="str">
        <f>IF(AU36="","",VLOOKUP(AU36,シフト記号表!$D$6:$X$47,21,FALSE))</f>
        <v/>
      </c>
      <c r="AV37" s="385" t="str">
        <f>IF(AV36="","",VLOOKUP(AV36,シフト記号表!$D$6:$X$47,21,FALSE))</f>
        <v/>
      </c>
      <c r="AW37" s="383" t="str">
        <f>IF(AW36="","",VLOOKUP(AW36,シフト記号表!$D$6:$X$47,21,FALSE))</f>
        <v/>
      </c>
      <c r="AX37" s="384" t="str">
        <f>IF(AX36="","",VLOOKUP(AX36,シフト記号表!$D$6:$X$47,21,FALSE))</f>
        <v/>
      </c>
      <c r="AY37" s="384" t="str">
        <f>IF(AY36="","",VLOOKUP(AY36,シフト記号表!$D$6:$X$47,21,FALSE))</f>
        <v/>
      </c>
      <c r="AZ37" s="898">
        <f>IF($BC$3="４週",SUM(U37:AV37),IF($BC$3="暦月",SUM(U37:AY37),""))</f>
        <v>0</v>
      </c>
      <c r="BA37" s="899"/>
      <c r="BB37" s="900">
        <f>IF($BC$3="４週",AZ37/4,IF($BC$3="暦月",(AZ37/($BC$8/7)),""))</f>
        <v>0</v>
      </c>
      <c r="BC37" s="899"/>
      <c r="BD37" s="895"/>
      <c r="BE37" s="896"/>
      <c r="BF37" s="896"/>
      <c r="BG37" s="896"/>
      <c r="BH37" s="897"/>
    </row>
    <row r="38" spans="2:60" ht="19.5" customHeight="1">
      <c r="B38" s="386"/>
      <c r="C38" s="938"/>
      <c r="D38" s="939"/>
      <c r="E38" s="940"/>
      <c r="F38" s="387"/>
      <c r="G38" s="388">
        <f>C36</f>
        <v>0</v>
      </c>
      <c r="H38" s="941"/>
      <c r="I38" s="942"/>
      <c r="J38" s="943"/>
      <c r="K38" s="943"/>
      <c r="L38" s="944"/>
      <c r="M38" s="945"/>
      <c r="N38" s="946"/>
      <c r="O38" s="947"/>
      <c r="P38" s="389" t="s">
        <v>680</v>
      </c>
      <c r="Q38" s="409"/>
      <c r="R38" s="409"/>
      <c r="S38" s="391"/>
      <c r="T38" s="392"/>
      <c r="U38" s="393" t="str">
        <f>IF(U36="","",VLOOKUP(U36,シフト記号表!$D$6:$Z$47,23,FALSE))</f>
        <v/>
      </c>
      <c r="V38" s="394" t="str">
        <f>IF(V36="","",VLOOKUP(V36,シフト記号表!$D$6:$Z$47,23,FALSE))</f>
        <v/>
      </c>
      <c r="W38" s="394" t="str">
        <f>IF(W36="","",VLOOKUP(W36,シフト記号表!$D$6:$Z$47,23,FALSE))</f>
        <v/>
      </c>
      <c r="X38" s="394" t="str">
        <f>IF(X36="","",VLOOKUP(X36,シフト記号表!$D$6:$Z$47,23,FALSE))</f>
        <v/>
      </c>
      <c r="Y38" s="394" t="str">
        <f>IF(Y36="","",VLOOKUP(Y36,シフト記号表!$D$6:$Z$47,23,FALSE))</f>
        <v/>
      </c>
      <c r="Z38" s="394" t="str">
        <f>IF(Z36="","",VLOOKUP(Z36,シフト記号表!$D$6:$Z$47,23,FALSE))</f>
        <v/>
      </c>
      <c r="AA38" s="395" t="str">
        <f>IF(AA36="","",VLOOKUP(AA36,シフト記号表!$D$6:$Z$47,23,FALSE))</f>
        <v/>
      </c>
      <c r="AB38" s="393" t="str">
        <f>IF(AB36="","",VLOOKUP(AB36,シフト記号表!$D$6:$Z$47,23,FALSE))</f>
        <v/>
      </c>
      <c r="AC38" s="394" t="str">
        <f>IF(AC36="","",VLOOKUP(AC36,シフト記号表!$D$6:$Z$47,23,FALSE))</f>
        <v/>
      </c>
      <c r="AD38" s="394" t="str">
        <f>IF(AD36="","",VLOOKUP(AD36,シフト記号表!$D$6:$Z$47,23,FALSE))</f>
        <v/>
      </c>
      <c r="AE38" s="394" t="str">
        <f>IF(AE36="","",VLOOKUP(AE36,シフト記号表!$D$6:$Z$47,23,FALSE))</f>
        <v/>
      </c>
      <c r="AF38" s="394" t="str">
        <f>IF(AF36="","",VLOOKUP(AF36,シフト記号表!$D$6:$Z$47,23,FALSE))</f>
        <v/>
      </c>
      <c r="AG38" s="394" t="str">
        <f>IF(AG36="","",VLOOKUP(AG36,シフト記号表!$D$6:$Z$47,23,FALSE))</f>
        <v/>
      </c>
      <c r="AH38" s="395" t="str">
        <f>IF(AH36="","",VLOOKUP(AH36,シフト記号表!$D$6:$Z$47,23,FALSE))</f>
        <v/>
      </c>
      <c r="AI38" s="393" t="str">
        <f>IF(AI36="","",VLOOKUP(AI36,シフト記号表!$D$6:$Z$47,23,FALSE))</f>
        <v/>
      </c>
      <c r="AJ38" s="394" t="str">
        <f>IF(AJ36="","",VLOOKUP(AJ36,シフト記号表!$D$6:$Z$47,23,FALSE))</f>
        <v/>
      </c>
      <c r="AK38" s="394" t="str">
        <f>IF(AK36="","",VLOOKUP(AK36,シフト記号表!$D$6:$Z$47,23,FALSE))</f>
        <v/>
      </c>
      <c r="AL38" s="394" t="str">
        <f>IF(AL36="","",VLOOKUP(AL36,シフト記号表!$D$6:$Z$47,23,FALSE))</f>
        <v/>
      </c>
      <c r="AM38" s="394" t="str">
        <f>IF(AM36="","",VLOOKUP(AM36,シフト記号表!$D$6:$Z$47,23,FALSE))</f>
        <v/>
      </c>
      <c r="AN38" s="394" t="str">
        <f>IF(AN36="","",VLOOKUP(AN36,シフト記号表!$D$6:$Z$47,23,FALSE))</f>
        <v/>
      </c>
      <c r="AO38" s="395" t="str">
        <f>IF(AO36="","",VLOOKUP(AO36,シフト記号表!$D$6:$Z$47,23,FALSE))</f>
        <v/>
      </c>
      <c r="AP38" s="393" t="str">
        <f>IF(AP36="","",VLOOKUP(AP36,シフト記号表!$D$6:$Z$47,23,FALSE))</f>
        <v/>
      </c>
      <c r="AQ38" s="394" t="str">
        <f>IF(AQ36="","",VLOOKUP(AQ36,シフト記号表!$D$6:$Z$47,23,FALSE))</f>
        <v/>
      </c>
      <c r="AR38" s="394" t="str">
        <f>IF(AR36="","",VLOOKUP(AR36,シフト記号表!$D$6:$Z$47,23,FALSE))</f>
        <v/>
      </c>
      <c r="AS38" s="394" t="str">
        <f>IF(AS36="","",VLOOKUP(AS36,シフト記号表!$D$6:$Z$47,23,FALSE))</f>
        <v/>
      </c>
      <c r="AT38" s="394" t="str">
        <f>IF(AT36="","",VLOOKUP(AT36,シフト記号表!$D$6:$Z$47,23,FALSE))</f>
        <v/>
      </c>
      <c r="AU38" s="394" t="str">
        <f>IF(AU36="","",VLOOKUP(AU36,シフト記号表!$D$6:$Z$47,23,FALSE))</f>
        <v/>
      </c>
      <c r="AV38" s="395" t="str">
        <f>IF(AV36="","",VLOOKUP(AV36,シフト記号表!$D$6:$Z$47,23,FALSE))</f>
        <v/>
      </c>
      <c r="AW38" s="393" t="str">
        <f>IF(AW36="","",VLOOKUP(AW36,シフト記号表!$D$6:$Z$47,23,FALSE))</f>
        <v/>
      </c>
      <c r="AX38" s="394" t="str">
        <f>IF(AX36="","",VLOOKUP(AX36,シフト記号表!$D$6:$Z$47,23,FALSE))</f>
        <v/>
      </c>
      <c r="AY38" s="394" t="str">
        <f>IF(AY36="","",VLOOKUP(AY36,シフト記号表!$D$6:$Z$47,23,FALSE))</f>
        <v/>
      </c>
      <c r="AZ38" s="901">
        <f>IF($BC$3="４週",SUM(U38:AV38),IF($BC$3="暦月",SUM(U38:AY38),""))</f>
        <v>0</v>
      </c>
      <c r="BA38" s="902"/>
      <c r="BB38" s="903">
        <f>IF($BC$3="４週",AZ38/4,IF($BC$3="暦月",(AZ38/($BC$8/7)),""))</f>
        <v>0</v>
      </c>
      <c r="BC38" s="902"/>
      <c r="BD38" s="904"/>
      <c r="BE38" s="905"/>
      <c r="BF38" s="905"/>
      <c r="BG38" s="905"/>
      <c r="BH38" s="906"/>
    </row>
    <row r="39" spans="2:60" ht="19.5" customHeight="1">
      <c r="B39" s="396"/>
      <c r="C39" s="907"/>
      <c r="D39" s="908"/>
      <c r="E39" s="909"/>
      <c r="F39" s="377"/>
      <c r="G39" s="378"/>
      <c r="H39" s="916"/>
      <c r="I39" s="919"/>
      <c r="J39" s="920"/>
      <c r="K39" s="920"/>
      <c r="L39" s="921"/>
      <c r="M39" s="928"/>
      <c r="N39" s="929"/>
      <c r="O39" s="930"/>
      <c r="P39" s="399" t="s">
        <v>678</v>
      </c>
      <c r="Q39" s="400"/>
      <c r="R39" s="400"/>
      <c r="S39" s="401"/>
      <c r="T39" s="402"/>
      <c r="U39" s="403"/>
      <c r="V39" s="404"/>
      <c r="W39" s="404"/>
      <c r="X39" s="404"/>
      <c r="Y39" s="404"/>
      <c r="Z39" s="404"/>
      <c r="AA39" s="405"/>
      <c r="AB39" s="403"/>
      <c r="AC39" s="404"/>
      <c r="AD39" s="404"/>
      <c r="AE39" s="404"/>
      <c r="AF39" s="404"/>
      <c r="AG39" s="404"/>
      <c r="AH39" s="405"/>
      <c r="AI39" s="403"/>
      <c r="AJ39" s="404"/>
      <c r="AK39" s="404"/>
      <c r="AL39" s="404"/>
      <c r="AM39" s="404"/>
      <c r="AN39" s="404"/>
      <c r="AO39" s="405"/>
      <c r="AP39" s="403"/>
      <c r="AQ39" s="404"/>
      <c r="AR39" s="404"/>
      <c r="AS39" s="404"/>
      <c r="AT39" s="404"/>
      <c r="AU39" s="404"/>
      <c r="AV39" s="405"/>
      <c r="AW39" s="403"/>
      <c r="AX39" s="404"/>
      <c r="AY39" s="404"/>
      <c r="AZ39" s="937"/>
      <c r="BA39" s="891"/>
      <c r="BB39" s="890"/>
      <c r="BC39" s="891"/>
      <c r="BD39" s="892"/>
      <c r="BE39" s="893"/>
      <c r="BF39" s="893"/>
      <c r="BG39" s="893"/>
      <c r="BH39" s="894"/>
    </row>
    <row r="40" spans="2:60" ht="19.5" customHeight="1">
      <c r="B40" s="376">
        <f>B37+1</f>
        <v>7</v>
      </c>
      <c r="C40" s="910"/>
      <c r="D40" s="911"/>
      <c r="E40" s="912"/>
      <c r="F40" s="377">
        <f>C39</f>
        <v>0</v>
      </c>
      <c r="G40" s="378"/>
      <c r="H40" s="917"/>
      <c r="I40" s="922"/>
      <c r="J40" s="923"/>
      <c r="K40" s="923"/>
      <c r="L40" s="924"/>
      <c r="M40" s="931"/>
      <c r="N40" s="932"/>
      <c r="O40" s="933"/>
      <c r="P40" s="379" t="s">
        <v>679</v>
      </c>
      <c r="Q40" s="380"/>
      <c r="R40" s="380"/>
      <c r="S40" s="381"/>
      <c r="T40" s="382"/>
      <c r="U40" s="383" t="str">
        <f>IF(U39="","",VLOOKUP(U39,シフト記号表!$D$6:$X$47,21,FALSE))</f>
        <v/>
      </c>
      <c r="V40" s="384" t="str">
        <f>IF(V39="","",VLOOKUP(V39,シフト記号表!$D$6:$X$47,21,FALSE))</f>
        <v/>
      </c>
      <c r="W40" s="384" t="str">
        <f>IF(W39="","",VLOOKUP(W39,シフト記号表!$D$6:$X$47,21,FALSE))</f>
        <v/>
      </c>
      <c r="X40" s="384" t="str">
        <f>IF(X39="","",VLOOKUP(X39,シフト記号表!$D$6:$X$47,21,FALSE))</f>
        <v/>
      </c>
      <c r="Y40" s="384" t="str">
        <f>IF(Y39="","",VLOOKUP(Y39,シフト記号表!$D$6:$X$47,21,FALSE))</f>
        <v/>
      </c>
      <c r="Z40" s="384" t="str">
        <f>IF(Z39="","",VLOOKUP(Z39,シフト記号表!$D$6:$X$47,21,FALSE))</f>
        <v/>
      </c>
      <c r="AA40" s="385" t="str">
        <f>IF(AA39="","",VLOOKUP(AA39,シフト記号表!$D$6:$X$47,21,FALSE))</f>
        <v/>
      </c>
      <c r="AB40" s="383" t="str">
        <f>IF(AB39="","",VLOOKUP(AB39,シフト記号表!$D$6:$X$47,21,FALSE))</f>
        <v/>
      </c>
      <c r="AC40" s="384" t="str">
        <f>IF(AC39="","",VLOOKUP(AC39,シフト記号表!$D$6:$X$47,21,FALSE))</f>
        <v/>
      </c>
      <c r="AD40" s="384" t="str">
        <f>IF(AD39="","",VLOOKUP(AD39,シフト記号表!$D$6:$X$47,21,FALSE))</f>
        <v/>
      </c>
      <c r="AE40" s="384" t="str">
        <f>IF(AE39="","",VLOOKUP(AE39,シフト記号表!$D$6:$X$47,21,FALSE))</f>
        <v/>
      </c>
      <c r="AF40" s="384" t="str">
        <f>IF(AF39="","",VLOOKUP(AF39,シフト記号表!$D$6:$X$47,21,FALSE))</f>
        <v/>
      </c>
      <c r="AG40" s="384" t="str">
        <f>IF(AG39="","",VLOOKUP(AG39,シフト記号表!$D$6:$X$47,21,FALSE))</f>
        <v/>
      </c>
      <c r="AH40" s="385" t="str">
        <f>IF(AH39="","",VLOOKUP(AH39,シフト記号表!$D$6:$X$47,21,FALSE))</f>
        <v/>
      </c>
      <c r="AI40" s="383" t="str">
        <f>IF(AI39="","",VLOOKUP(AI39,シフト記号表!$D$6:$X$47,21,FALSE))</f>
        <v/>
      </c>
      <c r="AJ40" s="384" t="str">
        <f>IF(AJ39="","",VLOOKUP(AJ39,シフト記号表!$D$6:$X$47,21,FALSE))</f>
        <v/>
      </c>
      <c r="AK40" s="384" t="str">
        <f>IF(AK39="","",VLOOKUP(AK39,シフト記号表!$D$6:$X$47,21,FALSE))</f>
        <v/>
      </c>
      <c r="AL40" s="384" t="str">
        <f>IF(AL39="","",VLOOKUP(AL39,シフト記号表!$D$6:$X$47,21,FALSE))</f>
        <v/>
      </c>
      <c r="AM40" s="384" t="str">
        <f>IF(AM39="","",VLOOKUP(AM39,シフト記号表!$D$6:$X$47,21,FALSE))</f>
        <v/>
      </c>
      <c r="AN40" s="384" t="str">
        <f>IF(AN39="","",VLOOKUP(AN39,シフト記号表!$D$6:$X$47,21,FALSE))</f>
        <v/>
      </c>
      <c r="AO40" s="385" t="str">
        <f>IF(AO39="","",VLOOKUP(AO39,シフト記号表!$D$6:$X$47,21,FALSE))</f>
        <v/>
      </c>
      <c r="AP40" s="383" t="str">
        <f>IF(AP39="","",VLOOKUP(AP39,シフト記号表!$D$6:$X$47,21,FALSE))</f>
        <v/>
      </c>
      <c r="AQ40" s="384" t="str">
        <f>IF(AQ39="","",VLOOKUP(AQ39,シフト記号表!$D$6:$X$47,21,FALSE))</f>
        <v/>
      </c>
      <c r="AR40" s="384" t="str">
        <f>IF(AR39="","",VLOOKUP(AR39,シフト記号表!$D$6:$X$47,21,FALSE))</f>
        <v/>
      </c>
      <c r="AS40" s="384" t="str">
        <f>IF(AS39="","",VLOOKUP(AS39,シフト記号表!$D$6:$X$47,21,FALSE))</f>
        <v/>
      </c>
      <c r="AT40" s="384" t="str">
        <f>IF(AT39="","",VLOOKUP(AT39,シフト記号表!$D$6:$X$47,21,FALSE))</f>
        <v/>
      </c>
      <c r="AU40" s="384" t="str">
        <f>IF(AU39="","",VLOOKUP(AU39,シフト記号表!$D$6:$X$47,21,FALSE))</f>
        <v/>
      </c>
      <c r="AV40" s="385" t="str">
        <f>IF(AV39="","",VLOOKUP(AV39,シフト記号表!$D$6:$X$47,21,FALSE))</f>
        <v/>
      </c>
      <c r="AW40" s="383" t="str">
        <f>IF(AW39="","",VLOOKUP(AW39,シフト記号表!$D$6:$X$47,21,FALSE))</f>
        <v/>
      </c>
      <c r="AX40" s="384" t="str">
        <f>IF(AX39="","",VLOOKUP(AX39,シフト記号表!$D$6:$X$47,21,FALSE))</f>
        <v/>
      </c>
      <c r="AY40" s="384" t="str">
        <f>IF(AY39="","",VLOOKUP(AY39,シフト記号表!$D$6:$X$47,21,FALSE))</f>
        <v/>
      </c>
      <c r="AZ40" s="898">
        <f>IF($BC$3="４週",SUM(U40:AV40),IF($BC$3="暦月",SUM(U40:AY40),""))</f>
        <v>0</v>
      </c>
      <c r="BA40" s="899"/>
      <c r="BB40" s="900">
        <f>IF($BC$3="４週",AZ40/4,IF($BC$3="暦月",(AZ40/($BC$8/7)),""))</f>
        <v>0</v>
      </c>
      <c r="BC40" s="899"/>
      <c r="BD40" s="895"/>
      <c r="BE40" s="896"/>
      <c r="BF40" s="896"/>
      <c r="BG40" s="896"/>
      <c r="BH40" s="897"/>
    </row>
    <row r="41" spans="2:60" ht="19.5" customHeight="1">
      <c r="B41" s="386"/>
      <c r="C41" s="938"/>
      <c r="D41" s="939"/>
      <c r="E41" s="940"/>
      <c r="F41" s="387"/>
      <c r="G41" s="388">
        <f>C39</f>
        <v>0</v>
      </c>
      <c r="H41" s="941"/>
      <c r="I41" s="942"/>
      <c r="J41" s="943"/>
      <c r="K41" s="943"/>
      <c r="L41" s="944"/>
      <c r="M41" s="945"/>
      <c r="N41" s="946"/>
      <c r="O41" s="947"/>
      <c r="P41" s="389" t="s">
        <v>680</v>
      </c>
      <c r="Q41" s="406"/>
      <c r="R41" s="406"/>
      <c r="S41" s="407"/>
      <c r="T41" s="408"/>
      <c r="U41" s="393" t="str">
        <f>IF(U39="","",VLOOKUP(U39,シフト記号表!$D$6:$Z$47,23,FALSE))</f>
        <v/>
      </c>
      <c r="V41" s="394" t="str">
        <f>IF(V39="","",VLOOKUP(V39,シフト記号表!$D$6:$Z$47,23,FALSE))</f>
        <v/>
      </c>
      <c r="W41" s="394" t="str">
        <f>IF(W39="","",VLOOKUP(W39,シフト記号表!$D$6:$Z$47,23,FALSE))</f>
        <v/>
      </c>
      <c r="X41" s="394" t="str">
        <f>IF(X39="","",VLOOKUP(X39,シフト記号表!$D$6:$Z$47,23,FALSE))</f>
        <v/>
      </c>
      <c r="Y41" s="394" t="str">
        <f>IF(Y39="","",VLOOKUP(Y39,シフト記号表!$D$6:$Z$47,23,FALSE))</f>
        <v/>
      </c>
      <c r="Z41" s="394" t="str">
        <f>IF(Z39="","",VLOOKUP(Z39,シフト記号表!$D$6:$Z$47,23,FALSE))</f>
        <v/>
      </c>
      <c r="AA41" s="395" t="str">
        <f>IF(AA39="","",VLOOKUP(AA39,シフト記号表!$D$6:$Z$47,23,FALSE))</f>
        <v/>
      </c>
      <c r="AB41" s="393" t="str">
        <f>IF(AB39="","",VLOOKUP(AB39,シフト記号表!$D$6:$Z$47,23,FALSE))</f>
        <v/>
      </c>
      <c r="AC41" s="394" t="str">
        <f>IF(AC39="","",VLOOKUP(AC39,シフト記号表!$D$6:$Z$47,23,FALSE))</f>
        <v/>
      </c>
      <c r="AD41" s="394" t="str">
        <f>IF(AD39="","",VLOOKUP(AD39,シフト記号表!$D$6:$Z$47,23,FALSE))</f>
        <v/>
      </c>
      <c r="AE41" s="394" t="str">
        <f>IF(AE39="","",VLOOKUP(AE39,シフト記号表!$D$6:$Z$47,23,FALSE))</f>
        <v/>
      </c>
      <c r="AF41" s="394" t="str">
        <f>IF(AF39="","",VLOOKUP(AF39,シフト記号表!$D$6:$Z$47,23,FALSE))</f>
        <v/>
      </c>
      <c r="AG41" s="394" t="str">
        <f>IF(AG39="","",VLOOKUP(AG39,シフト記号表!$D$6:$Z$47,23,FALSE))</f>
        <v/>
      </c>
      <c r="AH41" s="395" t="str">
        <f>IF(AH39="","",VLOOKUP(AH39,シフト記号表!$D$6:$Z$47,23,FALSE))</f>
        <v/>
      </c>
      <c r="AI41" s="393" t="str">
        <f>IF(AI39="","",VLOOKUP(AI39,シフト記号表!$D$6:$Z$47,23,FALSE))</f>
        <v/>
      </c>
      <c r="AJ41" s="394" t="str">
        <f>IF(AJ39="","",VLOOKUP(AJ39,シフト記号表!$D$6:$Z$47,23,FALSE))</f>
        <v/>
      </c>
      <c r="AK41" s="394" t="str">
        <f>IF(AK39="","",VLOOKUP(AK39,シフト記号表!$D$6:$Z$47,23,FALSE))</f>
        <v/>
      </c>
      <c r="AL41" s="394" t="str">
        <f>IF(AL39="","",VLOOKUP(AL39,シフト記号表!$D$6:$Z$47,23,FALSE))</f>
        <v/>
      </c>
      <c r="AM41" s="394" t="str">
        <f>IF(AM39="","",VLOOKUP(AM39,シフト記号表!$D$6:$Z$47,23,FALSE))</f>
        <v/>
      </c>
      <c r="AN41" s="394" t="str">
        <f>IF(AN39="","",VLOOKUP(AN39,シフト記号表!$D$6:$Z$47,23,FALSE))</f>
        <v/>
      </c>
      <c r="AO41" s="395" t="str">
        <f>IF(AO39="","",VLOOKUP(AO39,シフト記号表!$D$6:$Z$47,23,FALSE))</f>
        <v/>
      </c>
      <c r="AP41" s="393" t="str">
        <f>IF(AP39="","",VLOOKUP(AP39,シフト記号表!$D$6:$Z$47,23,FALSE))</f>
        <v/>
      </c>
      <c r="AQ41" s="394" t="str">
        <f>IF(AQ39="","",VLOOKUP(AQ39,シフト記号表!$D$6:$Z$47,23,FALSE))</f>
        <v/>
      </c>
      <c r="AR41" s="394" t="str">
        <f>IF(AR39="","",VLOOKUP(AR39,シフト記号表!$D$6:$Z$47,23,FALSE))</f>
        <v/>
      </c>
      <c r="AS41" s="394" t="str">
        <f>IF(AS39="","",VLOOKUP(AS39,シフト記号表!$D$6:$Z$47,23,FALSE))</f>
        <v/>
      </c>
      <c r="AT41" s="394" t="str">
        <f>IF(AT39="","",VLOOKUP(AT39,シフト記号表!$D$6:$Z$47,23,FALSE))</f>
        <v/>
      </c>
      <c r="AU41" s="394" t="str">
        <f>IF(AU39="","",VLOOKUP(AU39,シフト記号表!$D$6:$Z$47,23,FALSE))</f>
        <v/>
      </c>
      <c r="AV41" s="395" t="str">
        <f>IF(AV39="","",VLOOKUP(AV39,シフト記号表!$D$6:$Z$47,23,FALSE))</f>
        <v/>
      </c>
      <c r="AW41" s="393" t="str">
        <f>IF(AW39="","",VLOOKUP(AW39,シフト記号表!$D$6:$Z$47,23,FALSE))</f>
        <v/>
      </c>
      <c r="AX41" s="394" t="str">
        <f>IF(AX39="","",VLOOKUP(AX39,シフト記号表!$D$6:$Z$47,23,FALSE))</f>
        <v/>
      </c>
      <c r="AY41" s="394" t="str">
        <f>IF(AY39="","",VLOOKUP(AY39,シフト記号表!$D$6:$Z$47,23,FALSE))</f>
        <v/>
      </c>
      <c r="AZ41" s="901">
        <f>IF($BC$3="４週",SUM(U41:AV41),IF($BC$3="暦月",SUM(U41:AY41),""))</f>
        <v>0</v>
      </c>
      <c r="BA41" s="902"/>
      <c r="BB41" s="903">
        <f>IF($BC$3="４週",AZ41/4,IF($BC$3="暦月",(AZ41/($BC$8/7)),""))</f>
        <v>0</v>
      </c>
      <c r="BC41" s="902"/>
      <c r="BD41" s="904"/>
      <c r="BE41" s="905"/>
      <c r="BF41" s="905"/>
      <c r="BG41" s="905"/>
      <c r="BH41" s="906"/>
    </row>
    <row r="42" spans="2:60" ht="19.5" customHeight="1">
      <c r="B42" s="396"/>
      <c r="C42" s="907"/>
      <c r="D42" s="908"/>
      <c r="E42" s="909"/>
      <c r="F42" s="377"/>
      <c r="G42" s="378"/>
      <c r="H42" s="916"/>
      <c r="I42" s="919"/>
      <c r="J42" s="920"/>
      <c r="K42" s="920"/>
      <c r="L42" s="921"/>
      <c r="M42" s="928"/>
      <c r="N42" s="929"/>
      <c r="O42" s="930"/>
      <c r="P42" s="399" t="s">
        <v>678</v>
      </c>
      <c r="Q42" s="400"/>
      <c r="R42" s="400"/>
      <c r="S42" s="401"/>
      <c r="T42" s="402"/>
      <c r="U42" s="403"/>
      <c r="V42" s="404"/>
      <c r="W42" s="404"/>
      <c r="X42" s="404"/>
      <c r="Y42" s="404"/>
      <c r="Z42" s="404"/>
      <c r="AA42" s="405"/>
      <c r="AB42" s="403"/>
      <c r="AC42" s="404"/>
      <c r="AD42" s="404"/>
      <c r="AE42" s="404"/>
      <c r="AF42" s="404"/>
      <c r="AG42" s="404"/>
      <c r="AH42" s="405"/>
      <c r="AI42" s="403"/>
      <c r="AJ42" s="404"/>
      <c r="AK42" s="404"/>
      <c r="AL42" s="404"/>
      <c r="AM42" s="404"/>
      <c r="AN42" s="404"/>
      <c r="AO42" s="405"/>
      <c r="AP42" s="403"/>
      <c r="AQ42" s="404"/>
      <c r="AR42" s="404"/>
      <c r="AS42" s="404"/>
      <c r="AT42" s="404"/>
      <c r="AU42" s="404"/>
      <c r="AV42" s="405"/>
      <c r="AW42" s="403"/>
      <c r="AX42" s="404"/>
      <c r="AY42" s="404"/>
      <c r="AZ42" s="937"/>
      <c r="BA42" s="891"/>
      <c r="BB42" s="890"/>
      <c r="BC42" s="891"/>
      <c r="BD42" s="892"/>
      <c r="BE42" s="893"/>
      <c r="BF42" s="893"/>
      <c r="BG42" s="893"/>
      <c r="BH42" s="894"/>
    </row>
    <row r="43" spans="2:60" ht="19.5" customHeight="1">
      <c r="B43" s="376">
        <f>B40+1</f>
        <v>8</v>
      </c>
      <c r="C43" s="910"/>
      <c r="D43" s="911"/>
      <c r="E43" s="912"/>
      <c r="F43" s="377">
        <f>C42</f>
        <v>0</v>
      </c>
      <c r="G43" s="378"/>
      <c r="H43" s="917"/>
      <c r="I43" s="922"/>
      <c r="J43" s="923"/>
      <c r="K43" s="923"/>
      <c r="L43" s="924"/>
      <c r="M43" s="931"/>
      <c r="N43" s="932"/>
      <c r="O43" s="933"/>
      <c r="P43" s="379" t="s">
        <v>679</v>
      </c>
      <c r="Q43" s="380"/>
      <c r="R43" s="380"/>
      <c r="S43" s="381"/>
      <c r="T43" s="382"/>
      <c r="U43" s="383" t="str">
        <f>IF(U42="","",VLOOKUP(U42,シフト記号表!$D$6:$X$47,21,FALSE))</f>
        <v/>
      </c>
      <c r="V43" s="384" t="str">
        <f>IF(V42="","",VLOOKUP(V42,シフト記号表!$D$6:$X$47,21,FALSE))</f>
        <v/>
      </c>
      <c r="W43" s="384" t="str">
        <f>IF(W42="","",VLOOKUP(W42,シフト記号表!$D$6:$X$47,21,FALSE))</f>
        <v/>
      </c>
      <c r="X43" s="384" t="str">
        <f>IF(X42="","",VLOOKUP(X42,シフト記号表!$D$6:$X$47,21,FALSE))</f>
        <v/>
      </c>
      <c r="Y43" s="384" t="str">
        <f>IF(Y42="","",VLOOKUP(Y42,シフト記号表!$D$6:$X$47,21,FALSE))</f>
        <v/>
      </c>
      <c r="Z43" s="384" t="str">
        <f>IF(Z42="","",VLOOKUP(Z42,シフト記号表!$D$6:$X$47,21,FALSE))</f>
        <v/>
      </c>
      <c r="AA43" s="385" t="str">
        <f>IF(AA42="","",VLOOKUP(AA42,シフト記号表!$D$6:$X$47,21,FALSE))</f>
        <v/>
      </c>
      <c r="AB43" s="383" t="str">
        <f>IF(AB42="","",VLOOKUP(AB42,シフト記号表!$D$6:$X$47,21,FALSE))</f>
        <v/>
      </c>
      <c r="AC43" s="384" t="str">
        <f>IF(AC42="","",VLOOKUP(AC42,シフト記号表!$D$6:$X$47,21,FALSE))</f>
        <v/>
      </c>
      <c r="AD43" s="384" t="str">
        <f>IF(AD42="","",VLOOKUP(AD42,シフト記号表!$D$6:$X$47,21,FALSE))</f>
        <v/>
      </c>
      <c r="AE43" s="384" t="str">
        <f>IF(AE42="","",VLOOKUP(AE42,シフト記号表!$D$6:$X$47,21,FALSE))</f>
        <v/>
      </c>
      <c r="AF43" s="384" t="str">
        <f>IF(AF42="","",VLOOKUP(AF42,シフト記号表!$D$6:$X$47,21,FALSE))</f>
        <v/>
      </c>
      <c r="AG43" s="384" t="str">
        <f>IF(AG42="","",VLOOKUP(AG42,シフト記号表!$D$6:$X$47,21,FALSE))</f>
        <v/>
      </c>
      <c r="AH43" s="385" t="str">
        <f>IF(AH42="","",VLOOKUP(AH42,シフト記号表!$D$6:$X$47,21,FALSE))</f>
        <v/>
      </c>
      <c r="AI43" s="383" t="str">
        <f>IF(AI42="","",VLOOKUP(AI42,シフト記号表!$D$6:$X$47,21,FALSE))</f>
        <v/>
      </c>
      <c r="AJ43" s="384" t="str">
        <f>IF(AJ42="","",VLOOKUP(AJ42,シフト記号表!$D$6:$X$47,21,FALSE))</f>
        <v/>
      </c>
      <c r="AK43" s="384" t="str">
        <f>IF(AK42="","",VLOOKUP(AK42,シフト記号表!$D$6:$X$47,21,FALSE))</f>
        <v/>
      </c>
      <c r="AL43" s="384" t="str">
        <f>IF(AL42="","",VLOOKUP(AL42,シフト記号表!$D$6:$X$47,21,FALSE))</f>
        <v/>
      </c>
      <c r="AM43" s="384" t="str">
        <f>IF(AM42="","",VLOOKUP(AM42,シフト記号表!$D$6:$X$47,21,FALSE))</f>
        <v/>
      </c>
      <c r="AN43" s="384" t="str">
        <f>IF(AN42="","",VLOOKUP(AN42,シフト記号表!$D$6:$X$47,21,FALSE))</f>
        <v/>
      </c>
      <c r="AO43" s="385" t="str">
        <f>IF(AO42="","",VLOOKUP(AO42,シフト記号表!$D$6:$X$47,21,FALSE))</f>
        <v/>
      </c>
      <c r="AP43" s="383" t="str">
        <f>IF(AP42="","",VLOOKUP(AP42,シフト記号表!$D$6:$X$47,21,FALSE))</f>
        <v/>
      </c>
      <c r="AQ43" s="384" t="str">
        <f>IF(AQ42="","",VLOOKUP(AQ42,シフト記号表!$D$6:$X$47,21,FALSE))</f>
        <v/>
      </c>
      <c r="AR43" s="384" t="str">
        <f>IF(AR42="","",VLOOKUP(AR42,シフト記号表!$D$6:$X$47,21,FALSE))</f>
        <v/>
      </c>
      <c r="AS43" s="384" t="str">
        <f>IF(AS42="","",VLOOKUP(AS42,シフト記号表!$D$6:$X$47,21,FALSE))</f>
        <v/>
      </c>
      <c r="AT43" s="384" t="str">
        <f>IF(AT42="","",VLOOKUP(AT42,シフト記号表!$D$6:$X$47,21,FALSE))</f>
        <v/>
      </c>
      <c r="AU43" s="384" t="str">
        <f>IF(AU42="","",VLOOKUP(AU42,シフト記号表!$D$6:$X$47,21,FALSE))</f>
        <v/>
      </c>
      <c r="AV43" s="385" t="str">
        <f>IF(AV42="","",VLOOKUP(AV42,シフト記号表!$D$6:$X$47,21,FALSE))</f>
        <v/>
      </c>
      <c r="AW43" s="383" t="str">
        <f>IF(AW42="","",VLOOKUP(AW42,シフト記号表!$D$6:$X$47,21,FALSE))</f>
        <v/>
      </c>
      <c r="AX43" s="384" t="str">
        <f>IF(AX42="","",VLOOKUP(AX42,シフト記号表!$D$6:$X$47,21,FALSE))</f>
        <v/>
      </c>
      <c r="AY43" s="384" t="str">
        <f>IF(AY42="","",VLOOKUP(AY42,シフト記号表!$D$6:$X$47,21,FALSE))</f>
        <v/>
      </c>
      <c r="AZ43" s="898">
        <f>IF($BC$3="４週",SUM(U43:AV43),IF($BC$3="暦月",SUM(U43:AY43),""))</f>
        <v>0</v>
      </c>
      <c r="BA43" s="899"/>
      <c r="BB43" s="900">
        <f>IF($BC$3="４週",AZ43/4,IF($BC$3="暦月",(AZ43/($BC$8/7)),""))</f>
        <v>0</v>
      </c>
      <c r="BC43" s="899"/>
      <c r="BD43" s="895"/>
      <c r="BE43" s="896"/>
      <c r="BF43" s="896"/>
      <c r="BG43" s="896"/>
      <c r="BH43" s="897"/>
    </row>
    <row r="44" spans="2:60" ht="19.5" customHeight="1">
      <c r="B44" s="386"/>
      <c r="C44" s="938"/>
      <c r="D44" s="939"/>
      <c r="E44" s="940"/>
      <c r="F44" s="387"/>
      <c r="G44" s="388">
        <f>C42</f>
        <v>0</v>
      </c>
      <c r="H44" s="941"/>
      <c r="I44" s="942"/>
      <c r="J44" s="943"/>
      <c r="K44" s="943"/>
      <c r="L44" s="944"/>
      <c r="M44" s="945"/>
      <c r="N44" s="946"/>
      <c r="O44" s="947"/>
      <c r="P44" s="389" t="s">
        <v>680</v>
      </c>
      <c r="Q44" s="409"/>
      <c r="R44" s="409"/>
      <c r="S44" s="391"/>
      <c r="T44" s="392"/>
      <c r="U44" s="393" t="str">
        <f>IF(U42="","",VLOOKUP(U42,シフト記号表!$D$6:$Z$47,23,FALSE))</f>
        <v/>
      </c>
      <c r="V44" s="394" t="str">
        <f>IF(V42="","",VLOOKUP(V42,シフト記号表!$D$6:$Z$47,23,FALSE))</f>
        <v/>
      </c>
      <c r="W44" s="394" t="str">
        <f>IF(W42="","",VLOOKUP(W42,シフト記号表!$D$6:$Z$47,23,FALSE))</f>
        <v/>
      </c>
      <c r="X44" s="394" t="str">
        <f>IF(X42="","",VLOOKUP(X42,シフト記号表!$D$6:$Z$47,23,FALSE))</f>
        <v/>
      </c>
      <c r="Y44" s="394" t="str">
        <f>IF(Y42="","",VLOOKUP(Y42,シフト記号表!$D$6:$Z$47,23,FALSE))</f>
        <v/>
      </c>
      <c r="Z44" s="394" t="str">
        <f>IF(Z42="","",VLOOKUP(Z42,シフト記号表!$D$6:$Z$47,23,FALSE))</f>
        <v/>
      </c>
      <c r="AA44" s="395" t="str">
        <f>IF(AA42="","",VLOOKUP(AA42,シフト記号表!$D$6:$Z$47,23,FALSE))</f>
        <v/>
      </c>
      <c r="AB44" s="393" t="str">
        <f>IF(AB42="","",VLOOKUP(AB42,シフト記号表!$D$6:$Z$47,23,FALSE))</f>
        <v/>
      </c>
      <c r="AC44" s="394" t="str">
        <f>IF(AC42="","",VLOOKUP(AC42,シフト記号表!$D$6:$Z$47,23,FALSE))</f>
        <v/>
      </c>
      <c r="AD44" s="394" t="str">
        <f>IF(AD42="","",VLOOKUP(AD42,シフト記号表!$D$6:$Z$47,23,FALSE))</f>
        <v/>
      </c>
      <c r="AE44" s="394" t="str">
        <f>IF(AE42="","",VLOOKUP(AE42,シフト記号表!$D$6:$Z$47,23,FALSE))</f>
        <v/>
      </c>
      <c r="AF44" s="394" t="str">
        <f>IF(AF42="","",VLOOKUP(AF42,シフト記号表!$D$6:$Z$47,23,FALSE))</f>
        <v/>
      </c>
      <c r="AG44" s="394" t="str">
        <f>IF(AG42="","",VLOOKUP(AG42,シフト記号表!$D$6:$Z$47,23,FALSE))</f>
        <v/>
      </c>
      <c r="AH44" s="395" t="str">
        <f>IF(AH42="","",VLOOKUP(AH42,シフト記号表!$D$6:$Z$47,23,FALSE))</f>
        <v/>
      </c>
      <c r="AI44" s="393" t="str">
        <f>IF(AI42="","",VLOOKUP(AI42,シフト記号表!$D$6:$Z$47,23,FALSE))</f>
        <v/>
      </c>
      <c r="AJ44" s="394" t="str">
        <f>IF(AJ42="","",VLOOKUP(AJ42,シフト記号表!$D$6:$Z$47,23,FALSE))</f>
        <v/>
      </c>
      <c r="AK44" s="394" t="str">
        <f>IF(AK42="","",VLOOKUP(AK42,シフト記号表!$D$6:$Z$47,23,FALSE))</f>
        <v/>
      </c>
      <c r="AL44" s="394" t="str">
        <f>IF(AL42="","",VLOOKUP(AL42,シフト記号表!$D$6:$Z$47,23,FALSE))</f>
        <v/>
      </c>
      <c r="AM44" s="394" t="str">
        <f>IF(AM42="","",VLOOKUP(AM42,シフト記号表!$D$6:$Z$47,23,FALSE))</f>
        <v/>
      </c>
      <c r="AN44" s="394" t="str">
        <f>IF(AN42="","",VLOOKUP(AN42,シフト記号表!$D$6:$Z$47,23,FALSE))</f>
        <v/>
      </c>
      <c r="AO44" s="395" t="str">
        <f>IF(AO42="","",VLOOKUP(AO42,シフト記号表!$D$6:$Z$47,23,FALSE))</f>
        <v/>
      </c>
      <c r="AP44" s="393" t="str">
        <f>IF(AP42="","",VLOOKUP(AP42,シフト記号表!$D$6:$Z$47,23,FALSE))</f>
        <v/>
      </c>
      <c r="AQ44" s="394" t="str">
        <f>IF(AQ42="","",VLOOKUP(AQ42,シフト記号表!$D$6:$Z$47,23,FALSE))</f>
        <v/>
      </c>
      <c r="AR44" s="394" t="str">
        <f>IF(AR42="","",VLOOKUP(AR42,シフト記号表!$D$6:$Z$47,23,FALSE))</f>
        <v/>
      </c>
      <c r="AS44" s="394" t="str">
        <f>IF(AS42="","",VLOOKUP(AS42,シフト記号表!$D$6:$Z$47,23,FALSE))</f>
        <v/>
      </c>
      <c r="AT44" s="394" t="str">
        <f>IF(AT42="","",VLOOKUP(AT42,シフト記号表!$D$6:$Z$47,23,FALSE))</f>
        <v/>
      </c>
      <c r="AU44" s="394" t="str">
        <f>IF(AU42="","",VLOOKUP(AU42,シフト記号表!$D$6:$Z$47,23,FALSE))</f>
        <v/>
      </c>
      <c r="AV44" s="395" t="str">
        <f>IF(AV42="","",VLOOKUP(AV42,シフト記号表!$D$6:$Z$47,23,FALSE))</f>
        <v/>
      </c>
      <c r="AW44" s="393" t="str">
        <f>IF(AW42="","",VLOOKUP(AW42,シフト記号表!$D$6:$Z$47,23,FALSE))</f>
        <v/>
      </c>
      <c r="AX44" s="394" t="str">
        <f>IF(AX42="","",VLOOKUP(AX42,シフト記号表!$D$6:$Z$47,23,FALSE))</f>
        <v/>
      </c>
      <c r="AY44" s="394" t="str">
        <f>IF(AY42="","",VLOOKUP(AY42,シフト記号表!$D$6:$Z$47,23,FALSE))</f>
        <v/>
      </c>
      <c r="AZ44" s="901">
        <f>IF($BC$3="４週",SUM(U44:AV44),IF($BC$3="暦月",SUM(U44:AY44),""))</f>
        <v>0</v>
      </c>
      <c r="BA44" s="902"/>
      <c r="BB44" s="903">
        <f>IF($BC$3="４週",AZ44/4,IF($BC$3="暦月",(AZ44/($BC$8/7)),""))</f>
        <v>0</v>
      </c>
      <c r="BC44" s="902"/>
      <c r="BD44" s="904"/>
      <c r="BE44" s="905"/>
      <c r="BF44" s="905"/>
      <c r="BG44" s="905"/>
      <c r="BH44" s="906"/>
    </row>
    <row r="45" spans="2:60" ht="19.5" customHeight="1">
      <c r="B45" s="396"/>
      <c r="C45" s="907"/>
      <c r="D45" s="908"/>
      <c r="E45" s="909"/>
      <c r="F45" s="377"/>
      <c r="G45" s="378"/>
      <c r="H45" s="916"/>
      <c r="I45" s="919"/>
      <c r="J45" s="920"/>
      <c r="K45" s="920"/>
      <c r="L45" s="921"/>
      <c r="M45" s="928"/>
      <c r="N45" s="929"/>
      <c r="O45" s="930"/>
      <c r="P45" s="399" t="s">
        <v>678</v>
      </c>
      <c r="Q45" s="400"/>
      <c r="R45" s="400"/>
      <c r="S45" s="401"/>
      <c r="T45" s="402"/>
      <c r="U45" s="403"/>
      <c r="V45" s="404"/>
      <c r="W45" s="404"/>
      <c r="X45" s="404"/>
      <c r="Y45" s="404"/>
      <c r="Z45" s="404"/>
      <c r="AA45" s="405"/>
      <c r="AB45" s="403"/>
      <c r="AC45" s="404"/>
      <c r="AD45" s="404"/>
      <c r="AE45" s="404"/>
      <c r="AF45" s="404"/>
      <c r="AG45" s="404"/>
      <c r="AH45" s="405"/>
      <c r="AI45" s="403"/>
      <c r="AJ45" s="404"/>
      <c r="AK45" s="404"/>
      <c r="AL45" s="404"/>
      <c r="AM45" s="404"/>
      <c r="AN45" s="404"/>
      <c r="AO45" s="405"/>
      <c r="AP45" s="403"/>
      <c r="AQ45" s="404"/>
      <c r="AR45" s="404"/>
      <c r="AS45" s="404"/>
      <c r="AT45" s="404"/>
      <c r="AU45" s="404"/>
      <c r="AV45" s="405"/>
      <c r="AW45" s="403"/>
      <c r="AX45" s="404"/>
      <c r="AY45" s="404"/>
      <c r="AZ45" s="937"/>
      <c r="BA45" s="891"/>
      <c r="BB45" s="890"/>
      <c r="BC45" s="891"/>
      <c r="BD45" s="892"/>
      <c r="BE45" s="893"/>
      <c r="BF45" s="893"/>
      <c r="BG45" s="893"/>
      <c r="BH45" s="894"/>
    </row>
    <row r="46" spans="2:60" ht="19.5" customHeight="1">
      <c r="B46" s="376">
        <f>B43+1</f>
        <v>9</v>
      </c>
      <c r="C46" s="910"/>
      <c r="D46" s="911"/>
      <c r="E46" s="912"/>
      <c r="F46" s="377">
        <f>C45</f>
        <v>0</v>
      </c>
      <c r="G46" s="378"/>
      <c r="H46" s="917"/>
      <c r="I46" s="922"/>
      <c r="J46" s="923"/>
      <c r="K46" s="923"/>
      <c r="L46" s="924"/>
      <c r="M46" s="931"/>
      <c r="N46" s="932"/>
      <c r="O46" s="933"/>
      <c r="P46" s="379" t="s">
        <v>679</v>
      </c>
      <c r="Q46" s="380"/>
      <c r="R46" s="380"/>
      <c r="S46" s="381"/>
      <c r="T46" s="382"/>
      <c r="U46" s="383" t="str">
        <f>IF(U45="","",VLOOKUP(U45,シフト記号表!$D$6:$X$47,21,FALSE))</f>
        <v/>
      </c>
      <c r="V46" s="384" t="str">
        <f>IF(V45="","",VLOOKUP(V45,シフト記号表!$D$6:$X$47,21,FALSE))</f>
        <v/>
      </c>
      <c r="W46" s="384" t="str">
        <f>IF(W45="","",VLOOKUP(W45,シフト記号表!$D$6:$X$47,21,FALSE))</f>
        <v/>
      </c>
      <c r="X46" s="384" t="str">
        <f>IF(X45="","",VLOOKUP(X45,シフト記号表!$D$6:$X$47,21,FALSE))</f>
        <v/>
      </c>
      <c r="Y46" s="384" t="str">
        <f>IF(Y45="","",VLOOKUP(Y45,シフト記号表!$D$6:$X$47,21,FALSE))</f>
        <v/>
      </c>
      <c r="Z46" s="384" t="str">
        <f>IF(Z45="","",VLOOKUP(Z45,シフト記号表!$D$6:$X$47,21,FALSE))</f>
        <v/>
      </c>
      <c r="AA46" s="385" t="str">
        <f>IF(AA45="","",VLOOKUP(AA45,シフト記号表!$D$6:$X$47,21,FALSE))</f>
        <v/>
      </c>
      <c r="AB46" s="383" t="str">
        <f>IF(AB45="","",VLOOKUP(AB45,シフト記号表!$D$6:$X$47,21,FALSE))</f>
        <v/>
      </c>
      <c r="AC46" s="384" t="str">
        <f>IF(AC45="","",VLOOKUP(AC45,シフト記号表!$D$6:$X$47,21,FALSE))</f>
        <v/>
      </c>
      <c r="AD46" s="384" t="str">
        <f>IF(AD45="","",VLOOKUP(AD45,シフト記号表!$D$6:$X$47,21,FALSE))</f>
        <v/>
      </c>
      <c r="AE46" s="384" t="str">
        <f>IF(AE45="","",VLOOKUP(AE45,シフト記号表!$D$6:$X$47,21,FALSE))</f>
        <v/>
      </c>
      <c r="AF46" s="384" t="str">
        <f>IF(AF45="","",VLOOKUP(AF45,シフト記号表!$D$6:$X$47,21,FALSE))</f>
        <v/>
      </c>
      <c r="AG46" s="384" t="str">
        <f>IF(AG45="","",VLOOKUP(AG45,シフト記号表!$D$6:$X$47,21,FALSE))</f>
        <v/>
      </c>
      <c r="AH46" s="385" t="str">
        <f>IF(AH45="","",VLOOKUP(AH45,シフト記号表!$D$6:$X$47,21,FALSE))</f>
        <v/>
      </c>
      <c r="AI46" s="383" t="str">
        <f>IF(AI45="","",VLOOKUP(AI45,シフト記号表!$D$6:$X$47,21,FALSE))</f>
        <v/>
      </c>
      <c r="AJ46" s="384" t="str">
        <f>IF(AJ45="","",VLOOKUP(AJ45,シフト記号表!$D$6:$X$47,21,FALSE))</f>
        <v/>
      </c>
      <c r="AK46" s="384" t="str">
        <f>IF(AK45="","",VLOOKUP(AK45,シフト記号表!$D$6:$X$47,21,FALSE))</f>
        <v/>
      </c>
      <c r="AL46" s="384" t="str">
        <f>IF(AL45="","",VLOOKUP(AL45,シフト記号表!$D$6:$X$47,21,FALSE))</f>
        <v/>
      </c>
      <c r="AM46" s="384" t="str">
        <f>IF(AM45="","",VLOOKUP(AM45,シフト記号表!$D$6:$X$47,21,FALSE))</f>
        <v/>
      </c>
      <c r="AN46" s="384" t="str">
        <f>IF(AN45="","",VLOOKUP(AN45,シフト記号表!$D$6:$X$47,21,FALSE))</f>
        <v/>
      </c>
      <c r="AO46" s="385" t="str">
        <f>IF(AO45="","",VLOOKUP(AO45,シフト記号表!$D$6:$X$47,21,FALSE))</f>
        <v/>
      </c>
      <c r="AP46" s="383" t="str">
        <f>IF(AP45="","",VLOOKUP(AP45,シフト記号表!$D$6:$X$47,21,FALSE))</f>
        <v/>
      </c>
      <c r="AQ46" s="384" t="str">
        <f>IF(AQ45="","",VLOOKUP(AQ45,シフト記号表!$D$6:$X$47,21,FALSE))</f>
        <v/>
      </c>
      <c r="AR46" s="384" t="str">
        <f>IF(AR45="","",VLOOKUP(AR45,シフト記号表!$D$6:$X$47,21,FALSE))</f>
        <v/>
      </c>
      <c r="AS46" s="384" t="str">
        <f>IF(AS45="","",VLOOKUP(AS45,シフト記号表!$D$6:$X$47,21,FALSE))</f>
        <v/>
      </c>
      <c r="AT46" s="384" t="str">
        <f>IF(AT45="","",VLOOKUP(AT45,シフト記号表!$D$6:$X$47,21,FALSE))</f>
        <v/>
      </c>
      <c r="AU46" s="384" t="str">
        <f>IF(AU45="","",VLOOKUP(AU45,シフト記号表!$D$6:$X$47,21,FALSE))</f>
        <v/>
      </c>
      <c r="AV46" s="385" t="str">
        <f>IF(AV45="","",VLOOKUP(AV45,シフト記号表!$D$6:$X$47,21,FALSE))</f>
        <v/>
      </c>
      <c r="AW46" s="383" t="str">
        <f>IF(AW45="","",VLOOKUP(AW45,シフト記号表!$D$6:$X$47,21,FALSE))</f>
        <v/>
      </c>
      <c r="AX46" s="384" t="str">
        <f>IF(AX45="","",VLOOKUP(AX45,シフト記号表!$D$6:$X$47,21,FALSE))</f>
        <v/>
      </c>
      <c r="AY46" s="384" t="str">
        <f>IF(AY45="","",VLOOKUP(AY45,シフト記号表!$D$6:$X$47,21,FALSE))</f>
        <v/>
      </c>
      <c r="AZ46" s="898">
        <f>IF($BC$3="４週",SUM(U46:AV46),IF($BC$3="暦月",SUM(U46:AY46),""))</f>
        <v>0</v>
      </c>
      <c r="BA46" s="899"/>
      <c r="BB46" s="900">
        <f>IF($BC$3="４週",AZ46/4,IF($BC$3="暦月",(AZ46/($BC$8/7)),""))</f>
        <v>0</v>
      </c>
      <c r="BC46" s="899"/>
      <c r="BD46" s="895"/>
      <c r="BE46" s="896"/>
      <c r="BF46" s="896"/>
      <c r="BG46" s="896"/>
      <c r="BH46" s="897"/>
    </row>
    <row r="47" spans="2:60" ht="19.5" customHeight="1">
      <c r="B47" s="386"/>
      <c r="C47" s="938"/>
      <c r="D47" s="939"/>
      <c r="E47" s="940"/>
      <c r="F47" s="387"/>
      <c r="G47" s="388">
        <f>C45</f>
        <v>0</v>
      </c>
      <c r="H47" s="941"/>
      <c r="I47" s="942"/>
      <c r="J47" s="943"/>
      <c r="K47" s="943"/>
      <c r="L47" s="944"/>
      <c r="M47" s="945"/>
      <c r="N47" s="946"/>
      <c r="O47" s="947"/>
      <c r="P47" s="389" t="s">
        <v>680</v>
      </c>
      <c r="Q47" s="390"/>
      <c r="R47" s="390"/>
      <c r="S47" s="410"/>
      <c r="T47" s="411"/>
      <c r="U47" s="393" t="str">
        <f>IF(U45="","",VLOOKUP(U45,シフト記号表!$D$6:$Z$47,23,FALSE))</f>
        <v/>
      </c>
      <c r="V47" s="394" t="str">
        <f>IF(V45="","",VLOOKUP(V45,シフト記号表!$D$6:$Z$47,23,FALSE))</f>
        <v/>
      </c>
      <c r="W47" s="394" t="str">
        <f>IF(W45="","",VLOOKUP(W45,シフト記号表!$D$6:$Z$47,23,FALSE))</f>
        <v/>
      </c>
      <c r="X47" s="394" t="str">
        <f>IF(X45="","",VLOOKUP(X45,シフト記号表!$D$6:$Z$47,23,FALSE))</f>
        <v/>
      </c>
      <c r="Y47" s="394" t="str">
        <f>IF(Y45="","",VLOOKUP(Y45,シフト記号表!$D$6:$Z$47,23,FALSE))</f>
        <v/>
      </c>
      <c r="Z47" s="394" t="str">
        <f>IF(Z45="","",VLOOKUP(Z45,シフト記号表!$D$6:$Z$47,23,FALSE))</f>
        <v/>
      </c>
      <c r="AA47" s="395" t="str">
        <f>IF(AA45="","",VLOOKUP(AA45,シフト記号表!$D$6:$Z$47,23,FALSE))</f>
        <v/>
      </c>
      <c r="AB47" s="393" t="str">
        <f>IF(AB45="","",VLOOKUP(AB45,シフト記号表!$D$6:$Z$47,23,FALSE))</f>
        <v/>
      </c>
      <c r="AC47" s="394" t="str">
        <f>IF(AC45="","",VLOOKUP(AC45,シフト記号表!$D$6:$Z$47,23,FALSE))</f>
        <v/>
      </c>
      <c r="AD47" s="394" t="str">
        <f>IF(AD45="","",VLOOKUP(AD45,シフト記号表!$D$6:$Z$47,23,FALSE))</f>
        <v/>
      </c>
      <c r="AE47" s="394" t="str">
        <f>IF(AE45="","",VLOOKUP(AE45,シフト記号表!$D$6:$Z$47,23,FALSE))</f>
        <v/>
      </c>
      <c r="AF47" s="394" t="str">
        <f>IF(AF45="","",VLOOKUP(AF45,シフト記号表!$D$6:$Z$47,23,FALSE))</f>
        <v/>
      </c>
      <c r="AG47" s="394" t="str">
        <f>IF(AG45="","",VLOOKUP(AG45,シフト記号表!$D$6:$Z$47,23,FALSE))</f>
        <v/>
      </c>
      <c r="AH47" s="395" t="str">
        <f>IF(AH45="","",VLOOKUP(AH45,シフト記号表!$D$6:$Z$47,23,FALSE))</f>
        <v/>
      </c>
      <c r="AI47" s="393" t="str">
        <f>IF(AI45="","",VLOOKUP(AI45,シフト記号表!$D$6:$Z$47,23,FALSE))</f>
        <v/>
      </c>
      <c r="AJ47" s="394" t="str">
        <f>IF(AJ45="","",VLOOKUP(AJ45,シフト記号表!$D$6:$Z$47,23,FALSE))</f>
        <v/>
      </c>
      <c r="AK47" s="394" t="str">
        <f>IF(AK45="","",VLOOKUP(AK45,シフト記号表!$D$6:$Z$47,23,FALSE))</f>
        <v/>
      </c>
      <c r="AL47" s="394" t="str">
        <f>IF(AL45="","",VLOOKUP(AL45,シフト記号表!$D$6:$Z$47,23,FALSE))</f>
        <v/>
      </c>
      <c r="AM47" s="394" t="str">
        <f>IF(AM45="","",VLOOKUP(AM45,シフト記号表!$D$6:$Z$47,23,FALSE))</f>
        <v/>
      </c>
      <c r="AN47" s="394" t="str">
        <f>IF(AN45="","",VLOOKUP(AN45,シフト記号表!$D$6:$Z$47,23,FALSE))</f>
        <v/>
      </c>
      <c r="AO47" s="395" t="str">
        <f>IF(AO45="","",VLOOKUP(AO45,シフト記号表!$D$6:$Z$47,23,FALSE))</f>
        <v/>
      </c>
      <c r="AP47" s="393" t="str">
        <f>IF(AP45="","",VLOOKUP(AP45,シフト記号表!$D$6:$Z$47,23,FALSE))</f>
        <v/>
      </c>
      <c r="AQ47" s="394" t="str">
        <f>IF(AQ45="","",VLOOKUP(AQ45,シフト記号表!$D$6:$Z$47,23,FALSE))</f>
        <v/>
      </c>
      <c r="AR47" s="394" t="str">
        <f>IF(AR45="","",VLOOKUP(AR45,シフト記号表!$D$6:$Z$47,23,FALSE))</f>
        <v/>
      </c>
      <c r="AS47" s="394" t="str">
        <f>IF(AS45="","",VLOOKUP(AS45,シフト記号表!$D$6:$Z$47,23,FALSE))</f>
        <v/>
      </c>
      <c r="AT47" s="394" t="str">
        <f>IF(AT45="","",VLOOKUP(AT45,シフト記号表!$D$6:$Z$47,23,FALSE))</f>
        <v/>
      </c>
      <c r="AU47" s="394" t="str">
        <f>IF(AU45="","",VLOOKUP(AU45,シフト記号表!$D$6:$Z$47,23,FALSE))</f>
        <v/>
      </c>
      <c r="AV47" s="395" t="str">
        <f>IF(AV45="","",VLOOKUP(AV45,シフト記号表!$D$6:$Z$47,23,FALSE))</f>
        <v/>
      </c>
      <c r="AW47" s="393" t="str">
        <f>IF(AW45="","",VLOOKUP(AW45,シフト記号表!$D$6:$Z$47,23,FALSE))</f>
        <v/>
      </c>
      <c r="AX47" s="394" t="str">
        <f>IF(AX45="","",VLOOKUP(AX45,シフト記号表!$D$6:$Z$47,23,FALSE))</f>
        <v/>
      </c>
      <c r="AY47" s="394" t="str">
        <f>IF(AY45="","",VLOOKUP(AY45,シフト記号表!$D$6:$Z$47,23,FALSE))</f>
        <v/>
      </c>
      <c r="AZ47" s="901">
        <f>IF($BC$3="４週",SUM(U47:AV47),IF($BC$3="暦月",SUM(U47:AY47),""))</f>
        <v>0</v>
      </c>
      <c r="BA47" s="902"/>
      <c r="BB47" s="903">
        <f>IF($BC$3="４週",AZ47/4,IF($BC$3="暦月",(AZ47/($BC$8/7)),""))</f>
        <v>0</v>
      </c>
      <c r="BC47" s="902"/>
      <c r="BD47" s="904"/>
      <c r="BE47" s="905"/>
      <c r="BF47" s="905"/>
      <c r="BG47" s="905"/>
      <c r="BH47" s="906"/>
    </row>
    <row r="48" spans="2:60" ht="19.5" customHeight="1">
      <c r="B48" s="396"/>
      <c r="C48" s="907"/>
      <c r="D48" s="908"/>
      <c r="E48" s="909"/>
      <c r="F48" s="377"/>
      <c r="G48" s="378"/>
      <c r="H48" s="916"/>
      <c r="I48" s="919"/>
      <c r="J48" s="920"/>
      <c r="K48" s="920"/>
      <c r="L48" s="921"/>
      <c r="M48" s="928"/>
      <c r="N48" s="929"/>
      <c r="O48" s="930"/>
      <c r="P48" s="399" t="s">
        <v>678</v>
      </c>
      <c r="Q48" s="406"/>
      <c r="R48" s="406"/>
      <c r="S48" s="407"/>
      <c r="T48" s="412"/>
      <c r="U48" s="403"/>
      <c r="V48" s="404"/>
      <c r="W48" s="404"/>
      <c r="X48" s="404"/>
      <c r="Y48" s="404"/>
      <c r="Z48" s="404"/>
      <c r="AA48" s="405"/>
      <c r="AB48" s="403"/>
      <c r="AC48" s="404"/>
      <c r="AD48" s="404"/>
      <c r="AE48" s="404"/>
      <c r="AF48" s="404"/>
      <c r="AG48" s="404"/>
      <c r="AH48" s="405"/>
      <c r="AI48" s="403"/>
      <c r="AJ48" s="404"/>
      <c r="AK48" s="404"/>
      <c r="AL48" s="404"/>
      <c r="AM48" s="404"/>
      <c r="AN48" s="404"/>
      <c r="AO48" s="405"/>
      <c r="AP48" s="403"/>
      <c r="AQ48" s="404"/>
      <c r="AR48" s="404"/>
      <c r="AS48" s="404"/>
      <c r="AT48" s="404"/>
      <c r="AU48" s="404"/>
      <c r="AV48" s="405"/>
      <c r="AW48" s="403"/>
      <c r="AX48" s="404"/>
      <c r="AY48" s="404"/>
      <c r="AZ48" s="937"/>
      <c r="BA48" s="891"/>
      <c r="BB48" s="890"/>
      <c r="BC48" s="891"/>
      <c r="BD48" s="892"/>
      <c r="BE48" s="893"/>
      <c r="BF48" s="893"/>
      <c r="BG48" s="893"/>
      <c r="BH48" s="894"/>
    </row>
    <row r="49" spans="2:60" ht="19.5" customHeight="1">
      <c r="B49" s="376">
        <f>B46+1</f>
        <v>10</v>
      </c>
      <c r="C49" s="910"/>
      <c r="D49" s="911"/>
      <c r="E49" s="912"/>
      <c r="F49" s="377">
        <f>C48</f>
        <v>0</v>
      </c>
      <c r="G49" s="378"/>
      <c r="H49" s="917"/>
      <c r="I49" s="922"/>
      <c r="J49" s="923"/>
      <c r="K49" s="923"/>
      <c r="L49" s="924"/>
      <c r="M49" s="931"/>
      <c r="N49" s="932"/>
      <c r="O49" s="933"/>
      <c r="P49" s="379" t="s">
        <v>679</v>
      </c>
      <c r="Q49" s="380"/>
      <c r="R49" s="380"/>
      <c r="S49" s="381"/>
      <c r="T49" s="382"/>
      <c r="U49" s="383" t="str">
        <f>IF(U48="","",VLOOKUP(U48,シフト記号表!$D$6:$X$47,21,FALSE))</f>
        <v/>
      </c>
      <c r="V49" s="384" t="str">
        <f>IF(V48="","",VLOOKUP(V48,シフト記号表!$D$6:$X$47,21,FALSE))</f>
        <v/>
      </c>
      <c r="W49" s="384" t="str">
        <f>IF(W48="","",VLOOKUP(W48,シフト記号表!$D$6:$X$47,21,FALSE))</f>
        <v/>
      </c>
      <c r="X49" s="384" t="str">
        <f>IF(X48="","",VLOOKUP(X48,シフト記号表!$D$6:$X$47,21,FALSE))</f>
        <v/>
      </c>
      <c r="Y49" s="384" t="str">
        <f>IF(Y48="","",VLOOKUP(Y48,シフト記号表!$D$6:$X$47,21,FALSE))</f>
        <v/>
      </c>
      <c r="Z49" s="384" t="str">
        <f>IF(Z48="","",VLOOKUP(Z48,シフト記号表!$D$6:$X$47,21,FALSE))</f>
        <v/>
      </c>
      <c r="AA49" s="385" t="str">
        <f>IF(AA48="","",VLOOKUP(AA48,シフト記号表!$D$6:$X$47,21,FALSE))</f>
        <v/>
      </c>
      <c r="AB49" s="383" t="str">
        <f>IF(AB48="","",VLOOKUP(AB48,シフト記号表!$D$6:$X$47,21,FALSE))</f>
        <v/>
      </c>
      <c r="AC49" s="384" t="str">
        <f>IF(AC48="","",VLOOKUP(AC48,シフト記号表!$D$6:$X$47,21,FALSE))</f>
        <v/>
      </c>
      <c r="AD49" s="384" t="str">
        <f>IF(AD48="","",VLOOKUP(AD48,シフト記号表!$D$6:$X$47,21,FALSE))</f>
        <v/>
      </c>
      <c r="AE49" s="384" t="str">
        <f>IF(AE48="","",VLOOKUP(AE48,シフト記号表!$D$6:$X$47,21,FALSE))</f>
        <v/>
      </c>
      <c r="AF49" s="384" t="str">
        <f>IF(AF48="","",VLOOKUP(AF48,シフト記号表!$D$6:$X$47,21,FALSE))</f>
        <v/>
      </c>
      <c r="AG49" s="384" t="str">
        <f>IF(AG48="","",VLOOKUP(AG48,シフト記号表!$D$6:$X$47,21,FALSE))</f>
        <v/>
      </c>
      <c r="AH49" s="385" t="str">
        <f>IF(AH48="","",VLOOKUP(AH48,シフト記号表!$D$6:$X$47,21,FALSE))</f>
        <v/>
      </c>
      <c r="AI49" s="383" t="str">
        <f>IF(AI48="","",VLOOKUP(AI48,シフト記号表!$D$6:$X$47,21,FALSE))</f>
        <v/>
      </c>
      <c r="AJ49" s="384" t="str">
        <f>IF(AJ48="","",VLOOKUP(AJ48,シフト記号表!$D$6:$X$47,21,FALSE))</f>
        <v/>
      </c>
      <c r="AK49" s="384" t="str">
        <f>IF(AK48="","",VLOOKUP(AK48,シフト記号表!$D$6:$X$47,21,FALSE))</f>
        <v/>
      </c>
      <c r="AL49" s="384" t="str">
        <f>IF(AL48="","",VLOOKUP(AL48,シフト記号表!$D$6:$X$47,21,FALSE))</f>
        <v/>
      </c>
      <c r="AM49" s="384" t="str">
        <f>IF(AM48="","",VLOOKUP(AM48,シフト記号表!$D$6:$X$47,21,FALSE))</f>
        <v/>
      </c>
      <c r="AN49" s="384" t="str">
        <f>IF(AN48="","",VLOOKUP(AN48,シフト記号表!$D$6:$X$47,21,FALSE))</f>
        <v/>
      </c>
      <c r="AO49" s="385" t="str">
        <f>IF(AO48="","",VLOOKUP(AO48,シフト記号表!$D$6:$X$47,21,FALSE))</f>
        <v/>
      </c>
      <c r="AP49" s="383" t="str">
        <f>IF(AP48="","",VLOOKUP(AP48,シフト記号表!$D$6:$X$47,21,FALSE))</f>
        <v/>
      </c>
      <c r="AQ49" s="384" t="str">
        <f>IF(AQ48="","",VLOOKUP(AQ48,シフト記号表!$D$6:$X$47,21,FALSE))</f>
        <v/>
      </c>
      <c r="AR49" s="384" t="str">
        <f>IF(AR48="","",VLOOKUP(AR48,シフト記号表!$D$6:$X$47,21,FALSE))</f>
        <v/>
      </c>
      <c r="AS49" s="384" t="str">
        <f>IF(AS48="","",VLOOKUP(AS48,シフト記号表!$D$6:$X$47,21,FALSE))</f>
        <v/>
      </c>
      <c r="AT49" s="384" t="str">
        <f>IF(AT48="","",VLOOKUP(AT48,シフト記号表!$D$6:$X$47,21,FALSE))</f>
        <v/>
      </c>
      <c r="AU49" s="384" t="str">
        <f>IF(AU48="","",VLOOKUP(AU48,シフト記号表!$D$6:$X$47,21,FALSE))</f>
        <v/>
      </c>
      <c r="AV49" s="385" t="str">
        <f>IF(AV48="","",VLOOKUP(AV48,シフト記号表!$D$6:$X$47,21,FALSE))</f>
        <v/>
      </c>
      <c r="AW49" s="383" t="str">
        <f>IF(AW48="","",VLOOKUP(AW48,シフト記号表!$D$6:$X$47,21,FALSE))</f>
        <v/>
      </c>
      <c r="AX49" s="384" t="str">
        <f>IF(AX48="","",VLOOKUP(AX48,シフト記号表!$D$6:$X$47,21,FALSE))</f>
        <v/>
      </c>
      <c r="AY49" s="384" t="str">
        <f>IF(AY48="","",VLOOKUP(AY48,シフト記号表!$D$6:$X$47,21,FALSE))</f>
        <v/>
      </c>
      <c r="AZ49" s="898">
        <f>IF($BC$3="４週",SUM(U49:AV49),IF($BC$3="暦月",SUM(U49:AY49),""))</f>
        <v>0</v>
      </c>
      <c r="BA49" s="899"/>
      <c r="BB49" s="900">
        <f>IF($BC$3="４週",AZ49/4,IF($BC$3="暦月",(AZ49/($BC$8/7)),""))</f>
        <v>0</v>
      </c>
      <c r="BC49" s="899"/>
      <c r="BD49" s="895"/>
      <c r="BE49" s="896"/>
      <c r="BF49" s="896"/>
      <c r="BG49" s="896"/>
      <c r="BH49" s="897"/>
    </row>
    <row r="50" spans="2:60" ht="19.5" customHeight="1">
      <c r="B50" s="386"/>
      <c r="C50" s="938"/>
      <c r="D50" s="939"/>
      <c r="E50" s="940"/>
      <c r="F50" s="387"/>
      <c r="G50" s="388">
        <f>C48</f>
        <v>0</v>
      </c>
      <c r="H50" s="941"/>
      <c r="I50" s="942"/>
      <c r="J50" s="943"/>
      <c r="K50" s="943"/>
      <c r="L50" s="944"/>
      <c r="M50" s="945"/>
      <c r="N50" s="946"/>
      <c r="O50" s="947"/>
      <c r="P50" s="413" t="s">
        <v>680</v>
      </c>
      <c r="Q50" s="414"/>
      <c r="R50" s="414"/>
      <c r="S50" s="415"/>
      <c r="T50" s="416"/>
      <c r="U50" s="393" t="str">
        <f>IF(U48="","",VLOOKUP(U48,シフト記号表!$D$6:$Z$47,23,FALSE))</f>
        <v/>
      </c>
      <c r="V50" s="394" t="str">
        <f>IF(V48="","",VLOOKUP(V48,シフト記号表!$D$6:$Z$47,23,FALSE))</f>
        <v/>
      </c>
      <c r="W50" s="394" t="str">
        <f>IF(W48="","",VLOOKUP(W48,シフト記号表!$D$6:$Z$47,23,FALSE))</f>
        <v/>
      </c>
      <c r="X50" s="394" t="str">
        <f>IF(X48="","",VLOOKUP(X48,シフト記号表!$D$6:$Z$47,23,FALSE))</f>
        <v/>
      </c>
      <c r="Y50" s="394" t="str">
        <f>IF(Y48="","",VLOOKUP(Y48,シフト記号表!$D$6:$Z$47,23,FALSE))</f>
        <v/>
      </c>
      <c r="Z50" s="394" t="str">
        <f>IF(Z48="","",VLOOKUP(Z48,シフト記号表!$D$6:$Z$47,23,FALSE))</f>
        <v/>
      </c>
      <c r="AA50" s="395" t="str">
        <f>IF(AA48="","",VLOOKUP(AA48,シフト記号表!$D$6:$Z$47,23,FALSE))</f>
        <v/>
      </c>
      <c r="AB50" s="393" t="str">
        <f>IF(AB48="","",VLOOKUP(AB48,シフト記号表!$D$6:$Z$47,23,FALSE))</f>
        <v/>
      </c>
      <c r="AC50" s="394" t="str">
        <f>IF(AC48="","",VLOOKUP(AC48,シフト記号表!$D$6:$Z$47,23,FALSE))</f>
        <v/>
      </c>
      <c r="AD50" s="394" t="str">
        <f>IF(AD48="","",VLOOKUP(AD48,シフト記号表!$D$6:$Z$47,23,FALSE))</f>
        <v/>
      </c>
      <c r="AE50" s="394" t="str">
        <f>IF(AE48="","",VLOOKUP(AE48,シフト記号表!$D$6:$Z$47,23,FALSE))</f>
        <v/>
      </c>
      <c r="AF50" s="394" t="str">
        <f>IF(AF48="","",VLOOKUP(AF48,シフト記号表!$D$6:$Z$47,23,FALSE))</f>
        <v/>
      </c>
      <c r="AG50" s="394" t="str">
        <f>IF(AG48="","",VLOOKUP(AG48,シフト記号表!$D$6:$Z$47,23,FALSE))</f>
        <v/>
      </c>
      <c r="AH50" s="395" t="str">
        <f>IF(AH48="","",VLOOKUP(AH48,シフト記号表!$D$6:$Z$47,23,FALSE))</f>
        <v/>
      </c>
      <c r="AI50" s="393" t="str">
        <f>IF(AI48="","",VLOOKUP(AI48,シフト記号表!$D$6:$Z$47,23,FALSE))</f>
        <v/>
      </c>
      <c r="AJ50" s="394" t="str">
        <f>IF(AJ48="","",VLOOKUP(AJ48,シフト記号表!$D$6:$Z$47,23,FALSE))</f>
        <v/>
      </c>
      <c r="AK50" s="394" t="str">
        <f>IF(AK48="","",VLOOKUP(AK48,シフト記号表!$D$6:$Z$47,23,FALSE))</f>
        <v/>
      </c>
      <c r="AL50" s="394" t="str">
        <f>IF(AL48="","",VLOOKUP(AL48,シフト記号表!$D$6:$Z$47,23,FALSE))</f>
        <v/>
      </c>
      <c r="AM50" s="394" t="str">
        <f>IF(AM48="","",VLOOKUP(AM48,シフト記号表!$D$6:$Z$47,23,FALSE))</f>
        <v/>
      </c>
      <c r="AN50" s="394" t="str">
        <f>IF(AN48="","",VLOOKUP(AN48,シフト記号表!$D$6:$Z$47,23,FALSE))</f>
        <v/>
      </c>
      <c r="AO50" s="395" t="str">
        <f>IF(AO48="","",VLOOKUP(AO48,シフト記号表!$D$6:$Z$47,23,FALSE))</f>
        <v/>
      </c>
      <c r="AP50" s="393" t="str">
        <f>IF(AP48="","",VLOOKUP(AP48,シフト記号表!$D$6:$Z$47,23,FALSE))</f>
        <v/>
      </c>
      <c r="AQ50" s="394" t="str">
        <f>IF(AQ48="","",VLOOKUP(AQ48,シフト記号表!$D$6:$Z$47,23,FALSE))</f>
        <v/>
      </c>
      <c r="AR50" s="394" t="str">
        <f>IF(AR48="","",VLOOKUP(AR48,シフト記号表!$D$6:$Z$47,23,FALSE))</f>
        <v/>
      </c>
      <c r="AS50" s="394" t="str">
        <f>IF(AS48="","",VLOOKUP(AS48,シフト記号表!$D$6:$Z$47,23,FALSE))</f>
        <v/>
      </c>
      <c r="AT50" s="394" t="str">
        <f>IF(AT48="","",VLOOKUP(AT48,シフト記号表!$D$6:$Z$47,23,FALSE))</f>
        <v/>
      </c>
      <c r="AU50" s="394" t="str">
        <f>IF(AU48="","",VLOOKUP(AU48,シフト記号表!$D$6:$Z$47,23,FALSE))</f>
        <v/>
      </c>
      <c r="AV50" s="395" t="str">
        <f>IF(AV48="","",VLOOKUP(AV48,シフト記号表!$D$6:$Z$47,23,FALSE))</f>
        <v/>
      </c>
      <c r="AW50" s="393" t="str">
        <f>IF(AW48="","",VLOOKUP(AW48,シフト記号表!$D$6:$Z$47,23,FALSE))</f>
        <v/>
      </c>
      <c r="AX50" s="394" t="str">
        <f>IF(AX48="","",VLOOKUP(AX48,シフト記号表!$D$6:$Z$47,23,FALSE))</f>
        <v/>
      </c>
      <c r="AY50" s="394" t="str">
        <f>IF(AY48="","",VLOOKUP(AY48,シフト記号表!$D$6:$Z$47,23,FALSE))</f>
        <v/>
      </c>
      <c r="AZ50" s="901">
        <f>IF($BC$3="４週",SUM(U50:AV50),IF($BC$3="暦月",SUM(U50:AY50),""))</f>
        <v>0</v>
      </c>
      <c r="BA50" s="902"/>
      <c r="BB50" s="903">
        <f>IF($BC$3="４週",AZ50/4,IF($BC$3="暦月",(AZ50/($BC$8/7)),""))</f>
        <v>0</v>
      </c>
      <c r="BC50" s="902"/>
      <c r="BD50" s="904"/>
      <c r="BE50" s="905"/>
      <c r="BF50" s="905"/>
      <c r="BG50" s="905"/>
      <c r="BH50" s="906"/>
    </row>
    <row r="51" spans="2:60" ht="19.5" customHeight="1">
      <c r="B51" s="396"/>
      <c r="C51" s="907"/>
      <c r="D51" s="908"/>
      <c r="E51" s="909"/>
      <c r="F51" s="377"/>
      <c r="G51" s="378"/>
      <c r="H51" s="916"/>
      <c r="I51" s="919"/>
      <c r="J51" s="920"/>
      <c r="K51" s="920"/>
      <c r="L51" s="921"/>
      <c r="M51" s="928"/>
      <c r="N51" s="929"/>
      <c r="O51" s="930"/>
      <c r="P51" s="399" t="s">
        <v>678</v>
      </c>
      <c r="Q51" s="406"/>
      <c r="R51" s="406"/>
      <c r="S51" s="407"/>
      <c r="T51" s="412"/>
      <c r="U51" s="403"/>
      <c r="V51" s="404"/>
      <c r="W51" s="404"/>
      <c r="X51" s="404"/>
      <c r="Y51" s="404"/>
      <c r="Z51" s="404"/>
      <c r="AA51" s="405"/>
      <c r="AB51" s="403"/>
      <c r="AC51" s="404"/>
      <c r="AD51" s="404"/>
      <c r="AE51" s="404"/>
      <c r="AF51" s="404"/>
      <c r="AG51" s="404"/>
      <c r="AH51" s="405"/>
      <c r="AI51" s="403"/>
      <c r="AJ51" s="404"/>
      <c r="AK51" s="404"/>
      <c r="AL51" s="404"/>
      <c r="AM51" s="404"/>
      <c r="AN51" s="404"/>
      <c r="AO51" s="405"/>
      <c r="AP51" s="403"/>
      <c r="AQ51" s="404"/>
      <c r="AR51" s="404"/>
      <c r="AS51" s="404"/>
      <c r="AT51" s="404"/>
      <c r="AU51" s="404"/>
      <c r="AV51" s="405"/>
      <c r="AW51" s="403"/>
      <c r="AX51" s="404"/>
      <c r="AY51" s="404"/>
      <c r="AZ51" s="937"/>
      <c r="BA51" s="891"/>
      <c r="BB51" s="890"/>
      <c r="BC51" s="891"/>
      <c r="BD51" s="892"/>
      <c r="BE51" s="893"/>
      <c r="BF51" s="893"/>
      <c r="BG51" s="893"/>
      <c r="BH51" s="894"/>
    </row>
    <row r="52" spans="2:60" ht="19.5" customHeight="1">
      <c r="B52" s="376">
        <f>B49+1</f>
        <v>11</v>
      </c>
      <c r="C52" s="910"/>
      <c r="D52" s="911"/>
      <c r="E52" s="912"/>
      <c r="F52" s="377">
        <f>C51</f>
        <v>0</v>
      </c>
      <c r="G52" s="378"/>
      <c r="H52" s="917"/>
      <c r="I52" s="922"/>
      <c r="J52" s="923"/>
      <c r="K52" s="923"/>
      <c r="L52" s="924"/>
      <c r="M52" s="931"/>
      <c r="N52" s="932"/>
      <c r="O52" s="933"/>
      <c r="P52" s="379" t="s">
        <v>679</v>
      </c>
      <c r="Q52" s="380"/>
      <c r="R52" s="380"/>
      <c r="S52" s="381"/>
      <c r="T52" s="382"/>
      <c r="U52" s="383" t="str">
        <f>IF(U51="","",VLOOKUP(U51,シフト記号表!$D$6:$X$47,21,FALSE))</f>
        <v/>
      </c>
      <c r="V52" s="384" t="str">
        <f>IF(V51="","",VLOOKUP(V51,シフト記号表!$D$6:$X$47,21,FALSE))</f>
        <v/>
      </c>
      <c r="W52" s="384" t="str">
        <f>IF(W51="","",VLOOKUP(W51,シフト記号表!$D$6:$X$47,21,FALSE))</f>
        <v/>
      </c>
      <c r="X52" s="384" t="str">
        <f>IF(X51="","",VLOOKUP(X51,シフト記号表!$D$6:$X$47,21,FALSE))</f>
        <v/>
      </c>
      <c r="Y52" s="384" t="str">
        <f>IF(Y51="","",VLOOKUP(Y51,シフト記号表!$D$6:$X$47,21,FALSE))</f>
        <v/>
      </c>
      <c r="Z52" s="384" t="str">
        <f>IF(Z51="","",VLOOKUP(Z51,シフト記号表!$D$6:$X$47,21,FALSE))</f>
        <v/>
      </c>
      <c r="AA52" s="385" t="str">
        <f>IF(AA51="","",VLOOKUP(AA51,シフト記号表!$D$6:$X$47,21,FALSE))</f>
        <v/>
      </c>
      <c r="AB52" s="383" t="str">
        <f>IF(AB51="","",VLOOKUP(AB51,シフト記号表!$D$6:$X$47,21,FALSE))</f>
        <v/>
      </c>
      <c r="AC52" s="384" t="str">
        <f>IF(AC51="","",VLOOKUP(AC51,シフト記号表!$D$6:$X$47,21,FALSE))</f>
        <v/>
      </c>
      <c r="AD52" s="384" t="str">
        <f>IF(AD51="","",VLOOKUP(AD51,シフト記号表!$D$6:$X$47,21,FALSE))</f>
        <v/>
      </c>
      <c r="AE52" s="384" t="str">
        <f>IF(AE51="","",VLOOKUP(AE51,シフト記号表!$D$6:$X$47,21,FALSE))</f>
        <v/>
      </c>
      <c r="AF52" s="384" t="str">
        <f>IF(AF51="","",VLOOKUP(AF51,シフト記号表!$D$6:$X$47,21,FALSE))</f>
        <v/>
      </c>
      <c r="AG52" s="384" t="str">
        <f>IF(AG51="","",VLOOKUP(AG51,シフト記号表!$D$6:$X$47,21,FALSE))</f>
        <v/>
      </c>
      <c r="AH52" s="385" t="str">
        <f>IF(AH51="","",VLOOKUP(AH51,シフト記号表!$D$6:$X$47,21,FALSE))</f>
        <v/>
      </c>
      <c r="AI52" s="383" t="str">
        <f>IF(AI51="","",VLOOKUP(AI51,シフト記号表!$D$6:$X$47,21,FALSE))</f>
        <v/>
      </c>
      <c r="AJ52" s="384" t="str">
        <f>IF(AJ51="","",VLOOKUP(AJ51,シフト記号表!$D$6:$X$47,21,FALSE))</f>
        <v/>
      </c>
      <c r="AK52" s="384" t="str">
        <f>IF(AK51="","",VLOOKUP(AK51,シフト記号表!$D$6:$X$47,21,FALSE))</f>
        <v/>
      </c>
      <c r="AL52" s="384" t="str">
        <f>IF(AL51="","",VLOOKUP(AL51,シフト記号表!$D$6:$X$47,21,FALSE))</f>
        <v/>
      </c>
      <c r="AM52" s="384" t="str">
        <f>IF(AM51="","",VLOOKUP(AM51,シフト記号表!$D$6:$X$47,21,FALSE))</f>
        <v/>
      </c>
      <c r="AN52" s="384" t="str">
        <f>IF(AN51="","",VLOOKUP(AN51,シフト記号表!$D$6:$X$47,21,FALSE))</f>
        <v/>
      </c>
      <c r="AO52" s="385" t="str">
        <f>IF(AO51="","",VLOOKUP(AO51,シフト記号表!$D$6:$X$47,21,FALSE))</f>
        <v/>
      </c>
      <c r="AP52" s="383" t="str">
        <f>IF(AP51="","",VLOOKUP(AP51,シフト記号表!$D$6:$X$47,21,FALSE))</f>
        <v/>
      </c>
      <c r="AQ52" s="384" t="str">
        <f>IF(AQ51="","",VLOOKUP(AQ51,シフト記号表!$D$6:$X$47,21,FALSE))</f>
        <v/>
      </c>
      <c r="AR52" s="384" t="str">
        <f>IF(AR51="","",VLOOKUP(AR51,シフト記号表!$D$6:$X$47,21,FALSE))</f>
        <v/>
      </c>
      <c r="AS52" s="384" t="str">
        <f>IF(AS51="","",VLOOKUP(AS51,シフト記号表!$D$6:$X$47,21,FALSE))</f>
        <v/>
      </c>
      <c r="AT52" s="384" t="str">
        <f>IF(AT51="","",VLOOKUP(AT51,シフト記号表!$D$6:$X$47,21,FALSE))</f>
        <v/>
      </c>
      <c r="AU52" s="384" t="str">
        <f>IF(AU51="","",VLOOKUP(AU51,シフト記号表!$D$6:$X$47,21,FALSE))</f>
        <v/>
      </c>
      <c r="AV52" s="385" t="str">
        <f>IF(AV51="","",VLOOKUP(AV51,シフト記号表!$D$6:$X$47,21,FALSE))</f>
        <v/>
      </c>
      <c r="AW52" s="383" t="str">
        <f>IF(AW51="","",VLOOKUP(AW51,シフト記号表!$D$6:$X$47,21,FALSE))</f>
        <v/>
      </c>
      <c r="AX52" s="384" t="str">
        <f>IF(AX51="","",VLOOKUP(AX51,シフト記号表!$D$6:$X$47,21,FALSE))</f>
        <v/>
      </c>
      <c r="AY52" s="384" t="str">
        <f>IF(AY51="","",VLOOKUP(AY51,シフト記号表!$D$6:$X$47,21,FALSE))</f>
        <v/>
      </c>
      <c r="AZ52" s="898">
        <f>IF($BC$3="４週",SUM(U52:AV52),IF($BC$3="暦月",SUM(U52:AY52),""))</f>
        <v>0</v>
      </c>
      <c r="BA52" s="899"/>
      <c r="BB52" s="900">
        <f>IF($BC$3="４週",AZ52/4,IF($BC$3="暦月",(AZ52/($BC$8/7)),""))</f>
        <v>0</v>
      </c>
      <c r="BC52" s="899"/>
      <c r="BD52" s="895"/>
      <c r="BE52" s="896"/>
      <c r="BF52" s="896"/>
      <c r="BG52" s="896"/>
      <c r="BH52" s="897"/>
    </row>
    <row r="53" spans="2:60" ht="19.5" customHeight="1">
      <c r="B53" s="386"/>
      <c r="C53" s="938"/>
      <c r="D53" s="939"/>
      <c r="E53" s="940"/>
      <c r="F53" s="387"/>
      <c r="G53" s="388">
        <f>C51</f>
        <v>0</v>
      </c>
      <c r="H53" s="941"/>
      <c r="I53" s="942"/>
      <c r="J53" s="943"/>
      <c r="K53" s="943"/>
      <c r="L53" s="944"/>
      <c r="M53" s="945"/>
      <c r="N53" s="946"/>
      <c r="O53" s="947"/>
      <c r="P53" s="413" t="s">
        <v>680</v>
      </c>
      <c r="Q53" s="414"/>
      <c r="R53" s="414"/>
      <c r="S53" s="415"/>
      <c r="T53" s="416"/>
      <c r="U53" s="393" t="str">
        <f>IF(U51="","",VLOOKUP(U51,シフト記号表!$D$6:$Z$47,23,FALSE))</f>
        <v/>
      </c>
      <c r="V53" s="394" t="str">
        <f>IF(V51="","",VLOOKUP(V51,シフト記号表!$D$6:$Z$47,23,FALSE))</f>
        <v/>
      </c>
      <c r="W53" s="394" t="str">
        <f>IF(W51="","",VLOOKUP(W51,シフト記号表!$D$6:$Z$47,23,FALSE))</f>
        <v/>
      </c>
      <c r="X53" s="394" t="str">
        <f>IF(X51="","",VLOOKUP(X51,シフト記号表!$D$6:$Z$47,23,FALSE))</f>
        <v/>
      </c>
      <c r="Y53" s="394" t="str">
        <f>IF(Y51="","",VLOOKUP(Y51,シフト記号表!$D$6:$Z$47,23,FALSE))</f>
        <v/>
      </c>
      <c r="Z53" s="394" t="str">
        <f>IF(Z51="","",VLOOKUP(Z51,シフト記号表!$D$6:$Z$47,23,FALSE))</f>
        <v/>
      </c>
      <c r="AA53" s="395" t="str">
        <f>IF(AA51="","",VLOOKUP(AA51,シフト記号表!$D$6:$Z$47,23,FALSE))</f>
        <v/>
      </c>
      <c r="AB53" s="393" t="str">
        <f>IF(AB51="","",VLOOKUP(AB51,シフト記号表!$D$6:$Z$47,23,FALSE))</f>
        <v/>
      </c>
      <c r="AC53" s="394" t="str">
        <f>IF(AC51="","",VLOOKUP(AC51,シフト記号表!$D$6:$Z$47,23,FALSE))</f>
        <v/>
      </c>
      <c r="AD53" s="394" t="str">
        <f>IF(AD51="","",VLOOKUP(AD51,シフト記号表!$D$6:$Z$47,23,FALSE))</f>
        <v/>
      </c>
      <c r="AE53" s="394" t="str">
        <f>IF(AE51="","",VLOOKUP(AE51,シフト記号表!$D$6:$Z$47,23,FALSE))</f>
        <v/>
      </c>
      <c r="AF53" s="394" t="str">
        <f>IF(AF51="","",VLOOKUP(AF51,シフト記号表!$D$6:$Z$47,23,FALSE))</f>
        <v/>
      </c>
      <c r="AG53" s="394" t="str">
        <f>IF(AG51="","",VLOOKUP(AG51,シフト記号表!$D$6:$Z$47,23,FALSE))</f>
        <v/>
      </c>
      <c r="AH53" s="395" t="str">
        <f>IF(AH51="","",VLOOKUP(AH51,シフト記号表!$D$6:$Z$47,23,FALSE))</f>
        <v/>
      </c>
      <c r="AI53" s="393" t="str">
        <f>IF(AI51="","",VLOOKUP(AI51,シフト記号表!$D$6:$Z$47,23,FALSE))</f>
        <v/>
      </c>
      <c r="AJ53" s="394" t="str">
        <f>IF(AJ51="","",VLOOKUP(AJ51,シフト記号表!$D$6:$Z$47,23,FALSE))</f>
        <v/>
      </c>
      <c r="AK53" s="394" t="str">
        <f>IF(AK51="","",VLOOKUP(AK51,シフト記号表!$D$6:$Z$47,23,FALSE))</f>
        <v/>
      </c>
      <c r="AL53" s="394" t="str">
        <f>IF(AL51="","",VLOOKUP(AL51,シフト記号表!$D$6:$Z$47,23,FALSE))</f>
        <v/>
      </c>
      <c r="AM53" s="394" t="str">
        <f>IF(AM51="","",VLOOKUP(AM51,シフト記号表!$D$6:$Z$47,23,FALSE))</f>
        <v/>
      </c>
      <c r="AN53" s="394" t="str">
        <f>IF(AN51="","",VLOOKUP(AN51,シフト記号表!$D$6:$Z$47,23,FALSE))</f>
        <v/>
      </c>
      <c r="AO53" s="395" t="str">
        <f>IF(AO51="","",VLOOKUP(AO51,シフト記号表!$D$6:$Z$47,23,FALSE))</f>
        <v/>
      </c>
      <c r="AP53" s="393" t="str">
        <f>IF(AP51="","",VLOOKUP(AP51,シフト記号表!$D$6:$Z$47,23,FALSE))</f>
        <v/>
      </c>
      <c r="AQ53" s="394" t="str">
        <f>IF(AQ51="","",VLOOKUP(AQ51,シフト記号表!$D$6:$Z$47,23,FALSE))</f>
        <v/>
      </c>
      <c r="AR53" s="394" t="str">
        <f>IF(AR51="","",VLOOKUP(AR51,シフト記号表!$D$6:$Z$47,23,FALSE))</f>
        <v/>
      </c>
      <c r="AS53" s="394" t="str">
        <f>IF(AS51="","",VLOOKUP(AS51,シフト記号表!$D$6:$Z$47,23,FALSE))</f>
        <v/>
      </c>
      <c r="AT53" s="394" t="str">
        <f>IF(AT51="","",VLOOKUP(AT51,シフト記号表!$D$6:$Z$47,23,FALSE))</f>
        <v/>
      </c>
      <c r="AU53" s="394" t="str">
        <f>IF(AU51="","",VLOOKUP(AU51,シフト記号表!$D$6:$Z$47,23,FALSE))</f>
        <v/>
      </c>
      <c r="AV53" s="395" t="str">
        <f>IF(AV51="","",VLOOKUP(AV51,シフト記号表!$D$6:$Z$47,23,FALSE))</f>
        <v/>
      </c>
      <c r="AW53" s="393" t="str">
        <f>IF(AW51="","",VLOOKUP(AW51,シフト記号表!$D$6:$Z$47,23,FALSE))</f>
        <v/>
      </c>
      <c r="AX53" s="394" t="str">
        <f>IF(AX51="","",VLOOKUP(AX51,シフト記号表!$D$6:$Z$47,23,FALSE))</f>
        <v/>
      </c>
      <c r="AY53" s="394" t="str">
        <f>IF(AY51="","",VLOOKUP(AY51,シフト記号表!$D$6:$Z$47,23,FALSE))</f>
        <v/>
      </c>
      <c r="AZ53" s="901">
        <f>IF($BC$3="４週",SUM(U53:AV53),IF($BC$3="暦月",SUM(U53:AY53),""))</f>
        <v>0</v>
      </c>
      <c r="BA53" s="902"/>
      <c r="BB53" s="903">
        <f>IF($BC$3="４週",AZ53/4,IF($BC$3="暦月",(AZ53/($BC$8/7)),""))</f>
        <v>0</v>
      </c>
      <c r="BC53" s="902"/>
      <c r="BD53" s="904"/>
      <c r="BE53" s="905"/>
      <c r="BF53" s="905"/>
      <c r="BG53" s="905"/>
      <c r="BH53" s="906"/>
    </row>
    <row r="54" spans="2:60" ht="19.5" customHeight="1">
      <c r="B54" s="396"/>
      <c r="C54" s="907"/>
      <c r="D54" s="908"/>
      <c r="E54" s="909"/>
      <c r="F54" s="377"/>
      <c r="G54" s="378"/>
      <c r="H54" s="916"/>
      <c r="I54" s="919"/>
      <c r="J54" s="920"/>
      <c r="K54" s="920"/>
      <c r="L54" s="921"/>
      <c r="M54" s="928"/>
      <c r="N54" s="929"/>
      <c r="O54" s="930"/>
      <c r="P54" s="399" t="s">
        <v>678</v>
      </c>
      <c r="Q54" s="406"/>
      <c r="R54" s="406"/>
      <c r="S54" s="407"/>
      <c r="T54" s="412"/>
      <c r="U54" s="403"/>
      <c r="V54" s="404"/>
      <c r="W54" s="404"/>
      <c r="X54" s="404"/>
      <c r="Y54" s="404"/>
      <c r="Z54" s="404"/>
      <c r="AA54" s="405"/>
      <c r="AB54" s="403"/>
      <c r="AC54" s="404"/>
      <c r="AD54" s="404"/>
      <c r="AE54" s="404"/>
      <c r="AF54" s="404"/>
      <c r="AG54" s="404"/>
      <c r="AH54" s="405"/>
      <c r="AI54" s="403"/>
      <c r="AJ54" s="404"/>
      <c r="AK54" s="404"/>
      <c r="AL54" s="404"/>
      <c r="AM54" s="404"/>
      <c r="AN54" s="404"/>
      <c r="AO54" s="405"/>
      <c r="AP54" s="403"/>
      <c r="AQ54" s="404"/>
      <c r="AR54" s="404"/>
      <c r="AS54" s="404"/>
      <c r="AT54" s="404"/>
      <c r="AU54" s="404"/>
      <c r="AV54" s="405"/>
      <c r="AW54" s="403"/>
      <c r="AX54" s="404"/>
      <c r="AY54" s="404"/>
      <c r="AZ54" s="937"/>
      <c r="BA54" s="891"/>
      <c r="BB54" s="890"/>
      <c r="BC54" s="891"/>
      <c r="BD54" s="892"/>
      <c r="BE54" s="893"/>
      <c r="BF54" s="893"/>
      <c r="BG54" s="893"/>
      <c r="BH54" s="894"/>
    </row>
    <row r="55" spans="2:60" ht="19.5" customHeight="1">
      <c r="B55" s="376">
        <f>B52+1</f>
        <v>12</v>
      </c>
      <c r="C55" s="910"/>
      <c r="D55" s="911"/>
      <c r="E55" s="912"/>
      <c r="F55" s="377">
        <f>C54</f>
        <v>0</v>
      </c>
      <c r="G55" s="378"/>
      <c r="H55" s="917"/>
      <c r="I55" s="922"/>
      <c r="J55" s="923"/>
      <c r="K55" s="923"/>
      <c r="L55" s="924"/>
      <c r="M55" s="931"/>
      <c r="N55" s="932"/>
      <c r="O55" s="933"/>
      <c r="P55" s="379" t="s">
        <v>679</v>
      </c>
      <c r="Q55" s="380"/>
      <c r="R55" s="380"/>
      <c r="S55" s="381"/>
      <c r="T55" s="382"/>
      <c r="U55" s="383" t="str">
        <f>IF(U54="","",VLOOKUP(U54,シフト記号表!$D$6:$X$47,21,FALSE))</f>
        <v/>
      </c>
      <c r="V55" s="384" t="str">
        <f>IF(V54="","",VLOOKUP(V54,シフト記号表!$D$6:$X$47,21,FALSE))</f>
        <v/>
      </c>
      <c r="W55" s="384" t="str">
        <f>IF(W54="","",VLOOKUP(W54,シフト記号表!$D$6:$X$47,21,FALSE))</f>
        <v/>
      </c>
      <c r="X55" s="384" t="str">
        <f>IF(X54="","",VLOOKUP(X54,シフト記号表!$D$6:$X$47,21,FALSE))</f>
        <v/>
      </c>
      <c r="Y55" s="384" t="str">
        <f>IF(Y54="","",VLOOKUP(Y54,シフト記号表!$D$6:$X$47,21,FALSE))</f>
        <v/>
      </c>
      <c r="Z55" s="384" t="str">
        <f>IF(Z54="","",VLOOKUP(Z54,シフト記号表!$D$6:$X$47,21,FALSE))</f>
        <v/>
      </c>
      <c r="AA55" s="385" t="str">
        <f>IF(AA54="","",VLOOKUP(AA54,シフト記号表!$D$6:$X$47,21,FALSE))</f>
        <v/>
      </c>
      <c r="AB55" s="383" t="str">
        <f>IF(AB54="","",VLOOKUP(AB54,シフト記号表!$D$6:$X$47,21,FALSE))</f>
        <v/>
      </c>
      <c r="AC55" s="384" t="str">
        <f>IF(AC54="","",VLOOKUP(AC54,シフト記号表!$D$6:$X$47,21,FALSE))</f>
        <v/>
      </c>
      <c r="AD55" s="384" t="str">
        <f>IF(AD54="","",VLOOKUP(AD54,シフト記号表!$D$6:$X$47,21,FALSE))</f>
        <v/>
      </c>
      <c r="AE55" s="384" t="str">
        <f>IF(AE54="","",VLOOKUP(AE54,シフト記号表!$D$6:$X$47,21,FALSE))</f>
        <v/>
      </c>
      <c r="AF55" s="384" t="str">
        <f>IF(AF54="","",VLOOKUP(AF54,シフト記号表!$D$6:$X$47,21,FALSE))</f>
        <v/>
      </c>
      <c r="AG55" s="384" t="str">
        <f>IF(AG54="","",VLOOKUP(AG54,シフト記号表!$D$6:$X$47,21,FALSE))</f>
        <v/>
      </c>
      <c r="AH55" s="385" t="str">
        <f>IF(AH54="","",VLOOKUP(AH54,シフト記号表!$D$6:$X$47,21,FALSE))</f>
        <v/>
      </c>
      <c r="AI55" s="383" t="str">
        <f>IF(AI54="","",VLOOKUP(AI54,シフト記号表!$D$6:$X$47,21,FALSE))</f>
        <v/>
      </c>
      <c r="AJ55" s="384" t="str">
        <f>IF(AJ54="","",VLOOKUP(AJ54,シフト記号表!$D$6:$X$47,21,FALSE))</f>
        <v/>
      </c>
      <c r="AK55" s="384" t="str">
        <f>IF(AK54="","",VLOOKUP(AK54,シフト記号表!$D$6:$X$47,21,FALSE))</f>
        <v/>
      </c>
      <c r="AL55" s="384" t="str">
        <f>IF(AL54="","",VLOOKUP(AL54,シフト記号表!$D$6:$X$47,21,FALSE))</f>
        <v/>
      </c>
      <c r="AM55" s="384" t="str">
        <f>IF(AM54="","",VLOOKUP(AM54,シフト記号表!$D$6:$X$47,21,FALSE))</f>
        <v/>
      </c>
      <c r="AN55" s="384" t="str">
        <f>IF(AN54="","",VLOOKUP(AN54,シフト記号表!$D$6:$X$47,21,FALSE))</f>
        <v/>
      </c>
      <c r="AO55" s="385" t="str">
        <f>IF(AO54="","",VLOOKUP(AO54,シフト記号表!$D$6:$X$47,21,FALSE))</f>
        <v/>
      </c>
      <c r="AP55" s="383" t="str">
        <f>IF(AP54="","",VLOOKUP(AP54,シフト記号表!$D$6:$X$47,21,FALSE))</f>
        <v/>
      </c>
      <c r="AQ55" s="384" t="str">
        <f>IF(AQ54="","",VLOOKUP(AQ54,シフト記号表!$D$6:$X$47,21,FALSE))</f>
        <v/>
      </c>
      <c r="AR55" s="384" t="str">
        <f>IF(AR54="","",VLOOKUP(AR54,シフト記号表!$D$6:$X$47,21,FALSE))</f>
        <v/>
      </c>
      <c r="AS55" s="384" t="str">
        <f>IF(AS54="","",VLOOKUP(AS54,シフト記号表!$D$6:$X$47,21,FALSE))</f>
        <v/>
      </c>
      <c r="AT55" s="384" t="str">
        <f>IF(AT54="","",VLOOKUP(AT54,シフト記号表!$D$6:$X$47,21,FALSE))</f>
        <v/>
      </c>
      <c r="AU55" s="384" t="str">
        <f>IF(AU54="","",VLOOKUP(AU54,シフト記号表!$D$6:$X$47,21,FALSE))</f>
        <v/>
      </c>
      <c r="AV55" s="385" t="str">
        <f>IF(AV54="","",VLOOKUP(AV54,シフト記号表!$D$6:$X$47,21,FALSE))</f>
        <v/>
      </c>
      <c r="AW55" s="383" t="str">
        <f>IF(AW54="","",VLOOKUP(AW54,シフト記号表!$D$6:$X$47,21,FALSE))</f>
        <v/>
      </c>
      <c r="AX55" s="384" t="str">
        <f>IF(AX54="","",VLOOKUP(AX54,シフト記号表!$D$6:$X$47,21,FALSE))</f>
        <v/>
      </c>
      <c r="AY55" s="384" t="str">
        <f>IF(AY54="","",VLOOKUP(AY54,シフト記号表!$D$6:$X$47,21,FALSE))</f>
        <v/>
      </c>
      <c r="AZ55" s="898">
        <f>IF($BC$3="４週",SUM(U55:AV55),IF($BC$3="暦月",SUM(U55:AY55),""))</f>
        <v>0</v>
      </c>
      <c r="BA55" s="899"/>
      <c r="BB55" s="900">
        <f>IF($BC$3="４週",AZ55/4,IF($BC$3="暦月",(AZ55/($BC$8/7)),""))</f>
        <v>0</v>
      </c>
      <c r="BC55" s="899"/>
      <c r="BD55" s="895"/>
      <c r="BE55" s="896"/>
      <c r="BF55" s="896"/>
      <c r="BG55" s="896"/>
      <c r="BH55" s="897"/>
    </row>
    <row r="56" spans="2:60" ht="19.5" customHeight="1">
      <c r="B56" s="386"/>
      <c r="C56" s="938"/>
      <c r="D56" s="939"/>
      <c r="E56" s="940"/>
      <c r="F56" s="387"/>
      <c r="G56" s="388">
        <f>C54</f>
        <v>0</v>
      </c>
      <c r="H56" s="941"/>
      <c r="I56" s="942"/>
      <c r="J56" s="943"/>
      <c r="K56" s="943"/>
      <c r="L56" s="944"/>
      <c r="M56" s="945"/>
      <c r="N56" s="946"/>
      <c r="O56" s="947"/>
      <c r="P56" s="413" t="s">
        <v>680</v>
      </c>
      <c r="Q56" s="414"/>
      <c r="R56" s="414"/>
      <c r="S56" s="415"/>
      <c r="T56" s="416"/>
      <c r="U56" s="393" t="str">
        <f>IF(U54="","",VLOOKUP(U54,シフト記号表!$D$6:$Z$47,23,FALSE))</f>
        <v/>
      </c>
      <c r="V56" s="394" t="str">
        <f>IF(V54="","",VLOOKUP(V54,シフト記号表!$D$6:$Z$47,23,FALSE))</f>
        <v/>
      </c>
      <c r="W56" s="394" t="str">
        <f>IF(W54="","",VLOOKUP(W54,シフト記号表!$D$6:$Z$47,23,FALSE))</f>
        <v/>
      </c>
      <c r="X56" s="394" t="str">
        <f>IF(X54="","",VLOOKUP(X54,シフト記号表!$D$6:$Z$47,23,FALSE))</f>
        <v/>
      </c>
      <c r="Y56" s="394" t="str">
        <f>IF(Y54="","",VLOOKUP(Y54,シフト記号表!$D$6:$Z$47,23,FALSE))</f>
        <v/>
      </c>
      <c r="Z56" s="394" t="str">
        <f>IF(Z54="","",VLOOKUP(Z54,シフト記号表!$D$6:$Z$47,23,FALSE))</f>
        <v/>
      </c>
      <c r="AA56" s="395" t="str">
        <f>IF(AA54="","",VLOOKUP(AA54,シフト記号表!$D$6:$Z$47,23,FALSE))</f>
        <v/>
      </c>
      <c r="AB56" s="393" t="str">
        <f>IF(AB54="","",VLOOKUP(AB54,シフト記号表!$D$6:$Z$47,23,FALSE))</f>
        <v/>
      </c>
      <c r="AC56" s="394" t="str">
        <f>IF(AC54="","",VLOOKUP(AC54,シフト記号表!$D$6:$Z$47,23,FALSE))</f>
        <v/>
      </c>
      <c r="AD56" s="394" t="str">
        <f>IF(AD54="","",VLOOKUP(AD54,シフト記号表!$D$6:$Z$47,23,FALSE))</f>
        <v/>
      </c>
      <c r="AE56" s="394" t="str">
        <f>IF(AE54="","",VLOOKUP(AE54,シフト記号表!$D$6:$Z$47,23,FALSE))</f>
        <v/>
      </c>
      <c r="AF56" s="394" t="str">
        <f>IF(AF54="","",VLOOKUP(AF54,シフト記号表!$D$6:$Z$47,23,FALSE))</f>
        <v/>
      </c>
      <c r="AG56" s="394" t="str">
        <f>IF(AG54="","",VLOOKUP(AG54,シフト記号表!$D$6:$Z$47,23,FALSE))</f>
        <v/>
      </c>
      <c r="AH56" s="395" t="str">
        <f>IF(AH54="","",VLOOKUP(AH54,シフト記号表!$D$6:$Z$47,23,FALSE))</f>
        <v/>
      </c>
      <c r="AI56" s="393" t="str">
        <f>IF(AI54="","",VLOOKUP(AI54,シフト記号表!$D$6:$Z$47,23,FALSE))</f>
        <v/>
      </c>
      <c r="AJ56" s="394" t="str">
        <f>IF(AJ54="","",VLOOKUP(AJ54,シフト記号表!$D$6:$Z$47,23,FALSE))</f>
        <v/>
      </c>
      <c r="AK56" s="394" t="str">
        <f>IF(AK54="","",VLOOKUP(AK54,シフト記号表!$D$6:$Z$47,23,FALSE))</f>
        <v/>
      </c>
      <c r="AL56" s="394" t="str">
        <f>IF(AL54="","",VLOOKUP(AL54,シフト記号表!$D$6:$Z$47,23,FALSE))</f>
        <v/>
      </c>
      <c r="AM56" s="394" t="str">
        <f>IF(AM54="","",VLOOKUP(AM54,シフト記号表!$D$6:$Z$47,23,FALSE))</f>
        <v/>
      </c>
      <c r="AN56" s="394" t="str">
        <f>IF(AN54="","",VLOOKUP(AN54,シフト記号表!$D$6:$Z$47,23,FALSE))</f>
        <v/>
      </c>
      <c r="AO56" s="395" t="str">
        <f>IF(AO54="","",VLOOKUP(AO54,シフト記号表!$D$6:$Z$47,23,FALSE))</f>
        <v/>
      </c>
      <c r="AP56" s="393" t="str">
        <f>IF(AP54="","",VLOOKUP(AP54,シフト記号表!$D$6:$Z$47,23,FALSE))</f>
        <v/>
      </c>
      <c r="AQ56" s="394" t="str">
        <f>IF(AQ54="","",VLOOKUP(AQ54,シフト記号表!$D$6:$Z$47,23,FALSE))</f>
        <v/>
      </c>
      <c r="AR56" s="394" t="str">
        <f>IF(AR54="","",VLOOKUP(AR54,シフト記号表!$D$6:$Z$47,23,FALSE))</f>
        <v/>
      </c>
      <c r="AS56" s="394" t="str">
        <f>IF(AS54="","",VLOOKUP(AS54,シフト記号表!$D$6:$Z$47,23,FALSE))</f>
        <v/>
      </c>
      <c r="AT56" s="394" t="str">
        <f>IF(AT54="","",VLOOKUP(AT54,シフト記号表!$D$6:$Z$47,23,FALSE))</f>
        <v/>
      </c>
      <c r="AU56" s="394" t="str">
        <f>IF(AU54="","",VLOOKUP(AU54,シフト記号表!$D$6:$Z$47,23,FALSE))</f>
        <v/>
      </c>
      <c r="AV56" s="395" t="str">
        <f>IF(AV54="","",VLOOKUP(AV54,シフト記号表!$D$6:$Z$47,23,FALSE))</f>
        <v/>
      </c>
      <c r="AW56" s="393" t="str">
        <f>IF(AW54="","",VLOOKUP(AW54,シフト記号表!$D$6:$Z$47,23,FALSE))</f>
        <v/>
      </c>
      <c r="AX56" s="394" t="str">
        <f>IF(AX54="","",VLOOKUP(AX54,シフト記号表!$D$6:$Z$47,23,FALSE))</f>
        <v/>
      </c>
      <c r="AY56" s="394" t="str">
        <f>IF(AY54="","",VLOOKUP(AY54,シフト記号表!$D$6:$Z$47,23,FALSE))</f>
        <v/>
      </c>
      <c r="AZ56" s="901">
        <f>IF($BC$3="４週",SUM(U56:AV56),IF($BC$3="暦月",SUM(U56:AY56),""))</f>
        <v>0</v>
      </c>
      <c r="BA56" s="902"/>
      <c r="BB56" s="903">
        <f>IF($BC$3="４週",AZ56/4,IF($BC$3="暦月",(AZ56/($BC$8/7)),""))</f>
        <v>0</v>
      </c>
      <c r="BC56" s="902"/>
      <c r="BD56" s="904"/>
      <c r="BE56" s="905"/>
      <c r="BF56" s="905"/>
      <c r="BG56" s="905"/>
      <c r="BH56" s="906"/>
    </row>
    <row r="57" spans="2:60" ht="19.5" customHeight="1">
      <c r="B57" s="396"/>
      <c r="C57" s="907"/>
      <c r="D57" s="908"/>
      <c r="E57" s="909"/>
      <c r="F57" s="377"/>
      <c r="G57" s="378"/>
      <c r="H57" s="916"/>
      <c r="I57" s="919"/>
      <c r="J57" s="920"/>
      <c r="K57" s="920"/>
      <c r="L57" s="921"/>
      <c r="M57" s="928"/>
      <c r="N57" s="929"/>
      <c r="O57" s="930"/>
      <c r="P57" s="399" t="s">
        <v>678</v>
      </c>
      <c r="Q57" s="406"/>
      <c r="R57" s="406"/>
      <c r="S57" s="407"/>
      <c r="T57" s="412"/>
      <c r="U57" s="403"/>
      <c r="V57" s="404"/>
      <c r="W57" s="404"/>
      <c r="X57" s="404"/>
      <c r="Y57" s="404"/>
      <c r="Z57" s="404"/>
      <c r="AA57" s="405"/>
      <c r="AB57" s="403"/>
      <c r="AC57" s="404"/>
      <c r="AD57" s="404"/>
      <c r="AE57" s="404"/>
      <c r="AF57" s="404"/>
      <c r="AG57" s="404"/>
      <c r="AH57" s="405"/>
      <c r="AI57" s="403"/>
      <c r="AJ57" s="404"/>
      <c r="AK57" s="404"/>
      <c r="AL57" s="404"/>
      <c r="AM57" s="404"/>
      <c r="AN57" s="404"/>
      <c r="AO57" s="405"/>
      <c r="AP57" s="403"/>
      <c r="AQ57" s="404"/>
      <c r="AR57" s="404"/>
      <c r="AS57" s="404"/>
      <c r="AT57" s="404"/>
      <c r="AU57" s="404"/>
      <c r="AV57" s="405"/>
      <c r="AW57" s="403"/>
      <c r="AX57" s="404"/>
      <c r="AY57" s="404"/>
      <c r="AZ57" s="937"/>
      <c r="BA57" s="891"/>
      <c r="BB57" s="890"/>
      <c r="BC57" s="891"/>
      <c r="BD57" s="892"/>
      <c r="BE57" s="893"/>
      <c r="BF57" s="893"/>
      <c r="BG57" s="893"/>
      <c r="BH57" s="894"/>
    </row>
    <row r="58" spans="2:60" ht="19.5" customHeight="1">
      <c r="B58" s="376">
        <f>B55+1</f>
        <v>13</v>
      </c>
      <c r="C58" s="910"/>
      <c r="D58" s="911"/>
      <c r="E58" s="912"/>
      <c r="F58" s="377">
        <f>C57</f>
        <v>0</v>
      </c>
      <c r="G58" s="378"/>
      <c r="H58" s="917"/>
      <c r="I58" s="922"/>
      <c r="J58" s="923"/>
      <c r="K58" s="923"/>
      <c r="L58" s="924"/>
      <c r="M58" s="931"/>
      <c r="N58" s="932"/>
      <c r="O58" s="933"/>
      <c r="P58" s="379" t="s">
        <v>679</v>
      </c>
      <c r="Q58" s="380"/>
      <c r="R58" s="380"/>
      <c r="S58" s="381"/>
      <c r="T58" s="382"/>
      <c r="U58" s="383" t="str">
        <f>IF(U57="","",VLOOKUP(U57,シフト記号表!$D$6:$X$47,21,FALSE))</f>
        <v/>
      </c>
      <c r="V58" s="384" t="str">
        <f>IF(V57="","",VLOOKUP(V57,シフト記号表!$D$6:$X$47,21,FALSE))</f>
        <v/>
      </c>
      <c r="W58" s="384" t="str">
        <f>IF(W57="","",VLOOKUP(W57,シフト記号表!$D$6:$X$47,21,FALSE))</f>
        <v/>
      </c>
      <c r="X58" s="384" t="str">
        <f>IF(X57="","",VLOOKUP(X57,シフト記号表!$D$6:$X$47,21,FALSE))</f>
        <v/>
      </c>
      <c r="Y58" s="384" t="str">
        <f>IF(Y57="","",VLOOKUP(Y57,シフト記号表!$D$6:$X$47,21,FALSE))</f>
        <v/>
      </c>
      <c r="Z58" s="384" t="str">
        <f>IF(Z57="","",VLOOKUP(Z57,シフト記号表!$D$6:$X$47,21,FALSE))</f>
        <v/>
      </c>
      <c r="AA58" s="385" t="str">
        <f>IF(AA57="","",VLOOKUP(AA57,シフト記号表!$D$6:$X$47,21,FALSE))</f>
        <v/>
      </c>
      <c r="AB58" s="383" t="str">
        <f>IF(AB57="","",VLOOKUP(AB57,シフト記号表!$D$6:$X$47,21,FALSE))</f>
        <v/>
      </c>
      <c r="AC58" s="384" t="str">
        <f>IF(AC57="","",VLOOKUP(AC57,シフト記号表!$D$6:$X$47,21,FALSE))</f>
        <v/>
      </c>
      <c r="AD58" s="384" t="str">
        <f>IF(AD57="","",VLOOKUP(AD57,シフト記号表!$D$6:$X$47,21,FALSE))</f>
        <v/>
      </c>
      <c r="AE58" s="384" t="str">
        <f>IF(AE57="","",VLOOKUP(AE57,シフト記号表!$D$6:$X$47,21,FALSE))</f>
        <v/>
      </c>
      <c r="AF58" s="384" t="str">
        <f>IF(AF57="","",VLOOKUP(AF57,シフト記号表!$D$6:$X$47,21,FALSE))</f>
        <v/>
      </c>
      <c r="AG58" s="384" t="str">
        <f>IF(AG57="","",VLOOKUP(AG57,シフト記号表!$D$6:$X$47,21,FALSE))</f>
        <v/>
      </c>
      <c r="AH58" s="385" t="str">
        <f>IF(AH57="","",VLOOKUP(AH57,シフト記号表!$D$6:$X$47,21,FALSE))</f>
        <v/>
      </c>
      <c r="AI58" s="383" t="str">
        <f>IF(AI57="","",VLOOKUP(AI57,シフト記号表!$D$6:$X$47,21,FALSE))</f>
        <v/>
      </c>
      <c r="AJ58" s="384" t="str">
        <f>IF(AJ57="","",VLOOKUP(AJ57,シフト記号表!$D$6:$X$47,21,FALSE))</f>
        <v/>
      </c>
      <c r="AK58" s="384" t="str">
        <f>IF(AK57="","",VLOOKUP(AK57,シフト記号表!$D$6:$X$47,21,FALSE))</f>
        <v/>
      </c>
      <c r="AL58" s="384" t="str">
        <f>IF(AL57="","",VLOOKUP(AL57,シフト記号表!$D$6:$X$47,21,FALSE))</f>
        <v/>
      </c>
      <c r="AM58" s="384" t="str">
        <f>IF(AM57="","",VLOOKUP(AM57,シフト記号表!$D$6:$X$47,21,FALSE))</f>
        <v/>
      </c>
      <c r="AN58" s="384" t="str">
        <f>IF(AN57="","",VLOOKUP(AN57,シフト記号表!$D$6:$X$47,21,FALSE))</f>
        <v/>
      </c>
      <c r="AO58" s="385" t="str">
        <f>IF(AO57="","",VLOOKUP(AO57,シフト記号表!$D$6:$X$47,21,FALSE))</f>
        <v/>
      </c>
      <c r="AP58" s="383" t="str">
        <f>IF(AP57="","",VLOOKUP(AP57,シフト記号表!$D$6:$X$47,21,FALSE))</f>
        <v/>
      </c>
      <c r="AQ58" s="384" t="str">
        <f>IF(AQ57="","",VLOOKUP(AQ57,シフト記号表!$D$6:$X$47,21,FALSE))</f>
        <v/>
      </c>
      <c r="AR58" s="384" t="str">
        <f>IF(AR57="","",VLOOKUP(AR57,シフト記号表!$D$6:$X$47,21,FALSE))</f>
        <v/>
      </c>
      <c r="AS58" s="384" t="str">
        <f>IF(AS57="","",VLOOKUP(AS57,シフト記号表!$D$6:$X$47,21,FALSE))</f>
        <v/>
      </c>
      <c r="AT58" s="384" t="str">
        <f>IF(AT57="","",VLOOKUP(AT57,シフト記号表!$D$6:$X$47,21,FALSE))</f>
        <v/>
      </c>
      <c r="AU58" s="384" t="str">
        <f>IF(AU57="","",VLOOKUP(AU57,シフト記号表!$D$6:$X$47,21,FALSE))</f>
        <v/>
      </c>
      <c r="AV58" s="385" t="str">
        <f>IF(AV57="","",VLOOKUP(AV57,シフト記号表!$D$6:$X$47,21,FALSE))</f>
        <v/>
      </c>
      <c r="AW58" s="383" t="str">
        <f>IF(AW57="","",VLOOKUP(AW57,シフト記号表!$D$6:$X$47,21,FALSE))</f>
        <v/>
      </c>
      <c r="AX58" s="384" t="str">
        <f>IF(AX57="","",VLOOKUP(AX57,シフト記号表!$D$6:$X$47,21,FALSE))</f>
        <v/>
      </c>
      <c r="AY58" s="384" t="str">
        <f>IF(AY57="","",VLOOKUP(AY57,シフト記号表!$D$6:$X$47,21,FALSE))</f>
        <v/>
      </c>
      <c r="AZ58" s="898">
        <f>IF($BC$3="４週",SUM(U58:AV58),IF($BC$3="暦月",SUM(U58:AY58),""))</f>
        <v>0</v>
      </c>
      <c r="BA58" s="899"/>
      <c r="BB58" s="900">
        <f>IF($BC$3="４週",AZ58/4,IF($BC$3="暦月",(AZ58/($BC$8/7)),""))</f>
        <v>0</v>
      </c>
      <c r="BC58" s="899"/>
      <c r="BD58" s="895"/>
      <c r="BE58" s="896"/>
      <c r="BF58" s="896"/>
      <c r="BG58" s="896"/>
      <c r="BH58" s="897"/>
    </row>
    <row r="59" spans="2:60" ht="19.5" customHeight="1">
      <c r="B59" s="386"/>
      <c r="C59" s="938"/>
      <c r="D59" s="939"/>
      <c r="E59" s="940"/>
      <c r="F59" s="387"/>
      <c r="G59" s="388">
        <f>C57</f>
        <v>0</v>
      </c>
      <c r="H59" s="941"/>
      <c r="I59" s="942"/>
      <c r="J59" s="943"/>
      <c r="K59" s="943"/>
      <c r="L59" s="944"/>
      <c r="M59" s="945"/>
      <c r="N59" s="946"/>
      <c r="O59" s="947"/>
      <c r="P59" s="413" t="s">
        <v>680</v>
      </c>
      <c r="Q59" s="414"/>
      <c r="R59" s="414"/>
      <c r="S59" s="415"/>
      <c r="T59" s="416"/>
      <c r="U59" s="393" t="str">
        <f>IF(U57="","",VLOOKUP(U57,シフト記号表!$D$6:$Z$47,23,FALSE))</f>
        <v/>
      </c>
      <c r="V59" s="394" t="str">
        <f>IF(V57="","",VLOOKUP(V57,シフト記号表!$D$6:$Z$47,23,FALSE))</f>
        <v/>
      </c>
      <c r="W59" s="394" t="str">
        <f>IF(W57="","",VLOOKUP(W57,シフト記号表!$D$6:$Z$47,23,FALSE))</f>
        <v/>
      </c>
      <c r="X59" s="394" t="str">
        <f>IF(X57="","",VLOOKUP(X57,シフト記号表!$D$6:$Z$47,23,FALSE))</f>
        <v/>
      </c>
      <c r="Y59" s="394" t="str">
        <f>IF(Y57="","",VLOOKUP(Y57,シフト記号表!$D$6:$Z$47,23,FALSE))</f>
        <v/>
      </c>
      <c r="Z59" s="394" t="str">
        <f>IF(Z57="","",VLOOKUP(Z57,シフト記号表!$D$6:$Z$47,23,FALSE))</f>
        <v/>
      </c>
      <c r="AA59" s="395" t="str">
        <f>IF(AA57="","",VLOOKUP(AA57,シフト記号表!$D$6:$Z$47,23,FALSE))</f>
        <v/>
      </c>
      <c r="AB59" s="393" t="str">
        <f>IF(AB57="","",VLOOKUP(AB57,シフト記号表!$D$6:$Z$47,23,FALSE))</f>
        <v/>
      </c>
      <c r="AC59" s="394" t="str">
        <f>IF(AC57="","",VLOOKUP(AC57,シフト記号表!$D$6:$Z$47,23,FALSE))</f>
        <v/>
      </c>
      <c r="AD59" s="394" t="str">
        <f>IF(AD57="","",VLOOKUP(AD57,シフト記号表!$D$6:$Z$47,23,FALSE))</f>
        <v/>
      </c>
      <c r="AE59" s="394" t="str">
        <f>IF(AE57="","",VLOOKUP(AE57,シフト記号表!$D$6:$Z$47,23,FALSE))</f>
        <v/>
      </c>
      <c r="AF59" s="394" t="str">
        <f>IF(AF57="","",VLOOKUP(AF57,シフト記号表!$D$6:$Z$47,23,FALSE))</f>
        <v/>
      </c>
      <c r="AG59" s="394" t="str">
        <f>IF(AG57="","",VLOOKUP(AG57,シフト記号表!$D$6:$Z$47,23,FALSE))</f>
        <v/>
      </c>
      <c r="AH59" s="395" t="str">
        <f>IF(AH57="","",VLOOKUP(AH57,シフト記号表!$D$6:$Z$47,23,FALSE))</f>
        <v/>
      </c>
      <c r="AI59" s="393" t="str">
        <f>IF(AI57="","",VLOOKUP(AI57,シフト記号表!$D$6:$Z$47,23,FALSE))</f>
        <v/>
      </c>
      <c r="AJ59" s="394" t="str">
        <f>IF(AJ57="","",VLOOKUP(AJ57,シフト記号表!$D$6:$Z$47,23,FALSE))</f>
        <v/>
      </c>
      <c r="AK59" s="394" t="str">
        <f>IF(AK57="","",VLOOKUP(AK57,シフト記号表!$D$6:$Z$47,23,FALSE))</f>
        <v/>
      </c>
      <c r="AL59" s="394" t="str">
        <f>IF(AL57="","",VLOOKUP(AL57,シフト記号表!$D$6:$Z$47,23,FALSE))</f>
        <v/>
      </c>
      <c r="AM59" s="394" t="str">
        <f>IF(AM57="","",VLOOKUP(AM57,シフト記号表!$D$6:$Z$47,23,FALSE))</f>
        <v/>
      </c>
      <c r="AN59" s="394" t="str">
        <f>IF(AN57="","",VLOOKUP(AN57,シフト記号表!$D$6:$Z$47,23,FALSE))</f>
        <v/>
      </c>
      <c r="AO59" s="395" t="str">
        <f>IF(AO57="","",VLOOKUP(AO57,シフト記号表!$D$6:$Z$47,23,FALSE))</f>
        <v/>
      </c>
      <c r="AP59" s="393" t="str">
        <f>IF(AP57="","",VLOOKUP(AP57,シフト記号表!$D$6:$Z$47,23,FALSE))</f>
        <v/>
      </c>
      <c r="AQ59" s="394" t="str">
        <f>IF(AQ57="","",VLOOKUP(AQ57,シフト記号表!$D$6:$Z$47,23,FALSE))</f>
        <v/>
      </c>
      <c r="AR59" s="394" t="str">
        <f>IF(AR57="","",VLOOKUP(AR57,シフト記号表!$D$6:$Z$47,23,FALSE))</f>
        <v/>
      </c>
      <c r="AS59" s="394" t="str">
        <f>IF(AS57="","",VLOOKUP(AS57,シフト記号表!$D$6:$Z$47,23,FALSE))</f>
        <v/>
      </c>
      <c r="AT59" s="394" t="str">
        <f>IF(AT57="","",VLOOKUP(AT57,シフト記号表!$D$6:$Z$47,23,FALSE))</f>
        <v/>
      </c>
      <c r="AU59" s="394" t="str">
        <f>IF(AU57="","",VLOOKUP(AU57,シフト記号表!$D$6:$Z$47,23,FALSE))</f>
        <v/>
      </c>
      <c r="AV59" s="395" t="str">
        <f>IF(AV57="","",VLOOKUP(AV57,シフト記号表!$D$6:$Z$47,23,FALSE))</f>
        <v/>
      </c>
      <c r="AW59" s="393" t="str">
        <f>IF(AW57="","",VLOOKUP(AW57,シフト記号表!$D$6:$Z$47,23,FALSE))</f>
        <v/>
      </c>
      <c r="AX59" s="394" t="str">
        <f>IF(AX57="","",VLOOKUP(AX57,シフト記号表!$D$6:$Z$47,23,FALSE))</f>
        <v/>
      </c>
      <c r="AY59" s="394" t="str">
        <f>IF(AY57="","",VLOOKUP(AY57,シフト記号表!$D$6:$Z$47,23,FALSE))</f>
        <v/>
      </c>
      <c r="AZ59" s="901">
        <f>IF($BC$3="４週",SUM(U59:AV59),IF($BC$3="暦月",SUM(U59:AY59),""))</f>
        <v>0</v>
      </c>
      <c r="BA59" s="902"/>
      <c r="BB59" s="903">
        <f>IF($BC$3="４週",AZ59/4,IF($BC$3="暦月",(AZ59/($BC$8/7)),""))</f>
        <v>0</v>
      </c>
      <c r="BC59" s="902"/>
      <c r="BD59" s="904"/>
      <c r="BE59" s="905"/>
      <c r="BF59" s="905"/>
      <c r="BG59" s="905"/>
      <c r="BH59" s="906"/>
    </row>
    <row r="60" spans="2:60" ht="19.5" customHeight="1">
      <c r="B60" s="396"/>
      <c r="C60" s="907"/>
      <c r="D60" s="908"/>
      <c r="E60" s="909"/>
      <c r="F60" s="377"/>
      <c r="G60" s="378"/>
      <c r="H60" s="916"/>
      <c r="I60" s="919"/>
      <c r="J60" s="920"/>
      <c r="K60" s="920"/>
      <c r="L60" s="921"/>
      <c r="M60" s="928"/>
      <c r="N60" s="929"/>
      <c r="O60" s="930"/>
      <c r="P60" s="399" t="s">
        <v>678</v>
      </c>
      <c r="Q60" s="406"/>
      <c r="R60" s="406"/>
      <c r="S60" s="407"/>
      <c r="T60" s="412"/>
      <c r="U60" s="403"/>
      <c r="V60" s="404"/>
      <c r="W60" s="404"/>
      <c r="X60" s="404"/>
      <c r="Y60" s="404"/>
      <c r="Z60" s="404"/>
      <c r="AA60" s="405"/>
      <c r="AB60" s="403"/>
      <c r="AC60" s="404"/>
      <c r="AD60" s="404"/>
      <c r="AE60" s="404"/>
      <c r="AF60" s="404"/>
      <c r="AG60" s="404"/>
      <c r="AH60" s="405"/>
      <c r="AI60" s="403"/>
      <c r="AJ60" s="404"/>
      <c r="AK60" s="404"/>
      <c r="AL60" s="404"/>
      <c r="AM60" s="404"/>
      <c r="AN60" s="404"/>
      <c r="AO60" s="405"/>
      <c r="AP60" s="403"/>
      <c r="AQ60" s="404"/>
      <c r="AR60" s="404"/>
      <c r="AS60" s="404"/>
      <c r="AT60" s="404"/>
      <c r="AU60" s="404"/>
      <c r="AV60" s="405"/>
      <c r="AW60" s="403"/>
      <c r="AX60" s="404"/>
      <c r="AY60" s="404"/>
      <c r="AZ60" s="937"/>
      <c r="BA60" s="891"/>
      <c r="BB60" s="890"/>
      <c r="BC60" s="891"/>
      <c r="BD60" s="892"/>
      <c r="BE60" s="893"/>
      <c r="BF60" s="893"/>
      <c r="BG60" s="893"/>
      <c r="BH60" s="894"/>
    </row>
    <row r="61" spans="2:60" ht="19.5" customHeight="1">
      <c r="B61" s="376">
        <f>B58+1</f>
        <v>14</v>
      </c>
      <c r="C61" s="910"/>
      <c r="D61" s="911"/>
      <c r="E61" s="912"/>
      <c r="F61" s="377">
        <f>C60</f>
        <v>0</v>
      </c>
      <c r="G61" s="378"/>
      <c r="H61" s="917"/>
      <c r="I61" s="922"/>
      <c r="J61" s="923"/>
      <c r="K61" s="923"/>
      <c r="L61" s="924"/>
      <c r="M61" s="931"/>
      <c r="N61" s="932"/>
      <c r="O61" s="933"/>
      <c r="P61" s="379" t="s">
        <v>679</v>
      </c>
      <c r="Q61" s="380"/>
      <c r="R61" s="380"/>
      <c r="S61" s="381"/>
      <c r="T61" s="382"/>
      <c r="U61" s="383" t="str">
        <f>IF(U60="","",VLOOKUP(U60,シフト記号表!$D$6:$X$47,21,FALSE))</f>
        <v/>
      </c>
      <c r="V61" s="384" t="str">
        <f>IF(V60="","",VLOOKUP(V60,シフト記号表!$D$6:$X$47,21,FALSE))</f>
        <v/>
      </c>
      <c r="W61" s="384" t="str">
        <f>IF(W60="","",VLOOKUP(W60,シフト記号表!$D$6:$X$47,21,FALSE))</f>
        <v/>
      </c>
      <c r="X61" s="384" t="str">
        <f>IF(X60="","",VLOOKUP(X60,シフト記号表!$D$6:$X$47,21,FALSE))</f>
        <v/>
      </c>
      <c r="Y61" s="384" t="str">
        <f>IF(Y60="","",VLOOKUP(Y60,シフト記号表!$D$6:$X$47,21,FALSE))</f>
        <v/>
      </c>
      <c r="Z61" s="384" t="str">
        <f>IF(Z60="","",VLOOKUP(Z60,シフト記号表!$D$6:$X$47,21,FALSE))</f>
        <v/>
      </c>
      <c r="AA61" s="385" t="str">
        <f>IF(AA60="","",VLOOKUP(AA60,シフト記号表!$D$6:$X$47,21,FALSE))</f>
        <v/>
      </c>
      <c r="AB61" s="383" t="str">
        <f>IF(AB60="","",VLOOKUP(AB60,シフト記号表!$D$6:$X$47,21,FALSE))</f>
        <v/>
      </c>
      <c r="AC61" s="384" t="str">
        <f>IF(AC60="","",VLOOKUP(AC60,シフト記号表!$D$6:$X$47,21,FALSE))</f>
        <v/>
      </c>
      <c r="AD61" s="384" t="str">
        <f>IF(AD60="","",VLOOKUP(AD60,シフト記号表!$D$6:$X$47,21,FALSE))</f>
        <v/>
      </c>
      <c r="AE61" s="384" t="str">
        <f>IF(AE60="","",VLOOKUP(AE60,シフト記号表!$D$6:$X$47,21,FALSE))</f>
        <v/>
      </c>
      <c r="AF61" s="384" t="str">
        <f>IF(AF60="","",VLOOKUP(AF60,シフト記号表!$D$6:$X$47,21,FALSE))</f>
        <v/>
      </c>
      <c r="AG61" s="384" t="str">
        <f>IF(AG60="","",VLOOKUP(AG60,シフト記号表!$D$6:$X$47,21,FALSE))</f>
        <v/>
      </c>
      <c r="AH61" s="385" t="str">
        <f>IF(AH60="","",VLOOKUP(AH60,シフト記号表!$D$6:$X$47,21,FALSE))</f>
        <v/>
      </c>
      <c r="AI61" s="383" t="str">
        <f>IF(AI60="","",VLOOKUP(AI60,シフト記号表!$D$6:$X$47,21,FALSE))</f>
        <v/>
      </c>
      <c r="AJ61" s="384" t="str">
        <f>IF(AJ60="","",VLOOKUP(AJ60,シフト記号表!$D$6:$X$47,21,FALSE))</f>
        <v/>
      </c>
      <c r="AK61" s="384" t="str">
        <f>IF(AK60="","",VLOOKUP(AK60,シフト記号表!$D$6:$X$47,21,FALSE))</f>
        <v/>
      </c>
      <c r="AL61" s="384" t="str">
        <f>IF(AL60="","",VLOOKUP(AL60,シフト記号表!$D$6:$X$47,21,FALSE))</f>
        <v/>
      </c>
      <c r="AM61" s="384" t="str">
        <f>IF(AM60="","",VLOOKUP(AM60,シフト記号表!$D$6:$X$47,21,FALSE))</f>
        <v/>
      </c>
      <c r="AN61" s="384" t="str">
        <f>IF(AN60="","",VLOOKUP(AN60,シフト記号表!$D$6:$X$47,21,FALSE))</f>
        <v/>
      </c>
      <c r="AO61" s="385" t="str">
        <f>IF(AO60="","",VLOOKUP(AO60,シフト記号表!$D$6:$X$47,21,FALSE))</f>
        <v/>
      </c>
      <c r="AP61" s="383" t="str">
        <f>IF(AP60="","",VLOOKUP(AP60,シフト記号表!$D$6:$X$47,21,FALSE))</f>
        <v/>
      </c>
      <c r="AQ61" s="384" t="str">
        <f>IF(AQ60="","",VLOOKUP(AQ60,シフト記号表!$D$6:$X$47,21,FALSE))</f>
        <v/>
      </c>
      <c r="AR61" s="384" t="str">
        <f>IF(AR60="","",VLOOKUP(AR60,シフト記号表!$D$6:$X$47,21,FALSE))</f>
        <v/>
      </c>
      <c r="AS61" s="384" t="str">
        <f>IF(AS60="","",VLOOKUP(AS60,シフト記号表!$D$6:$X$47,21,FALSE))</f>
        <v/>
      </c>
      <c r="AT61" s="384" t="str">
        <f>IF(AT60="","",VLOOKUP(AT60,シフト記号表!$D$6:$X$47,21,FALSE))</f>
        <v/>
      </c>
      <c r="AU61" s="384" t="str">
        <f>IF(AU60="","",VLOOKUP(AU60,シフト記号表!$D$6:$X$47,21,FALSE))</f>
        <v/>
      </c>
      <c r="AV61" s="385" t="str">
        <f>IF(AV60="","",VLOOKUP(AV60,シフト記号表!$D$6:$X$47,21,FALSE))</f>
        <v/>
      </c>
      <c r="AW61" s="383" t="str">
        <f>IF(AW60="","",VLOOKUP(AW60,シフト記号表!$D$6:$X$47,21,FALSE))</f>
        <v/>
      </c>
      <c r="AX61" s="384" t="str">
        <f>IF(AX60="","",VLOOKUP(AX60,シフト記号表!$D$6:$X$47,21,FALSE))</f>
        <v/>
      </c>
      <c r="AY61" s="384" t="str">
        <f>IF(AY60="","",VLOOKUP(AY60,シフト記号表!$D$6:$X$47,21,FALSE))</f>
        <v/>
      </c>
      <c r="AZ61" s="898">
        <f>IF($BC$3="４週",SUM(U61:AV61),IF($BC$3="暦月",SUM(U61:AY61),""))</f>
        <v>0</v>
      </c>
      <c r="BA61" s="899"/>
      <c r="BB61" s="900">
        <f>IF($BC$3="４週",AZ61/4,IF($BC$3="暦月",(AZ61/($BC$8/7)),""))</f>
        <v>0</v>
      </c>
      <c r="BC61" s="899"/>
      <c r="BD61" s="895"/>
      <c r="BE61" s="896"/>
      <c r="BF61" s="896"/>
      <c r="BG61" s="896"/>
      <c r="BH61" s="897"/>
    </row>
    <row r="62" spans="2:60" ht="19.5" customHeight="1">
      <c r="B62" s="386"/>
      <c r="C62" s="938"/>
      <c r="D62" s="939"/>
      <c r="E62" s="940"/>
      <c r="F62" s="387"/>
      <c r="G62" s="388">
        <f>C60</f>
        <v>0</v>
      </c>
      <c r="H62" s="941"/>
      <c r="I62" s="942"/>
      <c r="J62" s="943"/>
      <c r="K62" s="943"/>
      <c r="L62" s="944"/>
      <c r="M62" s="945"/>
      <c r="N62" s="946"/>
      <c r="O62" s="947"/>
      <c r="P62" s="413" t="s">
        <v>680</v>
      </c>
      <c r="Q62" s="414"/>
      <c r="R62" s="414"/>
      <c r="S62" s="415"/>
      <c r="T62" s="416"/>
      <c r="U62" s="393" t="str">
        <f>IF(U60="","",VLOOKUP(U60,シフト記号表!$D$6:$Z$47,23,FALSE))</f>
        <v/>
      </c>
      <c r="V62" s="394" t="str">
        <f>IF(V60="","",VLOOKUP(V60,シフト記号表!$D$6:$Z$47,23,FALSE))</f>
        <v/>
      </c>
      <c r="W62" s="394" t="str">
        <f>IF(W60="","",VLOOKUP(W60,シフト記号表!$D$6:$Z$47,23,FALSE))</f>
        <v/>
      </c>
      <c r="X62" s="394" t="str">
        <f>IF(X60="","",VLOOKUP(X60,シフト記号表!$D$6:$Z$47,23,FALSE))</f>
        <v/>
      </c>
      <c r="Y62" s="394" t="str">
        <f>IF(Y60="","",VLOOKUP(Y60,シフト記号表!$D$6:$Z$47,23,FALSE))</f>
        <v/>
      </c>
      <c r="Z62" s="394" t="str">
        <f>IF(Z60="","",VLOOKUP(Z60,シフト記号表!$D$6:$Z$47,23,FALSE))</f>
        <v/>
      </c>
      <c r="AA62" s="395" t="str">
        <f>IF(AA60="","",VLOOKUP(AA60,シフト記号表!$D$6:$Z$47,23,FALSE))</f>
        <v/>
      </c>
      <c r="AB62" s="393" t="str">
        <f>IF(AB60="","",VLOOKUP(AB60,シフト記号表!$D$6:$Z$47,23,FALSE))</f>
        <v/>
      </c>
      <c r="AC62" s="394" t="str">
        <f>IF(AC60="","",VLOOKUP(AC60,シフト記号表!$D$6:$Z$47,23,FALSE))</f>
        <v/>
      </c>
      <c r="AD62" s="394" t="str">
        <f>IF(AD60="","",VLOOKUP(AD60,シフト記号表!$D$6:$Z$47,23,FALSE))</f>
        <v/>
      </c>
      <c r="AE62" s="394" t="str">
        <f>IF(AE60="","",VLOOKUP(AE60,シフト記号表!$D$6:$Z$47,23,FALSE))</f>
        <v/>
      </c>
      <c r="AF62" s="394" t="str">
        <f>IF(AF60="","",VLOOKUP(AF60,シフト記号表!$D$6:$Z$47,23,FALSE))</f>
        <v/>
      </c>
      <c r="AG62" s="394" t="str">
        <f>IF(AG60="","",VLOOKUP(AG60,シフト記号表!$D$6:$Z$47,23,FALSE))</f>
        <v/>
      </c>
      <c r="AH62" s="395" t="str">
        <f>IF(AH60="","",VLOOKUP(AH60,シフト記号表!$D$6:$Z$47,23,FALSE))</f>
        <v/>
      </c>
      <c r="AI62" s="393" t="str">
        <f>IF(AI60="","",VLOOKUP(AI60,シフト記号表!$D$6:$Z$47,23,FALSE))</f>
        <v/>
      </c>
      <c r="AJ62" s="394" t="str">
        <f>IF(AJ60="","",VLOOKUP(AJ60,シフト記号表!$D$6:$Z$47,23,FALSE))</f>
        <v/>
      </c>
      <c r="AK62" s="394" t="str">
        <f>IF(AK60="","",VLOOKUP(AK60,シフト記号表!$D$6:$Z$47,23,FALSE))</f>
        <v/>
      </c>
      <c r="AL62" s="394" t="str">
        <f>IF(AL60="","",VLOOKUP(AL60,シフト記号表!$D$6:$Z$47,23,FALSE))</f>
        <v/>
      </c>
      <c r="AM62" s="394" t="str">
        <f>IF(AM60="","",VLOOKUP(AM60,シフト記号表!$D$6:$Z$47,23,FALSE))</f>
        <v/>
      </c>
      <c r="AN62" s="394" t="str">
        <f>IF(AN60="","",VLOOKUP(AN60,シフト記号表!$D$6:$Z$47,23,FALSE))</f>
        <v/>
      </c>
      <c r="AO62" s="395" t="str">
        <f>IF(AO60="","",VLOOKUP(AO60,シフト記号表!$D$6:$Z$47,23,FALSE))</f>
        <v/>
      </c>
      <c r="AP62" s="393" t="str">
        <f>IF(AP60="","",VLOOKUP(AP60,シフト記号表!$D$6:$Z$47,23,FALSE))</f>
        <v/>
      </c>
      <c r="AQ62" s="394" t="str">
        <f>IF(AQ60="","",VLOOKUP(AQ60,シフト記号表!$D$6:$Z$47,23,FALSE))</f>
        <v/>
      </c>
      <c r="AR62" s="394" t="str">
        <f>IF(AR60="","",VLOOKUP(AR60,シフト記号表!$D$6:$Z$47,23,FALSE))</f>
        <v/>
      </c>
      <c r="AS62" s="394" t="str">
        <f>IF(AS60="","",VLOOKUP(AS60,シフト記号表!$D$6:$Z$47,23,FALSE))</f>
        <v/>
      </c>
      <c r="AT62" s="394" t="str">
        <f>IF(AT60="","",VLOOKUP(AT60,シフト記号表!$D$6:$Z$47,23,FALSE))</f>
        <v/>
      </c>
      <c r="AU62" s="394" t="str">
        <f>IF(AU60="","",VLOOKUP(AU60,シフト記号表!$D$6:$Z$47,23,FALSE))</f>
        <v/>
      </c>
      <c r="AV62" s="395" t="str">
        <f>IF(AV60="","",VLOOKUP(AV60,シフト記号表!$D$6:$Z$47,23,FALSE))</f>
        <v/>
      </c>
      <c r="AW62" s="393" t="str">
        <f>IF(AW60="","",VLOOKUP(AW60,シフト記号表!$D$6:$Z$47,23,FALSE))</f>
        <v/>
      </c>
      <c r="AX62" s="394" t="str">
        <f>IF(AX60="","",VLOOKUP(AX60,シフト記号表!$D$6:$Z$47,23,FALSE))</f>
        <v/>
      </c>
      <c r="AY62" s="394" t="str">
        <f>IF(AY60="","",VLOOKUP(AY60,シフト記号表!$D$6:$Z$47,23,FALSE))</f>
        <v/>
      </c>
      <c r="AZ62" s="901">
        <f>IF($BC$3="４週",SUM(U62:AV62),IF($BC$3="暦月",SUM(U62:AY62),""))</f>
        <v>0</v>
      </c>
      <c r="BA62" s="902"/>
      <c r="BB62" s="903">
        <f>IF($BC$3="４週",AZ62/4,IF($BC$3="暦月",(AZ62/($BC$8/7)),""))</f>
        <v>0</v>
      </c>
      <c r="BC62" s="902"/>
      <c r="BD62" s="904"/>
      <c r="BE62" s="905"/>
      <c r="BF62" s="905"/>
      <c r="BG62" s="905"/>
      <c r="BH62" s="906"/>
    </row>
    <row r="63" spans="2:60" ht="19.5" customHeight="1">
      <c r="B63" s="396"/>
      <c r="C63" s="907"/>
      <c r="D63" s="908"/>
      <c r="E63" s="909"/>
      <c r="F63" s="377"/>
      <c r="G63" s="378"/>
      <c r="H63" s="916"/>
      <c r="I63" s="919"/>
      <c r="J63" s="920"/>
      <c r="K63" s="920"/>
      <c r="L63" s="921"/>
      <c r="M63" s="928"/>
      <c r="N63" s="929"/>
      <c r="O63" s="930"/>
      <c r="P63" s="399" t="s">
        <v>678</v>
      </c>
      <c r="Q63" s="406"/>
      <c r="R63" s="406"/>
      <c r="S63" s="407"/>
      <c r="T63" s="412"/>
      <c r="U63" s="403"/>
      <c r="V63" s="404"/>
      <c r="W63" s="404"/>
      <c r="X63" s="404"/>
      <c r="Y63" s="404"/>
      <c r="Z63" s="404"/>
      <c r="AA63" s="405"/>
      <c r="AB63" s="403"/>
      <c r="AC63" s="404"/>
      <c r="AD63" s="404"/>
      <c r="AE63" s="404"/>
      <c r="AF63" s="404"/>
      <c r="AG63" s="404"/>
      <c r="AH63" s="405"/>
      <c r="AI63" s="403"/>
      <c r="AJ63" s="404"/>
      <c r="AK63" s="404"/>
      <c r="AL63" s="404"/>
      <c r="AM63" s="404"/>
      <c r="AN63" s="404"/>
      <c r="AO63" s="405"/>
      <c r="AP63" s="403"/>
      <c r="AQ63" s="404"/>
      <c r="AR63" s="404"/>
      <c r="AS63" s="404"/>
      <c r="AT63" s="404"/>
      <c r="AU63" s="404"/>
      <c r="AV63" s="405"/>
      <c r="AW63" s="403"/>
      <c r="AX63" s="404"/>
      <c r="AY63" s="404"/>
      <c r="AZ63" s="937"/>
      <c r="BA63" s="891"/>
      <c r="BB63" s="890"/>
      <c r="BC63" s="891"/>
      <c r="BD63" s="892"/>
      <c r="BE63" s="893"/>
      <c r="BF63" s="893"/>
      <c r="BG63" s="893"/>
      <c r="BH63" s="894"/>
    </row>
    <row r="64" spans="2:60" ht="19.5" customHeight="1">
      <c r="B64" s="376">
        <f>B61+1</f>
        <v>15</v>
      </c>
      <c r="C64" s="910"/>
      <c r="D64" s="911"/>
      <c r="E64" s="912"/>
      <c r="F64" s="377">
        <f>C63</f>
        <v>0</v>
      </c>
      <c r="G64" s="378"/>
      <c r="H64" s="917"/>
      <c r="I64" s="922"/>
      <c r="J64" s="923"/>
      <c r="K64" s="923"/>
      <c r="L64" s="924"/>
      <c r="M64" s="931"/>
      <c r="N64" s="932"/>
      <c r="O64" s="933"/>
      <c r="P64" s="379" t="s">
        <v>679</v>
      </c>
      <c r="Q64" s="380"/>
      <c r="R64" s="380"/>
      <c r="S64" s="381"/>
      <c r="T64" s="382"/>
      <c r="U64" s="383" t="str">
        <f>IF(U63="","",VLOOKUP(U63,シフト記号表!$D$6:$X$47,21,FALSE))</f>
        <v/>
      </c>
      <c r="V64" s="384" t="str">
        <f>IF(V63="","",VLOOKUP(V63,シフト記号表!$D$6:$X$47,21,FALSE))</f>
        <v/>
      </c>
      <c r="W64" s="384" t="str">
        <f>IF(W63="","",VLOOKUP(W63,シフト記号表!$D$6:$X$47,21,FALSE))</f>
        <v/>
      </c>
      <c r="X64" s="384" t="str">
        <f>IF(X63="","",VLOOKUP(X63,シフト記号表!$D$6:$X$47,21,FALSE))</f>
        <v/>
      </c>
      <c r="Y64" s="384" t="str">
        <f>IF(Y63="","",VLOOKUP(Y63,シフト記号表!$D$6:$X$47,21,FALSE))</f>
        <v/>
      </c>
      <c r="Z64" s="384" t="str">
        <f>IF(Z63="","",VLOOKUP(Z63,シフト記号表!$D$6:$X$47,21,FALSE))</f>
        <v/>
      </c>
      <c r="AA64" s="385" t="str">
        <f>IF(AA63="","",VLOOKUP(AA63,シフト記号表!$D$6:$X$47,21,FALSE))</f>
        <v/>
      </c>
      <c r="AB64" s="383" t="str">
        <f>IF(AB63="","",VLOOKUP(AB63,シフト記号表!$D$6:$X$47,21,FALSE))</f>
        <v/>
      </c>
      <c r="AC64" s="384" t="str">
        <f>IF(AC63="","",VLOOKUP(AC63,シフト記号表!$D$6:$X$47,21,FALSE))</f>
        <v/>
      </c>
      <c r="AD64" s="384" t="str">
        <f>IF(AD63="","",VLOOKUP(AD63,シフト記号表!$D$6:$X$47,21,FALSE))</f>
        <v/>
      </c>
      <c r="AE64" s="384" t="str">
        <f>IF(AE63="","",VLOOKUP(AE63,シフト記号表!$D$6:$X$47,21,FALSE))</f>
        <v/>
      </c>
      <c r="AF64" s="384" t="str">
        <f>IF(AF63="","",VLOOKUP(AF63,シフト記号表!$D$6:$X$47,21,FALSE))</f>
        <v/>
      </c>
      <c r="AG64" s="384" t="str">
        <f>IF(AG63="","",VLOOKUP(AG63,シフト記号表!$D$6:$X$47,21,FALSE))</f>
        <v/>
      </c>
      <c r="AH64" s="385" t="str">
        <f>IF(AH63="","",VLOOKUP(AH63,シフト記号表!$D$6:$X$47,21,FALSE))</f>
        <v/>
      </c>
      <c r="AI64" s="383" t="str">
        <f>IF(AI63="","",VLOOKUP(AI63,シフト記号表!$D$6:$X$47,21,FALSE))</f>
        <v/>
      </c>
      <c r="AJ64" s="384" t="str">
        <f>IF(AJ63="","",VLOOKUP(AJ63,シフト記号表!$D$6:$X$47,21,FALSE))</f>
        <v/>
      </c>
      <c r="AK64" s="384" t="str">
        <f>IF(AK63="","",VLOOKUP(AK63,シフト記号表!$D$6:$X$47,21,FALSE))</f>
        <v/>
      </c>
      <c r="AL64" s="384" t="str">
        <f>IF(AL63="","",VLOOKUP(AL63,シフト記号表!$D$6:$X$47,21,FALSE))</f>
        <v/>
      </c>
      <c r="AM64" s="384" t="str">
        <f>IF(AM63="","",VLOOKUP(AM63,シフト記号表!$D$6:$X$47,21,FALSE))</f>
        <v/>
      </c>
      <c r="AN64" s="384" t="str">
        <f>IF(AN63="","",VLOOKUP(AN63,シフト記号表!$D$6:$X$47,21,FALSE))</f>
        <v/>
      </c>
      <c r="AO64" s="385" t="str">
        <f>IF(AO63="","",VLOOKUP(AO63,シフト記号表!$D$6:$X$47,21,FALSE))</f>
        <v/>
      </c>
      <c r="AP64" s="383" t="str">
        <f>IF(AP63="","",VLOOKUP(AP63,シフト記号表!$D$6:$X$47,21,FALSE))</f>
        <v/>
      </c>
      <c r="AQ64" s="384" t="str">
        <f>IF(AQ63="","",VLOOKUP(AQ63,シフト記号表!$D$6:$X$47,21,FALSE))</f>
        <v/>
      </c>
      <c r="AR64" s="384" t="str">
        <f>IF(AR63="","",VLOOKUP(AR63,シフト記号表!$D$6:$X$47,21,FALSE))</f>
        <v/>
      </c>
      <c r="AS64" s="384" t="str">
        <f>IF(AS63="","",VLOOKUP(AS63,シフト記号表!$D$6:$X$47,21,FALSE))</f>
        <v/>
      </c>
      <c r="AT64" s="384" t="str">
        <f>IF(AT63="","",VLOOKUP(AT63,シフト記号表!$D$6:$X$47,21,FALSE))</f>
        <v/>
      </c>
      <c r="AU64" s="384" t="str">
        <f>IF(AU63="","",VLOOKUP(AU63,シフト記号表!$D$6:$X$47,21,FALSE))</f>
        <v/>
      </c>
      <c r="AV64" s="385" t="str">
        <f>IF(AV63="","",VLOOKUP(AV63,シフト記号表!$D$6:$X$47,21,FALSE))</f>
        <v/>
      </c>
      <c r="AW64" s="383" t="str">
        <f>IF(AW63="","",VLOOKUP(AW63,シフト記号表!$D$6:$X$47,21,FALSE))</f>
        <v/>
      </c>
      <c r="AX64" s="384" t="str">
        <f>IF(AX63="","",VLOOKUP(AX63,シフト記号表!$D$6:$X$47,21,FALSE))</f>
        <v/>
      </c>
      <c r="AY64" s="384" t="str">
        <f>IF(AY63="","",VLOOKUP(AY63,シフト記号表!$D$6:$X$47,21,FALSE))</f>
        <v/>
      </c>
      <c r="AZ64" s="898">
        <f>IF($BC$3="４週",SUM(U64:AV64),IF($BC$3="暦月",SUM(U64:AY64),""))</f>
        <v>0</v>
      </c>
      <c r="BA64" s="899"/>
      <c r="BB64" s="900">
        <f>IF($BC$3="４週",AZ64/4,IF($BC$3="暦月",(AZ64/($BC$8/7)),""))</f>
        <v>0</v>
      </c>
      <c r="BC64" s="899"/>
      <c r="BD64" s="895"/>
      <c r="BE64" s="896"/>
      <c r="BF64" s="896"/>
      <c r="BG64" s="896"/>
      <c r="BH64" s="897"/>
    </row>
    <row r="65" spans="2:60" ht="19.5" customHeight="1">
      <c r="B65" s="386"/>
      <c r="C65" s="938"/>
      <c r="D65" s="939"/>
      <c r="E65" s="940"/>
      <c r="F65" s="387"/>
      <c r="G65" s="388">
        <f>C63</f>
        <v>0</v>
      </c>
      <c r="H65" s="941"/>
      <c r="I65" s="942"/>
      <c r="J65" s="943"/>
      <c r="K65" s="943"/>
      <c r="L65" s="944"/>
      <c r="M65" s="945"/>
      <c r="N65" s="946"/>
      <c r="O65" s="947"/>
      <c r="P65" s="413" t="s">
        <v>680</v>
      </c>
      <c r="Q65" s="414"/>
      <c r="R65" s="414"/>
      <c r="S65" s="415"/>
      <c r="T65" s="416"/>
      <c r="U65" s="393" t="str">
        <f>IF(U63="","",VLOOKUP(U63,シフト記号表!$D$6:$Z$47,23,FALSE))</f>
        <v/>
      </c>
      <c r="V65" s="394" t="str">
        <f>IF(V63="","",VLOOKUP(V63,シフト記号表!$D$6:$Z$47,23,FALSE))</f>
        <v/>
      </c>
      <c r="W65" s="394" t="str">
        <f>IF(W63="","",VLOOKUP(W63,シフト記号表!$D$6:$Z$47,23,FALSE))</f>
        <v/>
      </c>
      <c r="X65" s="394" t="str">
        <f>IF(X63="","",VLOOKUP(X63,シフト記号表!$D$6:$Z$47,23,FALSE))</f>
        <v/>
      </c>
      <c r="Y65" s="394" t="str">
        <f>IF(Y63="","",VLOOKUP(Y63,シフト記号表!$D$6:$Z$47,23,FALSE))</f>
        <v/>
      </c>
      <c r="Z65" s="394" t="str">
        <f>IF(Z63="","",VLOOKUP(Z63,シフト記号表!$D$6:$Z$47,23,FALSE))</f>
        <v/>
      </c>
      <c r="AA65" s="395" t="str">
        <f>IF(AA63="","",VLOOKUP(AA63,シフト記号表!$D$6:$Z$47,23,FALSE))</f>
        <v/>
      </c>
      <c r="AB65" s="393" t="str">
        <f>IF(AB63="","",VLOOKUP(AB63,シフト記号表!$D$6:$Z$47,23,FALSE))</f>
        <v/>
      </c>
      <c r="AC65" s="394" t="str">
        <f>IF(AC63="","",VLOOKUP(AC63,シフト記号表!$D$6:$Z$47,23,FALSE))</f>
        <v/>
      </c>
      <c r="AD65" s="394" t="str">
        <f>IF(AD63="","",VLOOKUP(AD63,シフト記号表!$D$6:$Z$47,23,FALSE))</f>
        <v/>
      </c>
      <c r="AE65" s="394" t="str">
        <f>IF(AE63="","",VLOOKUP(AE63,シフト記号表!$D$6:$Z$47,23,FALSE))</f>
        <v/>
      </c>
      <c r="AF65" s="394" t="str">
        <f>IF(AF63="","",VLOOKUP(AF63,シフト記号表!$D$6:$Z$47,23,FALSE))</f>
        <v/>
      </c>
      <c r="AG65" s="394" t="str">
        <f>IF(AG63="","",VLOOKUP(AG63,シフト記号表!$D$6:$Z$47,23,FALSE))</f>
        <v/>
      </c>
      <c r="AH65" s="395" t="str">
        <f>IF(AH63="","",VLOOKUP(AH63,シフト記号表!$D$6:$Z$47,23,FALSE))</f>
        <v/>
      </c>
      <c r="AI65" s="393" t="str">
        <f>IF(AI63="","",VLOOKUP(AI63,シフト記号表!$D$6:$Z$47,23,FALSE))</f>
        <v/>
      </c>
      <c r="AJ65" s="394" t="str">
        <f>IF(AJ63="","",VLOOKUP(AJ63,シフト記号表!$D$6:$Z$47,23,FALSE))</f>
        <v/>
      </c>
      <c r="AK65" s="394" t="str">
        <f>IF(AK63="","",VLOOKUP(AK63,シフト記号表!$D$6:$Z$47,23,FALSE))</f>
        <v/>
      </c>
      <c r="AL65" s="394" t="str">
        <f>IF(AL63="","",VLOOKUP(AL63,シフト記号表!$D$6:$Z$47,23,FALSE))</f>
        <v/>
      </c>
      <c r="AM65" s="394" t="str">
        <f>IF(AM63="","",VLOOKUP(AM63,シフト記号表!$D$6:$Z$47,23,FALSE))</f>
        <v/>
      </c>
      <c r="AN65" s="394" t="str">
        <f>IF(AN63="","",VLOOKUP(AN63,シフト記号表!$D$6:$Z$47,23,FALSE))</f>
        <v/>
      </c>
      <c r="AO65" s="395" t="str">
        <f>IF(AO63="","",VLOOKUP(AO63,シフト記号表!$D$6:$Z$47,23,FALSE))</f>
        <v/>
      </c>
      <c r="AP65" s="393" t="str">
        <f>IF(AP63="","",VLOOKUP(AP63,シフト記号表!$D$6:$Z$47,23,FALSE))</f>
        <v/>
      </c>
      <c r="AQ65" s="394" t="str">
        <f>IF(AQ63="","",VLOOKUP(AQ63,シフト記号表!$D$6:$Z$47,23,FALSE))</f>
        <v/>
      </c>
      <c r="AR65" s="394" t="str">
        <f>IF(AR63="","",VLOOKUP(AR63,シフト記号表!$D$6:$Z$47,23,FALSE))</f>
        <v/>
      </c>
      <c r="AS65" s="394" t="str">
        <f>IF(AS63="","",VLOOKUP(AS63,シフト記号表!$D$6:$Z$47,23,FALSE))</f>
        <v/>
      </c>
      <c r="AT65" s="394" t="str">
        <f>IF(AT63="","",VLOOKUP(AT63,シフト記号表!$D$6:$Z$47,23,FALSE))</f>
        <v/>
      </c>
      <c r="AU65" s="394" t="str">
        <f>IF(AU63="","",VLOOKUP(AU63,シフト記号表!$D$6:$Z$47,23,FALSE))</f>
        <v/>
      </c>
      <c r="AV65" s="395" t="str">
        <f>IF(AV63="","",VLOOKUP(AV63,シフト記号表!$D$6:$Z$47,23,FALSE))</f>
        <v/>
      </c>
      <c r="AW65" s="393" t="str">
        <f>IF(AW63="","",VLOOKUP(AW63,シフト記号表!$D$6:$Z$47,23,FALSE))</f>
        <v/>
      </c>
      <c r="AX65" s="394" t="str">
        <f>IF(AX63="","",VLOOKUP(AX63,シフト記号表!$D$6:$Z$47,23,FALSE))</f>
        <v/>
      </c>
      <c r="AY65" s="394" t="str">
        <f>IF(AY63="","",VLOOKUP(AY63,シフト記号表!$D$6:$Z$47,23,FALSE))</f>
        <v/>
      </c>
      <c r="AZ65" s="901">
        <f>IF($BC$3="４週",SUM(U65:AV65),IF($BC$3="暦月",SUM(U65:AY65),""))</f>
        <v>0</v>
      </c>
      <c r="BA65" s="902"/>
      <c r="BB65" s="903">
        <f>IF($BC$3="４週",AZ65/4,IF($BC$3="暦月",(AZ65/($BC$8/7)),""))</f>
        <v>0</v>
      </c>
      <c r="BC65" s="902"/>
      <c r="BD65" s="904"/>
      <c r="BE65" s="905"/>
      <c r="BF65" s="905"/>
      <c r="BG65" s="905"/>
      <c r="BH65" s="906"/>
    </row>
    <row r="66" spans="2:60" ht="19.5" customHeight="1">
      <c r="B66" s="396"/>
      <c r="C66" s="907"/>
      <c r="D66" s="908"/>
      <c r="E66" s="909"/>
      <c r="F66" s="377"/>
      <c r="G66" s="378"/>
      <c r="H66" s="916"/>
      <c r="I66" s="919"/>
      <c r="J66" s="920"/>
      <c r="K66" s="920"/>
      <c r="L66" s="921"/>
      <c r="M66" s="928"/>
      <c r="N66" s="929"/>
      <c r="O66" s="930"/>
      <c r="P66" s="417" t="s">
        <v>678</v>
      </c>
      <c r="Q66" s="418"/>
      <c r="R66" s="418"/>
      <c r="S66" s="419"/>
      <c r="T66" s="420"/>
      <c r="U66" s="403"/>
      <c r="V66" s="404"/>
      <c r="W66" s="404"/>
      <c r="X66" s="404"/>
      <c r="Y66" s="404"/>
      <c r="Z66" s="404"/>
      <c r="AA66" s="405"/>
      <c r="AB66" s="403"/>
      <c r="AC66" s="404"/>
      <c r="AD66" s="404"/>
      <c r="AE66" s="404"/>
      <c r="AF66" s="404"/>
      <c r="AG66" s="404"/>
      <c r="AH66" s="405"/>
      <c r="AI66" s="403"/>
      <c r="AJ66" s="404"/>
      <c r="AK66" s="404"/>
      <c r="AL66" s="404"/>
      <c r="AM66" s="404"/>
      <c r="AN66" s="404"/>
      <c r="AO66" s="405"/>
      <c r="AP66" s="403"/>
      <c r="AQ66" s="404"/>
      <c r="AR66" s="404"/>
      <c r="AS66" s="404"/>
      <c r="AT66" s="404"/>
      <c r="AU66" s="404"/>
      <c r="AV66" s="405"/>
      <c r="AW66" s="403"/>
      <c r="AX66" s="404"/>
      <c r="AY66" s="404"/>
      <c r="AZ66" s="937"/>
      <c r="BA66" s="891"/>
      <c r="BB66" s="890"/>
      <c r="BC66" s="891"/>
      <c r="BD66" s="892"/>
      <c r="BE66" s="893"/>
      <c r="BF66" s="893"/>
      <c r="BG66" s="893"/>
      <c r="BH66" s="894"/>
    </row>
    <row r="67" spans="2:60" ht="19.5" customHeight="1">
      <c r="B67" s="376">
        <f>B64+1</f>
        <v>16</v>
      </c>
      <c r="C67" s="910"/>
      <c r="D67" s="911"/>
      <c r="E67" s="912"/>
      <c r="F67" s="377">
        <f>C66</f>
        <v>0</v>
      </c>
      <c r="G67" s="378"/>
      <c r="H67" s="917"/>
      <c r="I67" s="922"/>
      <c r="J67" s="923"/>
      <c r="K67" s="923"/>
      <c r="L67" s="924"/>
      <c r="M67" s="931"/>
      <c r="N67" s="932"/>
      <c r="O67" s="933"/>
      <c r="P67" s="379" t="s">
        <v>679</v>
      </c>
      <c r="Q67" s="380"/>
      <c r="R67" s="380"/>
      <c r="S67" s="381"/>
      <c r="T67" s="382"/>
      <c r="U67" s="383" t="str">
        <f>IF(U66="","",VLOOKUP(U66,シフト記号表!$D$6:$X$47,21,FALSE))</f>
        <v/>
      </c>
      <c r="V67" s="384" t="str">
        <f>IF(V66="","",VLOOKUP(V66,シフト記号表!$D$6:$X$47,21,FALSE))</f>
        <v/>
      </c>
      <c r="W67" s="384" t="str">
        <f>IF(W66="","",VLOOKUP(W66,シフト記号表!$D$6:$X$47,21,FALSE))</f>
        <v/>
      </c>
      <c r="X67" s="384" t="str">
        <f>IF(X66="","",VLOOKUP(X66,シフト記号表!$D$6:$X$47,21,FALSE))</f>
        <v/>
      </c>
      <c r="Y67" s="384" t="str">
        <f>IF(Y66="","",VLOOKUP(Y66,シフト記号表!$D$6:$X$47,21,FALSE))</f>
        <v/>
      </c>
      <c r="Z67" s="384" t="str">
        <f>IF(Z66="","",VLOOKUP(Z66,シフト記号表!$D$6:$X$47,21,FALSE))</f>
        <v/>
      </c>
      <c r="AA67" s="385" t="str">
        <f>IF(AA66="","",VLOOKUP(AA66,シフト記号表!$D$6:$X$47,21,FALSE))</f>
        <v/>
      </c>
      <c r="AB67" s="383" t="str">
        <f>IF(AB66="","",VLOOKUP(AB66,シフト記号表!$D$6:$X$47,21,FALSE))</f>
        <v/>
      </c>
      <c r="AC67" s="384" t="str">
        <f>IF(AC66="","",VLOOKUP(AC66,シフト記号表!$D$6:$X$47,21,FALSE))</f>
        <v/>
      </c>
      <c r="AD67" s="384" t="str">
        <f>IF(AD66="","",VLOOKUP(AD66,シフト記号表!$D$6:$X$47,21,FALSE))</f>
        <v/>
      </c>
      <c r="AE67" s="384" t="str">
        <f>IF(AE66="","",VLOOKUP(AE66,シフト記号表!$D$6:$X$47,21,FALSE))</f>
        <v/>
      </c>
      <c r="AF67" s="384" t="str">
        <f>IF(AF66="","",VLOOKUP(AF66,シフト記号表!$D$6:$X$47,21,FALSE))</f>
        <v/>
      </c>
      <c r="AG67" s="384" t="str">
        <f>IF(AG66="","",VLOOKUP(AG66,シフト記号表!$D$6:$X$47,21,FALSE))</f>
        <v/>
      </c>
      <c r="AH67" s="385" t="str">
        <f>IF(AH66="","",VLOOKUP(AH66,シフト記号表!$D$6:$X$47,21,FALSE))</f>
        <v/>
      </c>
      <c r="AI67" s="383" t="str">
        <f>IF(AI66="","",VLOOKUP(AI66,シフト記号表!$D$6:$X$47,21,FALSE))</f>
        <v/>
      </c>
      <c r="AJ67" s="384" t="str">
        <f>IF(AJ66="","",VLOOKUP(AJ66,シフト記号表!$D$6:$X$47,21,FALSE))</f>
        <v/>
      </c>
      <c r="AK67" s="384" t="str">
        <f>IF(AK66="","",VLOOKUP(AK66,シフト記号表!$D$6:$X$47,21,FALSE))</f>
        <v/>
      </c>
      <c r="AL67" s="384" t="str">
        <f>IF(AL66="","",VLOOKUP(AL66,シフト記号表!$D$6:$X$47,21,FALSE))</f>
        <v/>
      </c>
      <c r="AM67" s="384" t="str">
        <f>IF(AM66="","",VLOOKUP(AM66,シフト記号表!$D$6:$X$47,21,FALSE))</f>
        <v/>
      </c>
      <c r="AN67" s="384" t="str">
        <f>IF(AN66="","",VLOOKUP(AN66,シフト記号表!$D$6:$X$47,21,FALSE))</f>
        <v/>
      </c>
      <c r="AO67" s="385" t="str">
        <f>IF(AO66="","",VLOOKUP(AO66,シフト記号表!$D$6:$X$47,21,FALSE))</f>
        <v/>
      </c>
      <c r="AP67" s="383" t="str">
        <f>IF(AP66="","",VLOOKUP(AP66,シフト記号表!$D$6:$X$47,21,FALSE))</f>
        <v/>
      </c>
      <c r="AQ67" s="384" t="str">
        <f>IF(AQ66="","",VLOOKUP(AQ66,シフト記号表!$D$6:$X$47,21,FALSE))</f>
        <v/>
      </c>
      <c r="AR67" s="384" t="str">
        <f>IF(AR66="","",VLOOKUP(AR66,シフト記号表!$D$6:$X$47,21,FALSE))</f>
        <v/>
      </c>
      <c r="AS67" s="384" t="str">
        <f>IF(AS66="","",VLOOKUP(AS66,シフト記号表!$D$6:$X$47,21,FALSE))</f>
        <v/>
      </c>
      <c r="AT67" s="384" t="str">
        <f>IF(AT66="","",VLOOKUP(AT66,シフト記号表!$D$6:$X$47,21,FALSE))</f>
        <v/>
      </c>
      <c r="AU67" s="384" t="str">
        <f>IF(AU66="","",VLOOKUP(AU66,シフト記号表!$D$6:$X$47,21,FALSE))</f>
        <v/>
      </c>
      <c r="AV67" s="385" t="str">
        <f>IF(AV66="","",VLOOKUP(AV66,シフト記号表!$D$6:$X$47,21,FALSE))</f>
        <v/>
      </c>
      <c r="AW67" s="383" t="str">
        <f>IF(AW66="","",VLOOKUP(AW66,シフト記号表!$D$6:$X$47,21,FALSE))</f>
        <v/>
      </c>
      <c r="AX67" s="384" t="str">
        <f>IF(AX66="","",VLOOKUP(AX66,シフト記号表!$D$6:$X$47,21,FALSE))</f>
        <v/>
      </c>
      <c r="AY67" s="384" t="str">
        <f>IF(AY66="","",VLOOKUP(AY66,シフト記号表!$D$6:$X$47,21,FALSE))</f>
        <v/>
      </c>
      <c r="AZ67" s="898">
        <f>IF($BC$3="４週",SUM(U67:AV67),IF($BC$3="暦月",SUM(U67:AY67),""))</f>
        <v>0</v>
      </c>
      <c r="BA67" s="899"/>
      <c r="BB67" s="900">
        <f>IF($BC$3="４週",AZ67/4,IF($BC$3="暦月",(AZ67/($BC$8/7)),""))</f>
        <v>0</v>
      </c>
      <c r="BC67" s="899"/>
      <c r="BD67" s="895"/>
      <c r="BE67" s="896"/>
      <c r="BF67" s="896"/>
      <c r="BG67" s="896"/>
      <c r="BH67" s="897"/>
    </row>
    <row r="68" spans="2:60" ht="19.5" customHeight="1" thickBot="1">
      <c r="B68" s="376"/>
      <c r="C68" s="913"/>
      <c r="D68" s="914"/>
      <c r="E68" s="915"/>
      <c r="F68" s="421"/>
      <c r="G68" s="422">
        <f>C66</f>
        <v>0</v>
      </c>
      <c r="H68" s="918"/>
      <c r="I68" s="925"/>
      <c r="J68" s="926"/>
      <c r="K68" s="926"/>
      <c r="L68" s="927"/>
      <c r="M68" s="934"/>
      <c r="N68" s="935"/>
      <c r="O68" s="936"/>
      <c r="P68" s="423" t="s">
        <v>680</v>
      </c>
      <c r="Q68" s="424"/>
      <c r="R68" s="424"/>
      <c r="S68" s="425"/>
      <c r="T68" s="426"/>
      <c r="U68" s="393" t="str">
        <f>IF(U66="","",VLOOKUP(U66,シフト記号表!$D$6:$Z$47,23,FALSE))</f>
        <v/>
      </c>
      <c r="V68" s="394" t="str">
        <f>IF(V66="","",VLOOKUP(V66,シフト記号表!$D$6:$Z$47,23,FALSE))</f>
        <v/>
      </c>
      <c r="W68" s="394" t="str">
        <f>IF(W66="","",VLOOKUP(W66,シフト記号表!$D$6:$Z$47,23,FALSE))</f>
        <v/>
      </c>
      <c r="X68" s="394" t="str">
        <f>IF(X66="","",VLOOKUP(X66,シフト記号表!$D$6:$Z$47,23,FALSE))</f>
        <v/>
      </c>
      <c r="Y68" s="394" t="str">
        <f>IF(Y66="","",VLOOKUP(Y66,シフト記号表!$D$6:$Z$47,23,FALSE))</f>
        <v/>
      </c>
      <c r="Z68" s="394" t="str">
        <f>IF(Z66="","",VLOOKUP(Z66,シフト記号表!$D$6:$Z$47,23,FALSE))</f>
        <v/>
      </c>
      <c r="AA68" s="395" t="str">
        <f>IF(AA66="","",VLOOKUP(AA66,シフト記号表!$D$6:$Z$47,23,FALSE))</f>
        <v/>
      </c>
      <c r="AB68" s="393" t="str">
        <f>IF(AB66="","",VLOOKUP(AB66,シフト記号表!$D$6:$Z$47,23,FALSE))</f>
        <v/>
      </c>
      <c r="AC68" s="394" t="str">
        <f>IF(AC66="","",VLOOKUP(AC66,シフト記号表!$D$6:$Z$47,23,FALSE))</f>
        <v/>
      </c>
      <c r="AD68" s="394" t="str">
        <f>IF(AD66="","",VLOOKUP(AD66,シフト記号表!$D$6:$Z$47,23,FALSE))</f>
        <v/>
      </c>
      <c r="AE68" s="394" t="str">
        <f>IF(AE66="","",VLOOKUP(AE66,シフト記号表!$D$6:$Z$47,23,FALSE))</f>
        <v/>
      </c>
      <c r="AF68" s="394" t="str">
        <f>IF(AF66="","",VLOOKUP(AF66,シフト記号表!$D$6:$Z$47,23,FALSE))</f>
        <v/>
      </c>
      <c r="AG68" s="394" t="str">
        <f>IF(AG66="","",VLOOKUP(AG66,シフト記号表!$D$6:$Z$47,23,FALSE))</f>
        <v/>
      </c>
      <c r="AH68" s="395" t="str">
        <f>IF(AH66="","",VLOOKUP(AH66,シフト記号表!$D$6:$Z$47,23,FALSE))</f>
        <v/>
      </c>
      <c r="AI68" s="393" t="str">
        <f>IF(AI66="","",VLOOKUP(AI66,シフト記号表!$D$6:$Z$47,23,FALSE))</f>
        <v/>
      </c>
      <c r="AJ68" s="394" t="str">
        <f>IF(AJ66="","",VLOOKUP(AJ66,シフト記号表!$D$6:$Z$47,23,FALSE))</f>
        <v/>
      </c>
      <c r="AK68" s="394" t="str">
        <f>IF(AK66="","",VLOOKUP(AK66,シフト記号表!$D$6:$Z$47,23,FALSE))</f>
        <v/>
      </c>
      <c r="AL68" s="394" t="str">
        <f>IF(AL66="","",VLOOKUP(AL66,シフト記号表!$D$6:$Z$47,23,FALSE))</f>
        <v/>
      </c>
      <c r="AM68" s="394" t="str">
        <f>IF(AM66="","",VLOOKUP(AM66,シフト記号表!$D$6:$Z$47,23,FALSE))</f>
        <v/>
      </c>
      <c r="AN68" s="394" t="str">
        <f>IF(AN66="","",VLOOKUP(AN66,シフト記号表!$D$6:$Z$47,23,FALSE))</f>
        <v/>
      </c>
      <c r="AO68" s="395" t="str">
        <f>IF(AO66="","",VLOOKUP(AO66,シフト記号表!$D$6:$Z$47,23,FALSE))</f>
        <v/>
      </c>
      <c r="AP68" s="393" t="str">
        <f>IF(AP66="","",VLOOKUP(AP66,シフト記号表!$D$6:$Z$47,23,FALSE))</f>
        <v/>
      </c>
      <c r="AQ68" s="394" t="str">
        <f>IF(AQ66="","",VLOOKUP(AQ66,シフト記号表!$D$6:$Z$47,23,FALSE))</f>
        <v/>
      </c>
      <c r="AR68" s="394" t="str">
        <f>IF(AR66="","",VLOOKUP(AR66,シフト記号表!$D$6:$Z$47,23,FALSE))</f>
        <v/>
      </c>
      <c r="AS68" s="394" t="str">
        <f>IF(AS66="","",VLOOKUP(AS66,シフト記号表!$D$6:$Z$47,23,FALSE))</f>
        <v/>
      </c>
      <c r="AT68" s="394" t="str">
        <f>IF(AT66="","",VLOOKUP(AT66,シフト記号表!$D$6:$Z$47,23,FALSE))</f>
        <v/>
      </c>
      <c r="AU68" s="394" t="str">
        <f>IF(AU66="","",VLOOKUP(AU66,シフト記号表!$D$6:$Z$47,23,FALSE))</f>
        <v/>
      </c>
      <c r="AV68" s="395" t="str">
        <f>IF(AV66="","",VLOOKUP(AV66,シフト記号表!$D$6:$Z$47,23,FALSE))</f>
        <v/>
      </c>
      <c r="AW68" s="393" t="str">
        <f>IF(AW66="","",VLOOKUP(AW66,シフト記号表!$D$6:$Z$47,23,FALSE))</f>
        <v/>
      </c>
      <c r="AX68" s="394" t="str">
        <f>IF(AX66="","",VLOOKUP(AX66,シフト記号表!$D$6:$Z$47,23,FALSE))</f>
        <v/>
      </c>
      <c r="AY68" s="394" t="str">
        <f>IF(AY66="","",VLOOKUP(AY66,シフト記号表!$D$6:$Z$47,23,FALSE))</f>
        <v/>
      </c>
      <c r="AZ68" s="901">
        <f>IF($BC$3="４週",SUM(U68:AV68),IF($BC$3="暦月",SUM(U68:AY68),""))</f>
        <v>0</v>
      </c>
      <c r="BA68" s="902"/>
      <c r="BB68" s="903">
        <f>IF($BC$3="４週",AZ68/4,IF($BC$3="暦月",(AZ68/($BC$8/7)),""))</f>
        <v>0</v>
      </c>
      <c r="BC68" s="902"/>
      <c r="BD68" s="895"/>
      <c r="BE68" s="896"/>
      <c r="BF68" s="896"/>
      <c r="BG68" s="896"/>
      <c r="BH68" s="897"/>
    </row>
    <row r="69" spans="2:60" ht="19.5" customHeight="1">
      <c r="B69" s="867" t="s">
        <v>681</v>
      </c>
      <c r="C69" s="868"/>
      <c r="D69" s="868"/>
      <c r="E69" s="868"/>
      <c r="F69" s="868"/>
      <c r="G69" s="868"/>
      <c r="H69" s="868"/>
      <c r="I69" s="868"/>
      <c r="J69" s="868"/>
      <c r="K69" s="868"/>
      <c r="L69" s="868"/>
      <c r="M69" s="868"/>
      <c r="N69" s="868"/>
      <c r="O69" s="868"/>
      <c r="P69" s="868"/>
      <c r="Q69" s="868"/>
      <c r="R69" s="868"/>
      <c r="S69" s="868"/>
      <c r="T69" s="869"/>
      <c r="U69" s="427"/>
      <c r="V69" s="428"/>
      <c r="W69" s="428"/>
      <c r="X69" s="428"/>
      <c r="Y69" s="428"/>
      <c r="Z69" s="428"/>
      <c r="AA69" s="429"/>
      <c r="AB69" s="430"/>
      <c r="AC69" s="428"/>
      <c r="AD69" s="428"/>
      <c r="AE69" s="428"/>
      <c r="AF69" s="428"/>
      <c r="AG69" s="428"/>
      <c r="AH69" s="429"/>
      <c r="AI69" s="430"/>
      <c r="AJ69" s="428"/>
      <c r="AK69" s="428"/>
      <c r="AL69" s="428"/>
      <c r="AM69" s="428"/>
      <c r="AN69" s="428"/>
      <c r="AO69" s="429"/>
      <c r="AP69" s="430"/>
      <c r="AQ69" s="428"/>
      <c r="AR69" s="428"/>
      <c r="AS69" s="428"/>
      <c r="AT69" s="428"/>
      <c r="AU69" s="428"/>
      <c r="AV69" s="429"/>
      <c r="AW69" s="430"/>
      <c r="AX69" s="428"/>
      <c r="AY69" s="431"/>
      <c r="AZ69" s="870"/>
      <c r="BA69" s="871"/>
      <c r="BB69" s="876"/>
      <c r="BC69" s="877"/>
      <c r="BD69" s="877"/>
      <c r="BE69" s="877"/>
      <c r="BF69" s="877"/>
      <c r="BG69" s="877"/>
      <c r="BH69" s="878"/>
    </row>
    <row r="70" spans="2:60" ht="19.5" customHeight="1">
      <c r="B70" s="885" t="s">
        <v>682</v>
      </c>
      <c r="C70" s="886"/>
      <c r="D70" s="886"/>
      <c r="E70" s="886"/>
      <c r="F70" s="886"/>
      <c r="G70" s="886"/>
      <c r="H70" s="886"/>
      <c r="I70" s="886"/>
      <c r="J70" s="886"/>
      <c r="K70" s="886"/>
      <c r="L70" s="886"/>
      <c r="M70" s="886"/>
      <c r="N70" s="886"/>
      <c r="O70" s="886"/>
      <c r="P70" s="886"/>
      <c r="Q70" s="886"/>
      <c r="R70" s="886"/>
      <c r="S70" s="886"/>
      <c r="T70" s="887"/>
      <c r="U70" s="432"/>
      <c r="V70" s="433"/>
      <c r="W70" s="433"/>
      <c r="X70" s="433"/>
      <c r="Y70" s="433"/>
      <c r="Z70" s="433"/>
      <c r="AA70" s="434"/>
      <c r="AB70" s="435"/>
      <c r="AC70" s="433"/>
      <c r="AD70" s="433"/>
      <c r="AE70" s="433"/>
      <c r="AF70" s="433"/>
      <c r="AG70" s="433"/>
      <c r="AH70" s="434"/>
      <c r="AI70" s="435"/>
      <c r="AJ70" s="433"/>
      <c r="AK70" s="433"/>
      <c r="AL70" s="433"/>
      <c r="AM70" s="433"/>
      <c r="AN70" s="433"/>
      <c r="AO70" s="434"/>
      <c r="AP70" s="435"/>
      <c r="AQ70" s="433"/>
      <c r="AR70" s="433"/>
      <c r="AS70" s="433"/>
      <c r="AT70" s="433"/>
      <c r="AU70" s="433"/>
      <c r="AV70" s="434"/>
      <c r="AW70" s="435"/>
      <c r="AX70" s="433"/>
      <c r="AY70" s="436"/>
      <c r="AZ70" s="872"/>
      <c r="BA70" s="873"/>
      <c r="BB70" s="879"/>
      <c r="BC70" s="880"/>
      <c r="BD70" s="880"/>
      <c r="BE70" s="880"/>
      <c r="BF70" s="880"/>
      <c r="BG70" s="880"/>
      <c r="BH70" s="881"/>
    </row>
    <row r="71" spans="2:60" ht="19.5" customHeight="1">
      <c r="B71" s="885" t="s">
        <v>683</v>
      </c>
      <c r="C71" s="886"/>
      <c r="D71" s="886"/>
      <c r="E71" s="886"/>
      <c r="F71" s="886"/>
      <c r="G71" s="886"/>
      <c r="H71" s="886"/>
      <c r="I71" s="886"/>
      <c r="J71" s="886"/>
      <c r="K71" s="886"/>
      <c r="L71" s="886"/>
      <c r="M71" s="886"/>
      <c r="N71" s="886"/>
      <c r="O71" s="886"/>
      <c r="P71" s="886"/>
      <c r="Q71" s="886"/>
      <c r="R71" s="886"/>
      <c r="S71" s="886"/>
      <c r="T71" s="887"/>
      <c r="U71" s="432"/>
      <c r="V71" s="433"/>
      <c r="W71" s="433"/>
      <c r="X71" s="433"/>
      <c r="Y71" s="433"/>
      <c r="Z71" s="433"/>
      <c r="AA71" s="437"/>
      <c r="AB71" s="438"/>
      <c r="AC71" s="433"/>
      <c r="AD71" s="433"/>
      <c r="AE71" s="433"/>
      <c r="AF71" s="433"/>
      <c r="AG71" s="433"/>
      <c r="AH71" s="437"/>
      <c r="AI71" s="438"/>
      <c r="AJ71" s="433"/>
      <c r="AK71" s="433"/>
      <c r="AL71" s="433"/>
      <c r="AM71" s="433"/>
      <c r="AN71" s="433"/>
      <c r="AO71" s="437"/>
      <c r="AP71" s="438"/>
      <c r="AQ71" s="433"/>
      <c r="AR71" s="433"/>
      <c r="AS71" s="433"/>
      <c r="AT71" s="433"/>
      <c r="AU71" s="433"/>
      <c r="AV71" s="437"/>
      <c r="AW71" s="438"/>
      <c r="AX71" s="433"/>
      <c r="AY71" s="436"/>
      <c r="AZ71" s="872"/>
      <c r="BA71" s="873"/>
      <c r="BB71" s="879"/>
      <c r="BC71" s="880"/>
      <c r="BD71" s="880"/>
      <c r="BE71" s="880"/>
      <c r="BF71" s="880"/>
      <c r="BG71" s="880"/>
      <c r="BH71" s="881"/>
    </row>
    <row r="72" spans="2:60" ht="19.5" customHeight="1">
      <c r="B72" s="885" t="s">
        <v>684</v>
      </c>
      <c r="C72" s="886"/>
      <c r="D72" s="886"/>
      <c r="E72" s="886"/>
      <c r="F72" s="886"/>
      <c r="G72" s="886"/>
      <c r="H72" s="886"/>
      <c r="I72" s="886"/>
      <c r="J72" s="886"/>
      <c r="K72" s="886"/>
      <c r="L72" s="886"/>
      <c r="M72" s="886"/>
      <c r="N72" s="886"/>
      <c r="O72" s="886"/>
      <c r="P72" s="886"/>
      <c r="Q72" s="886"/>
      <c r="R72" s="886"/>
      <c r="S72" s="886"/>
      <c r="T72" s="887"/>
      <c r="U72" s="432"/>
      <c r="V72" s="433"/>
      <c r="W72" s="433"/>
      <c r="X72" s="433"/>
      <c r="Y72" s="433"/>
      <c r="Z72" s="433"/>
      <c r="AA72" s="437"/>
      <c r="AB72" s="438"/>
      <c r="AC72" s="433"/>
      <c r="AD72" s="433"/>
      <c r="AE72" s="433"/>
      <c r="AF72" s="433"/>
      <c r="AG72" s="433"/>
      <c r="AH72" s="437"/>
      <c r="AI72" s="438"/>
      <c r="AJ72" s="433"/>
      <c r="AK72" s="433"/>
      <c r="AL72" s="433"/>
      <c r="AM72" s="433"/>
      <c r="AN72" s="433"/>
      <c r="AO72" s="437"/>
      <c r="AP72" s="438"/>
      <c r="AQ72" s="433"/>
      <c r="AR72" s="433"/>
      <c r="AS72" s="433"/>
      <c r="AT72" s="433"/>
      <c r="AU72" s="433"/>
      <c r="AV72" s="437"/>
      <c r="AW72" s="438"/>
      <c r="AX72" s="433"/>
      <c r="AY72" s="436"/>
      <c r="AZ72" s="874"/>
      <c r="BA72" s="875"/>
      <c r="BB72" s="879"/>
      <c r="BC72" s="880"/>
      <c r="BD72" s="880"/>
      <c r="BE72" s="880"/>
      <c r="BF72" s="880"/>
      <c r="BG72" s="880"/>
      <c r="BH72" s="881"/>
    </row>
    <row r="73" spans="2:60" ht="19.5" customHeight="1">
      <c r="B73" s="885" t="s">
        <v>685</v>
      </c>
      <c r="C73" s="886"/>
      <c r="D73" s="886"/>
      <c r="E73" s="886"/>
      <c r="F73" s="886"/>
      <c r="G73" s="886"/>
      <c r="H73" s="886"/>
      <c r="I73" s="886"/>
      <c r="J73" s="886"/>
      <c r="K73" s="886"/>
      <c r="L73" s="886"/>
      <c r="M73" s="886"/>
      <c r="N73" s="886"/>
      <c r="O73" s="886"/>
      <c r="P73" s="886"/>
      <c r="Q73" s="886"/>
      <c r="R73" s="886"/>
      <c r="S73" s="886"/>
      <c r="T73" s="887"/>
      <c r="U73" s="439" t="str">
        <f>IF(SUMIF($F$21:$F$68,"介護従業者",U21:U68)+SUMIF($F$21:$F$68,"看護職員",U21:U68)=0,"",(SUMIF($F$21:$F$68,"介護従業者",U21:U68)+SUMIF($F$21:$F$68,"看護職員",U21:U68)))</f>
        <v/>
      </c>
      <c r="V73" s="439" t="str">
        <f t="shared" ref="V73:AY73" si="1">IF(SUMIF($F$21:$F$68,"介護従業者",V21:V68)+SUMIF($F$21:$F$68,"看護職員",V21:V68)=0,"",(SUMIF($F$21:$F$68,"介護従業者",V21:V68)+SUMIF($F$21:$F$68,"看護職員",V21:V68)))</f>
        <v/>
      </c>
      <c r="W73" s="439" t="str">
        <f t="shared" si="1"/>
        <v/>
      </c>
      <c r="X73" s="439" t="str">
        <f t="shared" si="1"/>
        <v/>
      </c>
      <c r="Y73" s="439" t="str">
        <f t="shared" si="1"/>
        <v/>
      </c>
      <c r="Z73" s="439" t="str">
        <f t="shared" si="1"/>
        <v/>
      </c>
      <c r="AA73" s="440" t="str">
        <f t="shared" si="1"/>
        <v/>
      </c>
      <c r="AB73" s="441" t="str">
        <f t="shared" si="1"/>
        <v/>
      </c>
      <c r="AC73" s="439" t="str">
        <f t="shared" si="1"/>
        <v/>
      </c>
      <c r="AD73" s="439" t="str">
        <f t="shared" si="1"/>
        <v/>
      </c>
      <c r="AE73" s="439" t="str">
        <f t="shared" si="1"/>
        <v/>
      </c>
      <c r="AF73" s="439" t="str">
        <f t="shared" si="1"/>
        <v/>
      </c>
      <c r="AG73" s="439" t="str">
        <f t="shared" si="1"/>
        <v/>
      </c>
      <c r="AH73" s="440" t="str">
        <f t="shared" si="1"/>
        <v/>
      </c>
      <c r="AI73" s="441" t="str">
        <f t="shared" si="1"/>
        <v/>
      </c>
      <c r="AJ73" s="439" t="str">
        <f t="shared" si="1"/>
        <v/>
      </c>
      <c r="AK73" s="439" t="str">
        <f t="shared" si="1"/>
        <v/>
      </c>
      <c r="AL73" s="439" t="str">
        <f t="shared" si="1"/>
        <v/>
      </c>
      <c r="AM73" s="439" t="str">
        <f t="shared" si="1"/>
        <v/>
      </c>
      <c r="AN73" s="439" t="str">
        <f t="shared" si="1"/>
        <v/>
      </c>
      <c r="AO73" s="440" t="str">
        <f t="shared" si="1"/>
        <v/>
      </c>
      <c r="AP73" s="441" t="str">
        <f t="shared" si="1"/>
        <v/>
      </c>
      <c r="AQ73" s="439" t="str">
        <f t="shared" si="1"/>
        <v/>
      </c>
      <c r="AR73" s="439" t="str">
        <f t="shared" si="1"/>
        <v/>
      </c>
      <c r="AS73" s="439" t="str">
        <f t="shared" si="1"/>
        <v/>
      </c>
      <c r="AT73" s="439" t="str">
        <f t="shared" si="1"/>
        <v/>
      </c>
      <c r="AU73" s="439" t="str">
        <f t="shared" si="1"/>
        <v/>
      </c>
      <c r="AV73" s="440" t="str">
        <f>IF(SUMIF($F$21:$F$68,"介護従業者",AV21:AV68)+SUMIF($F$21:$F$68,"看護職員",AV21:AV68)=0,"",(SUMIF($F$21:$F$68,"介護従業者",AV21:AV68)+SUMIF($F$21:$F$68,"看護職員",AV21:AV68)))</f>
        <v/>
      </c>
      <c r="AW73" s="441" t="str">
        <f t="shared" si="1"/>
        <v/>
      </c>
      <c r="AX73" s="439" t="str">
        <f t="shared" si="1"/>
        <v/>
      </c>
      <c r="AY73" s="439" t="str">
        <f t="shared" si="1"/>
        <v/>
      </c>
      <c r="AZ73" s="888">
        <f>IF($BC$3="４週",SUM(U73:AV73),IF($BC$3="暦月",SUM(U73:AY73),""))</f>
        <v>0</v>
      </c>
      <c r="BA73" s="889"/>
      <c r="BB73" s="879"/>
      <c r="BC73" s="880"/>
      <c r="BD73" s="880"/>
      <c r="BE73" s="880"/>
      <c r="BF73" s="880"/>
      <c r="BG73" s="880"/>
      <c r="BH73" s="881"/>
    </row>
    <row r="74" spans="2:60" ht="19.5" customHeight="1">
      <c r="B74" s="885" t="s">
        <v>686</v>
      </c>
      <c r="C74" s="886"/>
      <c r="D74" s="886"/>
      <c r="E74" s="886"/>
      <c r="F74" s="886"/>
      <c r="G74" s="886"/>
      <c r="H74" s="886"/>
      <c r="I74" s="886"/>
      <c r="J74" s="886"/>
      <c r="K74" s="886"/>
      <c r="L74" s="886"/>
      <c r="M74" s="886"/>
      <c r="N74" s="886"/>
      <c r="O74" s="886"/>
      <c r="P74" s="886"/>
      <c r="Q74" s="886"/>
      <c r="R74" s="886"/>
      <c r="S74" s="886"/>
      <c r="T74" s="887"/>
      <c r="U74" s="441" t="str">
        <f>IF(SUMIF($F$21:$F$68,"看護職員",U21:U68)=0,"",SUMIF($F$21:$F$68,"看護職員",U21:U68))</f>
        <v/>
      </c>
      <c r="V74" s="442" t="str">
        <f t="shared" ref="V74:AY74" si="2">IF(SUMIF($F$21:$F$68,"看護職員",V21:V68)=0,"",SUMIF($F$21:$F$68,"看護職員",V21:V68))</f>
        <v/>
      </c>
      <c r="W74" s="442" t="str">
        <f t="shared" si="2"/>
        <v/>
      </c>
      <c r="X74" s="442" t="str">
        <f t="shared" si="2"/>
        <v/>
      </c>
      <c r="Y74" s="442" t="str">
        <f t="shared" si="2"/>
        <v/>
      </c>
      <c r="Z74" s="442" t="str">
        <f>IF(SUMIF($F$21:$F$68,"看護職員",Z21:Z68)=0,"",SUMIF($F$21:$F$68,"看護職員",Z21:Z68))</f>
        <v/>
      </c>
      <c r="AA74" s="440" t="str">
        <f t="shared" si="2"/>
        <v/>
      </c>
      <c r="AB74" s="441" t="str">
        <f>IF(SUMIF($F$21:$F$68,"看護職員",AB21:AB68)=0,"",SUMIF($F$21:$F$68,"看護職員",AB21:AB68))</f>
        <v/>
      </c>
      <c r="AC74" s="442" t="str">
        <f t="shared" si="2"/>
        <v/>
      </c>
      <c r="AD74" s="442" t="str">
        <f t="shared" si="2"/>
        <v/>
      </c>
      <c r="AE74" s="442" t="str">
        <f t="shared" si="2"/>
        <v/>
      </c>
      <c r="AF74" s="442" t="str">
        <f t="shared" si="2"/>
        <v/>
      </c>
      <c r="AG74" s="442" t="str">
        <f t="shared" si="2"/>
        <v/>
      </c>
      <c r="AH74" s="440" t="str">
        <f t="shared" si="2"/>
        <v/>
      </c>
      <c r="AI74" s="441" t="str">
        <f>IF(SUMIF($F$21:$F$68,"看護職員",AI21:AI68)=0,"",SUMIF($F$21:$F$68,"看護職員",AI21:AI68))</f>
        <v/>
      </c>
      <c r="AJ74" s="442" t="str">
        <f t="shared" si="2"/>
        <v/>
      </c>
      <c r="AK74" s="442" t="str">
        <f t="shared" si="2"/>
        <v/>
      </c>
      <c r="AL74" s="442" t="str">
        <f t="shared" si="2"/>
        <v/>
      </c>
      <c r="AM74" s="442" t="str">
        <f t="shared" si="2"/>
        <v/>
      </c>
      <c r="AN74" s="442" t="str">
        <f t="shared" si="2"/>
        <v/>
      </c>
      <c r="AO74" s="440" t="str">
        <f t="shared" si="2"/>
        <v/>
      </c>
      <c r="AP74" s="441" t="str">
        <f>IF(SUMIF($F$21:$F$68,"看護職員",AP21:AP68)=0,"",SUMIF($F$21:$F$68,"看護職員",AP21:AP68))</f>
        <v/>
      </c>
      <c r="AQ74" s="442" t="str">
        <f t="shared" si="2"/>
        <v/>
      </c>
      <c r="AR74" s="442" t="str">
        <f t="shared" si="2"/>
        <v/>
      </c>
      <c r="AS74" s="442" t="str">
        <f t="shared" si="2"/>
        <v/>
      </c>
      <c r="AT74" s="442" t="str">
        <f t="shared" si="2"/>
        <v/>
      </c>
      <c r="AU74" s="442" t="str">
        <f t="shared" si="2"/>
        <v/>
      </c>
      <c r="AV74" s="440" t="str">
        <f t="shared" si="2"/>
        <v/>
      </c>
      <c r="AW74" s="441" t="str">
        <f>IF(SUMIF($F$21:$F$68,"看護職員",AW21:AW68)=0,"",SUMIF($F$21:$F$68,"看護職員",AW21:AW68))</f>
        <v/>
      </c>
      <c r="AX74" s="442" t="str">
        <f t="shared" si="2"/>
        <v/>
      </c>
      <c r="AY74" s="442" t="str">
        <f t="shared" si="2"/>
        <v/>
      </c>
      <c r="AZ74" s="888">
        <f>IF($BC$3="４週",SUM(U74:AV74),IF($BC$3="暦月",SUM(U74:AY74),""))</f>
        <v>0</v>
      </c>
      <c r="BA74" s="889"/>
      <c r="BB74" s="879"/>
      <c r="BC74" s="880"/>
      <c r="BD74" s="880"/>
      <c r="BE74" s="880"/>
      <c r="BF74" s="880"/>
      <c r="BG74" s="880"/>
      <c r="BH74" s="881"/>
    </row>
    <row r="75" spans="2:60" ht="19.5" customHeight="1" thickBot="1">
      <c r="B75" s="862" t="s">
        <v>687</v>
      </c>
      <c r="C75" s="863"/>
      <c r="D75" s="863"/>
      <c r="E75" s="863"/>
      <c r="F75" s="863"/>
      <c r="G75" s="863"/>
      <c r="H75" s="863"/>
      <c r="I75" s="863"/>
      <c r="J75" s="863"/>
      <c r="K75" s="863"/>
      <c r="L75" s="863"/>
      <c r="M75" s="863"/>
      <c r="N75" s="863"/>
      <c r="O75" s="863"/>
      <c r="P75" s="863"/>
      <c r="Q75" s="863"/>
      <c r="R75" s="863"/>
      <c r="S75" s="863"/>
      <c r="T75" s="864"/>
      <c r="U75" s="443" t="str">
        <f>IF((SUMIF($G$21:$G$68,"介護従業者",U21:U68)+SUMIF($G$21:$G$68,"看護職員",U21:U68))=0,"",(SUMIF($G$21:$G$68,"介護従業者",U21:U68)+SUMIF($G$21:$G$68,"看護職員",U21:U68)))</f>
        <v/>
      </c>
      <c r="V75" s="444" t="str">
        <f t="shared" ref="V75:AV75" si="3">IF((SUMIF($G$21:$G$68,"介護従業者",V21:V68)+SUMIF($G$21:$G$68,"看護職員",V21:V68))=0,"",(SUMIF($G$21:$G$68,"介護従業者",V21:V68)+SUMIF($G$21:$G$68,"看護職員",V21:V68)))</f>
        <v/>
      </c>
      <c r="W75" s="444" t="str">
        <f t="shared" si="3"/>
        <v/>
      </c>
      <c r="X75" s="444" t="str">
        <f t="shared" si="3"/>
        <v/>
      </c>
      <c r="Y75" s="444" t="str">
        <f t="shared" si="3"/>
        <v/>
      </c>
      <c r="Z75" s="444" t="str">
        <f>IF((SUMIF($G$21:$G$68,"介護従業者",Z21:Z68)+SUMIF($G$21:$G$68,"看護職員",Z21:Z68))=0,"",(SUMIF($G$21:$G$68,"介護従業者",Z21:Z68)+SUMIF($G$21:$G$68,"看護職員",Z21:Z68)))</f>
        <v/>
      </c>
      <c r="AA75" s="445" t="str">
        <f t="shared" si="3"/>
        <v/>
      </c>
      <c r="AB75" s="443" t="str">
        <f>IF((SUMIF($G$21:$G$68,"介護従業者",AB21:AB68)+SUMIF($G$21:$G$68,"看護職員",AB21:AB68))=0,"",(SUMIF($G$21:$G$68,"介護従業者",AB21:AB68)+SUMIF($G$21:$G$68,"看護職員",AB21:AB68)))</f>
        <v/>
      </c>
      <c r="AC75" s="444" t="str">
        <f t="shared" si="3"/>
        <v/>
      </c>
      <c r="AD75" s="444" t="str">
        <f t="shared" si="3"/>
        <v/>
      </c>
      <c r="AE75" s="444" t="str">
        <f t="shared" si="3"/>
        <v/>
      </c>
      <c r="AF75" s="444" t="str">
        <f t="shared" si="3"/>
        <v/>
      </c>
      <c r="AG75" s="444" t="str">
        <f t="shared" si="3"/>
        <v/>
      </c>
      <c r="AH75" s="445" t="str">
        <f t="shared" si="3"/>
        <v/>
      </c>
      <c r="AI75" s="443" t="str">
        <f>IF((SUMIF($G$21:$G$68,"介護従業者",AI21:AI68)+SUMIF($G$21:$G$68,"看護職員",AI21:AI68))=0,"",(SUMIF($G$21:$G$68,"介護従業者",AI21:AI68)+SUMIF($G$21:$G$68,"看護職員",AI21:AI68)))</f>
        <v/>
      </c>
      <c r="AJ75" s="444" t="str">
        <f t="shared" si="3"/>
        <v/>
      </c>
      <c r="AK75" s="444" t="str">
        <f t="shared" si="3"/>
        <v/>
      </c>
      <c r="AL75" s="444" t="str">
        <f t="shared" si="3"/>
        <v/>
      </c>
      <c r="AM75" s="444" t="str">
        <f t="shared" si="3"/>
        <v/>
      </c>
      <c r="AN75" s="444" t="str">
        <f t="shared" si="3"/>
        <v/>
      </c>
      <c r="AO75" s="445" t="str">
        <f t="shared" si="3"/>
        <v/>
      </c>
      <c r="AP75" s="443" t="str">
        <f>IF((SUMIF($G$21:$G$68,"介護従業者",AP21:AP68)+SUMIF($G$21:$G$68,"看護職員",AP21:AP68))=0,"",(SUMIF($G$21:$G$68,"介護従業者",AP21:AP68)+SUMIF($G$21:$G$68,"看護職員",AP21:AP68)))</f>
        <v/>
      </c>
      <c r="AQ75" s="444" t="str">
        <f t="shared" si="3"/>
        <v/>
      </c>
      <c r="AR75" s="444" t="str">
        <f t="shared" si="3"/>
        <v/>
      </c>
      <c r="AS75" s="444" t="str">
        <f t="shared" si="3"/>
        <v/>
      </c>
      <c r="AT75" s="444" t="str">
        <f t="shared" si="3"/>
        <v/>
      </c>
      <c r="AU75" s="444" t="str">
        <f t="shared" si="3"/>
        <v/>
      </c>
      <c r="AV75" s="445" t="str">
        <f t="shared" si="3"/>
        <v/>
      </c>
      <c r="AW75" s="443" t="str">
        <f t="shared" ref="AW75:AY75" si="4">IF(SUMIF($G$21:$G$68,"介護従業者",AW21:AW68)=0,"",SUMIF($G$21:$G$68,"介護従業者",AW21:AW68))</f>
        <v/>
      </c>
      <c r="AX75" s="444" t="str">
        <f t="shared" si="4"/>
        <v/>
      </c>
      <c r="AY75" s="446" t="str">
        <f t="shared" si="4"/>
        <v/>
      </c>
      <c r="AZ75" s="865">
        <f>IF($BC$3="４週",SUM(U75:AV75),IF($BC$3="暦月",SUM(U75:AY75),""))</f>
        <v>0</v>
      </c>
      <c r="BA75" s="866"/>
      <c r="BB75" s="882"/>
      <c r="BC75" s="883"/>
      <c r="BD75" s="883"/>
      <c r="BE75" s="883"/>
      <c r="BF75" s="883"/>
      <c r="BG75" s="883"/>
      <c r="BH75" s="884"/>
    </row>
    <row r="76" spans="2:60" s="447" customFormat="1" ht="20.25" customHeight="1">
      <c r="C76" s="448"/>
      <c r="D76" s="448"/>
      <c r="E76" s="448"/>
      <c r="F76" s="448"/>
      <c r="G76" s="448"/>
      <c r="R76" s="449"/>
      <c r="BH76" s="450"/>
    </row>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30" spans="1:57">
      <c r="A130" s="451"/>
      <c r="B130" s="451"/>
      <c r="C130" s="452"/>
      <c r="D130" s="452"/>
      <c r="E130" s="452"/>
      <c r="F130" s="452"/>
      <c r="G130" s="452"/>
      <c r="H130" s="452"/>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c r="AO130" s="453"/>
      <c r="AP130" s="453"/>
      <c r="AQ130" s="453"/>
      <c r="AR130" s="453"/>
      <c r="AS130" s="453"/>
      <c r="AT130" s="453"/>
      <c r="AU130" s="453"/>
      <c r="AV130" s="453"/>
      <c r="AW130" s="453"/>
      <c r="AX130" s="454"/>
      <c r="AY130" s="454"/>
      <c r="AZ130" s="454"/>
      <c r="BA130" s="454"/>
      <c r="BB130" s="454"/>
      <c r="BC130" s="454"/>
      <c r="BD130" s="454"/>
      <c r="BE130" s="454"/>
    </row>
    <row r="131" spans="1:57">
      <c r="A131" s="451"/>
      <c r="B131" s="451"/>
      <c r="C131" s="452"/>
      <c r="D131" s="452"/>
      <c r="E131" s="452"/>
      <c r="F131" s="452"/>
      <c r="G131" s="452"/>
      <c r="H131" s="452"/>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454"/>
      <c r="AY131" s="454"/>
      <c r="AZ131" s="454"/>
      <c r="BA131" s="454"/>
      <c r="BB131" s="454"/>
      <c r="BC131" s="454"/>
      <c r="BD131" s="454"/>
      <c r="BE131" s="454"/>
    </row>
    <row r="132" spans="1:57">
      <c r="A132" s="451"/>
      <c r="B132" s="451"/>
      <c r="C132" s="455"/>
      <c r="D132" s="455"/>
      <c r="E132" s="455"/>
      <c r="F132" s="455"/>
      <c r="G132" s="455"/>
      <c r="H132" s="455"/>
      <c r="I132" s="452"/>
      <c r="J132" s="452"/>
      <c r="K132" s="451"/>
      <c r="L132" s="451"/>
      <c r="M132" s="451"/>
      <c r="N132" s="451"/>
      <c r="O132" s="451"/>
      <c r="P132" s="451"/>
    </row>
    <row r="133" spans="1:57">
      <c r="A133" s="451"/>
      <c r="B133" s="451"/>
      <c r="C133" s="455"/>
      <c r="D133" s="455"/>
      <c r="E133" s="455"/>
      <c r="F133" s="455"/>
      <c r="G133" s="455"/>
      <c r="H133" s="455"/>
      <c r="I133" s="452"/>
      <c r="J133" s="452"/>
      <c r="K133" s="451"/>
      <c r="L133" s="451"/>
      <c r="M133" s="451"/>
      <c r="N133" s="451"/>
      <c r="O133" s="451"/>
      <c r="P133" s="451"/>
    </row>
    <row r="134" spans="1:57">
      <c r="C134" s="341"/>
      <c r="D134" s="341"/>
      <c r="E134" s="341"/>
      <c r="F134" s="341"/>
      <c r="G134" s="341"/>
      <c r="H134" s="341"/>
    </row>
    <row r="135" spans="1:57">
      <c r="C135" s="341"/>
      <c r="D135" s="341"/>
      <c r="E135" s="341"/>
      <c r="F135" s="341"/>
      <c r="G135" s="341"/>
      <c r="H135" s="341"/>
    </row>
    <row r="136" spans="1:57">
      <c r="C136" s="341"/>
      <c r="D136" s="341"/>
      <c r="E136" s="341"/>
      <c r="F136" s="341"/>
      <c r="G136" s="341"/>
      <c r="H136" s="341"/>
    </row>
    <row r="137" spans="1:57">
      <c r="C137" s="341"/>
      <c r="D137" s="341"/>
      <c r="E137" s="341"/>
      <c r="F137" s="341"/>
      <c r="G137" s="341"/>
      <c r="H137" s="341"/>
    </row>
  </sheetData>
  <sheetProtection insertRows="0" deleteRows="0"/>
  <mergeCells count="218">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69:T69"/>
    <mergeCell ref="AZ69:BA72"/>
    <mergeCell ref="BB69:BH75"/>
    <mergeCell ref="B70:T70"/>
    <mergeCell ref="B71:T71"/>
    <mergeCell ref="B72:T72"/>
    <mergeCell ref="B73:T73"/>
    <mergeCell ref="AZ73:BA73"/>
    <mergeCell ref="B74:T74"/>
    <mergeCell ref="AZ74:BA74"/>
  </mergeCells>
  <phoneticPr fontId="3"/>
  <conditionalFormatting sqref="U23:AA23">
    <cfRule type="expression" dxfId="177" priority="178">
      <formula>OR(U$69=$B22,U$70=$B22)</formula>
    </cfRule>
  </conditionalFormatting>
  <conditionalFormatting sqref="U22:AA23">
    <cfRule type="expression" dxfId="176" priority="177">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176">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17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174">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17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172">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17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170">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16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168">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6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66">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6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64">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6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2">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allowBlank="1" showInputMessage="1" showErrorMessage="1" error="入力可能範囲　32～40" sqref="BC10" xr:uid="{00000000-0002-0000-0400-000000000000}"/>
    <dataValidation type="list" allowBlank="1" showInputMessage="1" sqref="U21:AY21 U24:AY24 U27:AY27 U30:AY30 U33:AY33 U36:AY36 U39:AY39 U42:AY42 U45:AY45 U48:AY48 U51:AY51 U54:AY54 U57:AY57 U60:AY60 U63:AY63 U66:AY66" xr:uid="{00000000-0002-0000-0400-000001000000}">
      <formula1>シフト記号表</formula1>
    </dataValidation>
    <dataValidation type="list" errorStyle="warning" allowBlank="1" showInputMessage="1" error="リストにない場合のみ、入力してください。" sqref="I21:L68" xr:uid="{00000000-0002-0000-0400-000002000000}">
      <formula1>INDIRECT(C21)</formula1>
    </dataValidation>
    <dataValidation type="list" allowBlank="1" showInputMessage="1" sqref="H21:H68" xr:uid="{00000000-0002-0000-0400-000003000000}">
      <formula1>"A, B, C, D"</formula1>
    </dataValidation>
    <dataValidation type="list" allowBlank="1" showInputMessage="1" sqref="C21:E68" xr:uid="{00000000-0002-0000-0400-000004000000}">
      <formula1>職種</formula1>
    </dataValidation>
    <dataValidation type="list" allowBlank="1" showInputMessage="1" showErrorMessage="1" sqref="BC3:BF3" xr:uid="{00000000-0002-0000-0400-000005000000}">
      <formula1>"４週,暦月"</formula1>
    </dataValidation>
    <dataValidation type="decimal" allowBlank="1" showInputMessage="1" showErrorMessage="1" error="入力可能範囲　32～40" sqref="AY6:AZ6" xr:uid="{00000000-0002-0000-0400-000006000000}">
      <formula1>32</formula1>
      <formula2>40</formula2>
    </dataValidation>
    <dataValidation type="list" allowBlank="1" showInputMessage="1" showErrorMessage="1" sqref="AD3:AD4" xr:uid="{00000000-0002-0000-0400-000007000000}">
      <formula1>#REF!</formula1>
    </dataValidation>
    <dataValidation type="list" allowBlank="1" showInputMessage="1" showErrorMessage="1" sqref="BC4:BF4" xr:uid="{00000000-0002-0000-04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4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52"/>
  <sheetViews>
    <sheetView view="pageBreakPreview" zoomScale="50" zoomScaleNormal="75" zoomScaleSheetLayoutView="50" workbookViewId="0">
      <selection activeCell="K7" sqref="K7:AN7"/>
    </sheetView>
  </sheetViews>
  <sheetFormatPr defaultColWidth="9" defaultRowHeight="19.2"/>
  <cols>
    <col min="1" max="1" width="1.6640625" style="458" customWidth="1"/>
    <col min="2" max="2" width="5.6640625" style="457" customWidth="1"/>
    <col min="3" max="3" width="10.6640625" style="457" customWidth="1"/>
    <col min="4" max="4" width="10.6640625" style="457" hidden="1" customWidth="1"/>
    <col min="5" max="5" width="3.33203125" style="457" bestFit="1" customWidth="1"/>
    <col min="6" max="6" width="15.6640625" style="458" customWidth="1"/>
    <col min="7" max="7" width="3.33203125" style="458" bestFit="1" customWidth="1"/>
    <col min="8" max="8" width="15.6640625" style="458" customWidth="1"/>
    <col min="9" max="9" width="3.33203125" style="458" bestFit="1" customWidth="1"/>
    <col min="10" max="10" width="15.6640625" style="457" customWidth="1"/>
    <col min="11" max="11" width="3.33203125" style="458" bestFit="1" customWidth="1"/>
    <col min="12" max="12" width="15.6640625" style="458" customWidth="1"/>
    <col min="13" max="13" width="5" style="458" customWidth="1"/>
    <col min="14" max="14" width="15.6640625" style="458" customWidth="1"/>
    <col min="15" max="15" width="3.33203125" style="458" customWidth="1"/>
    <col min="16" max="16" width="15.6640625" style="458" customWidth="1"/>
    <col min="17" max="17" width="3.33203125" style="458" customWidth="1"/>
    <col min="18" max="18" width="15.6640625" style="458" customWidth="1"/>
    <col min="19" max="19" width="3.33203125" style="458" customWidth="1"/>
    <col min="20" max="20" width="15.6640625" style="458" customWidth="1"/>
    <col min="21" max="21" width="3.33203125" style="458" customWidth="1"/>
    <col min="22" max="22" width="15.6640625" style="458" customWidth="1"/>
    <col min="23" max="23" width="3.33203125" style="458" customWidth="1"/>
    <col min="24" max="24" width="15.6640625" style="458" customWidth="1"/>
    <col min="25" max="25" width="3.33203125" style="458" customWidth="1"/>
    <col min="26" max="26" width="15.6640625" style="458" customWidth="1"/>
    <col min="27" max="27" width="3.33203125" style="458" customWidth="1"/>
    <col min="28" max="28" width="50.6640625" style="458" customWidth="1"/>
    <col min="29" max="16384" width="9" style="458"/>
  </cols>
  <sheetData>
    <row r="1" spans="2:28">
      <c r="B1" s="456" t="s">
        <v>688</v>
      </c>
    </row>
    <row r="2" spans="2:28">
      <c r="B2" s="459" t="s">
        <v>689</v>
      </c>
      <c r="F2" s="460"/>
      <c r="G2" s="461"/>
      <c r="H2" s="461"/>
      <c r="I2" s="461"/>
      <c r="J2" s="462"/>
      <c r="K2" s="461"/>
      <c r="L2" s="461"/>
    </row>
    <row r="3" spans="2:28">
      <c r="B3" s="460" t="s">
        <v>690</v>
      </c>
      <c r="F3" s="462" t="s">
        <v>691</v>
      </c>
      <c r="G3" s="461"/>
      <c r="H3" s="461"/>
      <c r="I3" s="461"/>
      <c r="J3" s="462"/>
      <c r="K3" s="461"/>
      <c r="L3" s="461"/>
    </row>
    <row r="4" spans="2:28" ht="22.5" customHeight="1">
      <c r="B4" s="459"/>
      <c r="F4" s="1016" t="s">
        <v>692</v>
      </c>
      <c r="G4" s="1016"/>
      <c r="H4" s="1016"/>
      <c r="I4" s="1016"/>
      <c r="J4" s="1016"/>
      <c r="K4" s="1016"/>
      <c r="L4" s="1016"/>
      <c r="N4" s="1016" t="s">
        <v>693</v>
      </c>
      <c r="O4" s="1016"/>
      <c r="P4" s="1016"/>
      <c r="R4" s="1016" t="s">
        <v>694</v>
      </c>
      <c r="S4" s="1016"/>
      <c r="T4" s="1016"/>
      <c r="U4" s="1016"/>
      <c r="V4" s="1016"/>
      <c r="W4" s="1016"/>
      <c r="X4" s="1016"/>
      <c r="Z4" s="463" t="s">
        <v>695</v>
      </c>
      <c r="AB4" s="1016" t="s">
        <v>696</v>
      </c>
    </row>
    <row r="5" spans="2:28">
      <c r="B5" s="457" t="s">
        <v>697</v>
      </c>
      <c r="C5" s="457" t="s">
        <v>698</v>
      </c>
      <c r="F5" s="457" t="s">
        <v>699</v>
      </c>
      <c r="G5" s="457"/>
      <c r="H5" s="457" t="s">
        <v>700</v>
      </c>
      <c r="J5" s="457" t="s">
        <v>701</v>
      </c>
      <c r="L5" s="457" t="s">
        <v>692</v>
      </c>
      <c r="N5" s="457" t="s">
        <v>702</v>
      </c>
      <c r="P5" s="457" t="s">
        <v>703</v>
      </c>
      <c r="R5" s="457" t="s">
        <v>702</v>
      </c>
      <c r="T5" s="457" t="s">
        <v>703</v>
      </c>
      <c r="V5" s="457" t="s">
        <v>701</v>
      </c>
      <c r="X5" s="457" t="s">
        <v>692</v>
      </c>
      <c r="Z5" s="464" t="s">
        <v>704</v>
      </c>
      <c r="AB5" s="1016"/>
    </row>
    <row r="6" spans="2:28" ht="24.9" customHeight="1">
      <c r="B6" s="465">
        <v>1</v>
      </c>
      <c r="C6" s="466" t="s">
        <v>705</v>
      </c>
      <c r="D6" s="467" t="str">
        <f>C6</f>
        <v>a</v>
      </c>
      <c r="E6" s="465" t="s">
        <v>706</v>
      </c>
      <c r="F6" s="468"/>
      <c r="G6" s="469" t="s">
        <v>707</v>
      </c>
      <c r="H6" s="468"/>
      <c r="I6" s="470" t="s">
        <v>708</v>
      </c>
      <c r="J6" s="468">
        <v>0</v>
      </c>
      <c r="K6" s="471" t="s">
        <v>709</v>
      </c>
      <c r="L6" s="472" t="str">
        <f>IF(OR(F6="",H6=""),"",(H6+IF(F6&gt;H6,1,0)-F6-J6)*24)</f>
        <v/>
      </c>
      <c r="N6" s="468"/>
      <c r="O6" s="473" t="s">
        <v>710</v>
      </c>
      <c r="P6" s="468"/>
      <c r="R6" s="474" t="str">
        <f t="shared" ref="R6:R22" si="0">IF(F6="","",IF(F6&lt;N6,N6,IF(F6&gt;=P6,"",F6)))</f>
        <v/>
      </c>
      <c r="S6" s="473" t="s">
        <v>710</v>
      </c>
      <c r="T6" s="474" t="str">
        <f t="shared" ref="T6:T22" si="1">IF(H6="","",IF(H6&gt;F6,IF(H6&lt;P6,H6,P6),P6))</f>
        <v/>
      </c>
      <c r="U6" s="475" t="s">
        <v>708</v>
      </c>
      <c r="V6" s="468">
        <v>0</v>
      </c>
      <c r="W6" s="458" t="s">
        <v>711</v>
      </c>
      <c r="X6" s="472" t="str">
        <f>IF(R6="","",IF((T6+IF(R6&gt;T6,1,0)-R6-V6)*24=0,"",(T6+IF(R6&gt;T6,1,0)-R6-V6)*24))</f>
        <v/>
      </c>
      <c r="Z6" s="472" t="str">
        <f>IF(X6="",L6,IF(OR(L6-X6=0,L6-X6&lt;0),"-",L6-X6))</f>
        <v/>
      </c>
      <c r="AB6" s="476"/>
    </row>
    <row r="7" spans="2:28" ht="24.9" customHeight="1">
      <c r="B7" s="465">
        <v>2</v>
      </c>
      <c r="C7" s="466" t="s">
        <v>712</v>
      </c>
      <c r="D7" s="467" t="str">
        <f t="shared" ref="D7:D38" si="2">C7</f>
        <v>b</v>
      </c>
      <c r="E7" s="465" t="s">
        <v>713</v>
      </c>
      <c r="F7" s="468"/>
      <c r="G7" s="469" t="s">
        <v>710</v>
      </c>
      <c r="H7" s="468"/>
      <c r="I7" s="470" t="s">
        <v>708</v>
      </c>
      <c r="J7" s="468">
        <v>0</v>
      </c>
      <c r="K7" s="471" t="s">
        <v>714</v>
      </c>
      <c r="L7" s="472" t="str">
        <f>IF(OR(F7="",H7=""),"",(H7+IF(F7&gt;H7,1,0)-F7-J7)*24)</f>
        <v/>
      </c>
      <c r="N7" s="477">
        <f>$N$6</f>
        <v>0</v>
      </c>
      <c r="O7" s="473" t="s">
        <v>710</v>
      </c>
      <c r="P7" s="477">
        <f>$P$6</f>
        <v>0</v>
      </c>
      <c r="R7" s="474" t="str">
        <f t="shared" si="0"/>
        <v/>
      </c>
      <c r="S7" s="473" t="s">
        <v>710</v>
      </c>
      <c r="T7" s="474" t="str">
        <f t="shared" si="1"/>
        <v/>
      </c>
      <c r="U7" s="475" t="s">
        <v>708</v>
      </c>
      <c r="V7" s="468">
        <v>0</v>
      </c>
      <c r="W7" s="458" t="s">
        <v>711</v>
      </c>
      <c r="X7" s="472" t="str">
        <f>IF(R7="","",IF((T7+IF(R7&gt;T7,1,0)-R7-V7)*24=0,"",(T7+IF(R7&gt;T7,1,0)-R7-V7)*24))</f>
        <v/>
      </c>
      <c r="Z7" s="472" t="str">
        <f>IF(X7="",L7,IF(OR(L7-X7=0,L7-X7&lt;0),"-",L7-X7))</f>
        <v/>
      </c>
      <c r="AB7" s="476"/>
    </row>
    <row r="8" spans="2:28" ht="24.9" customHeight="1">
      <c r="B8" s="465">
        <v>3</v>
      </c>
      <c r="C8" s="466" t="s">
        <v>715</v>
      </c>
      <c r="D8" s="467" t="str">
        <f t="shared" si="2"/>
        <v>c</v>
      </c>
      <c r="E8" s="465" t="s">
        <v>706</v>
      </c>
      <c r="F8" s="468"/>
      <c r="G8" s="469" t="s">
        <v>710</v>
      </c>
      <c r="H8" s="468"/>
      <c r="I8" s="470" t="s">
        <v>708</v>
      </c>
      <c r="J8" s="468">
        <v>0</v>
      </c>
      <c r="K8" s="471" t="s">
        <v>714</v>
      </c>
      <c r="L8" s="472" t="str">
        <f>IF(OR(F8="",H8=""),"",(H8+IF(F8&gt;H8,1,0)-F8-J8)*24)</f>
        <v/>
      </c>
      <c r="N8" s="477">
        <f t="shared" ref="N8:N22" si="3">$N$6</f>
        <v>0</v>
      </c>
      <c r="O8" s="473" t="s">
        <v>710</v>
      </c>
      <c r="P8" s="477">
        <f t="shared" ref="P8:P22" si="4">$P$6</f>
        <v>0</v>
      </c>
      <c r="R8" s="474" t="str">
        <f t="shared" si="0"/>
        <v/>
      </c>
      <c r="S8" s="473" t="s">
        <v>710</v>
      </c>
      <c r="T8" s="474" t="str">
        <f t="shared" si="1"/>
        <v/>
      </c>
      <c r="U8" s="475" t="s">
        <v>708</v>
      </c>
      <c r="V8" s="468">
        <v>0</v>
      </c>
      <c r="W8" s="458" t="s">
        <v>714</v>
      </c>
      <c r="X8" s="472" t="str">
        <f>IF(R8="","",IF((T8+IF(R8&gt;T8,1,0)-R8-V8)*24=0,"",(T8+IF(R8&gt;T8,1,0)-R8-V8)*24))</f>
        <v/>
      </c>
      <c r="Z8" s="472" t="str">
        <f>IF(X8="",L8,IF(OR(L8-X8=0,L8-X8&lt;0),"-",L8-X8))</f>
        <v/>
      </c>
      <c r="AB8" s="476"/>
    </row>
    <row r="9" spans="2:28" ht="24.9" customHeight="1">
      <c r="B9" s="465">
        <v>4</v>
      </c>
      <c r="C9" s="466" t="s">
        <v>716</v>
      </c>
      <c r="D9" s="467" t="str">
        <f t="shared" si="2"/>
        <v>d</v>
      </c>
      <c r="E9" s="465" t="s">
        <v>706</v>
      </c>
      <c r="F9" s="468"/>
      <c r="G9" s="469" t="s">
        <v>710</v>
      </c>
      <c r="H9" s="468"/>
      <c r="I9" s="470" t="s">
        <v>708</v>
      </c>
      <c r="J9" s="468">
        <v>0</v>
      </c>
      <c r="K9" s="471" t="s">
        <v>714</v>
      </c>
      <c r="L9" s="472" t="str">
        <f>IF(OR(F9="",H9=""),"",(H9+IF(F9&gt;H9,1,0)-F9-J9)*24)</f>
        <v/>
      </c>
      <c r="N9" s="477">
        <f t="shared" si="3"/>
        <v>0</v>
      </c>
      <c r="O9" s="473" t="s">
        <v>710</v>
      </c>
      <c r="P9" s="477">
        <f t="shared" si="4"/>
        <v>0</v>
      </c>
      <c r="R9" s="474" t="str">
        <f t="shared" si="0"/>
        <v/>
      </c>
      <c r="S9" s="473" t="s">
        <v>717</v>
      </c>
      <c r="T9" s="474" t="str">
        <f t="shared" si="1"/>
        <v/>
      </c>
      <c r="U9" s="475" t="s">
        <v>708</v>
      </c>
      <c r="V9" s="468">
        <v>0</v>
      </c>
      <c r="W9" s="458" t="s">
        <v>709</v>
      </c>
      <c r="X9" s="472" t="str">
        <f>IF(R9="","",IF((T9+IF(R9&gt;T9,1,0)-R9-V9)*24=0,"",(T9+IF(R9&gt;T9,1,0)-R9-V9)*24))</f>
        <v/>
      </c>
      <c r="Z9" s="472" t="str">
        <f>IF(X9="",L9,IF(OR(L9-X9=0,L9-X9&lt;0),"-",L9-X9))</f>
        <v/>
      </c>
      <c r="AB9" s="476"/>
    </row>
    <row r="10" spans="2:28" ht="24.9" customHeight="1">
      <c r="B10" s="465">
        <v>5</v>
      </c>
      <c r="C10" s="466" t="s">
        <v>718</v>
      </c>
      <c r="D10" s="467" t="str">
        <f t="shared" si="2"/>
        <v>e</v>
      </c>
      <c r="E10" s="465" t="s">
        <v>719</v>
      </c>
      <c r="F10" s="468"/>
      <c r="G10" s="469" t="s">
        <v>710</v>
      </c>
      <c r="H10" s="468"/>
      <c r="I10" s="470" t="s">
        <v>708</v>
      </c>
      <c r="J10" s="468">
        <v>0</v>
      </c>
      <c r="K10" s="471" t="s">
        <v>714</v>
      </c>
      <c r="L10" s="472" t="str">
        <f t="shared" ref="L10:L22" si="5">IF(OR(F10="",H10=""),"",(H10+IF(F10&gt;H10,1,0)-F10-J10)*24)</f>
        <v/>
      </c>
      <c r="N10" s="477">
        <f t="shared" si="3"/>
        <v>0</v>
      </c>
      <c r="O10" s="473" t="s">
        <v>710</v>
      </c>
      <c r="P10" s="477">
        <f t="shared" si="4"/>
        <v>0</v>
      </c>
      <c r="R10" s="474" t="str">
        <f t="shared" si="0"/>
        <v/>
      </c>
      <c r="S10" s="473" t="s">
        <v>710</v>
      </c>
      <c r="T10" s="474" t="str">
        <f t="shared" si="1"/>
        <v/>
      </c>
      <c r="U10" s="475" t="s">
        <v>708</v>
      </c>
      <c r="V10" s="468">
        <v>0</v>
      </c>
      <c r="W10" s="458" t="s">
        <v>714</v>
      </c>
      <c r="X10" s="472" t="str">
        <f t="shared" ref="X10:X22" si="6">IF(R10="","",IF((T10+IF(R10&gt;T10,1,0)-R10-V10)*24=0,"",(T10+IF(R10&gt;T10,1,0)-R10-V10)*24))</f>
        <v/>
      </c>
      <c r="Z10" s="472" t="str">
        <f t="shared" ref="Z10:Z22" si="7">IF(X10="",L10,IF(OR(L10-X10=0,L10-X10&lt;0),"-",L10-X10))</f>
        <v/>
      </c>
      <c r="AB10" s="476"/>
    </row>
    <row r="11" spans="2:28" ht="24.9" customHeight="1">
      <c r="B11" s="465">
        <v>6</v>
      </c>
      <c r="C11" s="466" t="s">
        <v>720</v>
      </c>
      <c r="D11" s="467" t="str">
        <f t="shared" si="2"/>
        <v>f</v>
      </c>
      <c r="E11" s="465" t="s">
        <v>706</v>
      </c>
      <c r="F11" s="468"/>
      <c r="G11" s="469" t="s">
        <v>717</v>
      </c>
      <c r="H11" s="468"/>
      <c r="I11" s="470" t="s">
        <v>708</v>
      </c>
      <c r="J11" s="468">
        <v>0</v>
      </c>
      <c r="K11" s="471" t="s">
        <v>714</v>
      </c>
      <c r="L11" s="472" t="str">
        <f t="shared" si="5"/>
        <v/>
      </c>
      <c r="N11" s="477">
        <f t="shared" si="3"/>
        <v>0</v>
      </c>
      <c r="O11" s="473" t="s">
        <v>721</v>
      </c>
      <c r="P11" s="477">
        <f t="shared" si="4"/>
        <v>0</v>
      </c>
      <c r="R11" s="474" t="str">
        <f t="shared" si="0"/>
        <v/>
      </c>
      <c r="S11" s="473" t="s">
        <v>717</v>
      </c>
      <c r="T11" s="474" t="str">
        <f t="shared" si="1"/>
        <v/>
      </c>
      <c r="U11" s="475" t="s">
        <v>708</v>
      </c>
      <c r="V11" s="468">
        <v>0</v>
      </c>
      <c r="W11" s="458" t="s">
        <v>714</v>
      </c>
      <c r="X11" s="472" t="str">
        <f t="shared" si="6"/>
        <v/>
      </c>
      <c r="Z11" s="472" t="str">
        <f t="shared" si="7"/>
        <v/>
      </c>
      <c r="AB11" s="476"/>
    </row>
    <row r="12" spans="2:28" ht="24.9" customHeight="1">
      <c r="B12" s="465">
        <v>7</v>
      </c>
      <c r="C12" s="466" t="s">
        <v>722</v>
      </c>
      <c r="D12" s="467" t="str">
        <f t="shared" si="2"/>
        <v>g</v>
      </c>
      <c r="E12" s="465" t="s">
        <v>706</v>
      </c>
      <c r="F12" s="468"/>
      <c r="G12" s="469" t="s">
        <v>710</v>
      </c>
      <c r="H12" s="468"/>
      <c r="I12" s="470" t="s">
        <v>723</v>
      </c>
      <c r="J12" s="468">
        <v>0</v>
      </c>
      <c r="K12" s="471" t="s">
        <v>709</v>
      </c>
      <c r="L12" s="472" t="str">
        <f t="shared" si="5"/>
        <v/>
      </c>
      <c r="N12" s="477">
        <f t="shared" si="3"/>
        <v>0</v>
      </c>
      <c r="O12" s="473" t="s">
        <v>707</v>
      </c>
      <c r="P12" s="477">
        <f t="shared" si="4"/>
        <v>0</v>
      </c>
      <c r="R12" s="474" t="str">
        <f t="shared" si="0"/>
        <v/>
      </c>
      <c r="S12" s="473" t="s">
        <v>707</v>
      </c>
      <c r="T12" s="474" t="str">
        <f t="shared" si="1"/>
        <v/>
      </c>
      <c r="U12" s="475" t="s">
        <v>724</v>
      </c>
      <c r="V12" s="468">
        <v>0</v>
      </c>
      <c r="W12" s="458" t="s">
        <v>714</v>
      </c>
      <c r="X12" s="472" t="str">
        <f t="shared" si="6"/>
        <v/>
      </c>
      <c r="Z12" s="472" t="str">
        <f t="shared" si="7"/>
        <v/>
      </c>
      <c r="AB12" s="476"/>
    </row>
    <row r="13" spans="2:28" ht="24.9" customHeight="1">
      <c r="B13" s="465">
        <v>8</v>
      </c>
      <c r="C13" s="466" t="s">
        <v>725</v>
      </c>
      <c r="D13" s="467" t="str">
        <f t="shared" si="2"/>
        <v>h</v>
      </c>
      <c r="E13" s="465" t="s">
        <v>726</v>
      </c>
      <c r="F13" s="468"/>
      <c r="G13" s="469" t="s">
        <v>710</v>
      </c>
      <c r="H13" s="468"/>
      <c r="I13" s="470" t="s">
        <v>708</v>
      </c>
      <c r="J13" s="468">
        <v>0</v>
      </c>
      <c r="K13" s="471" t="s">
        <v>714</v>
      </c>
      <c r="L13" s="472" t="str">
        <f t="shared" si="5"/>
        <v/>
      </c>
      <c r="N13" s="477">
        <f t="shared" si="3"/>
        <v>0</v>
      </c>
      <c r="O13" s="473" t="s">
        <v>710</v>
      </c>
      <c r="P13" s="477">
        <f t="shared" si="4"/>
        <v>0</v>
      </c>
      <c r="R13" s="474" t="str">
        <f t="shared" si="0"/>
        <v/>
      </c>
      <c r="S13" s="473" t="s">
        <v>710</v>
      </c>
      <c r="T13" s="474" t="str">
        <f t="shared" si="1"/>
        <v/>
      </c>
      <c r="U13" s="475" t="s">
        <v>723</v>
      </c>
      <c r="V13" s="468">
        <v>0</v>
      </c>
      <c r="W13" s="458" t="s">
        <v>714</v>
      </c>
      <c r="X13" s="472" t="str">
        <f t="shared" si="6"/>
        <v/>
      </c>
      <c r="Z13" s="472" t="str">
        <f t="shared" si="7"/>
        <v/>
      </c>
      <c r="AB13" s="476"/>
    </row>
    <row r="14" spans="2:28" ht="24.9" customHeight="1">
      <c r="B14" s="465">
        <v>9</v>
      </c>
      <c r="C14" s="466" t="s">
        <v>727</v>
      </c>
      <c r="D14" s="467" t="str">
        <f t="shared" si="2"/>
        <v>i</v>
      </c>
      <c r="E14" s="465" t="s">
        <v>706</v>
      </c>
      <c r="F14" s="468"/>
      <c r="G14" s="469" t="s">
        <v>710</v>
      </c>
      <c r="H14" s="468"/>
      <c r="I14" s="470" t="s">
        <v>724</v>
      </c>
      <c r="J14" s="468">
        <v>0</v>
      </c>
      <c r="K14" s="471" t="s">
        <v>711</v>
      </c>
      <c r="L14" s="472" t="str">
        <f t="shared" si="5"/>
        <v/>
      </c>
      <c r="N14" s="477">
        <f t="shared" si="3"/>
        <v>0</v>
      </c>
      <c r="O14" s="473" t="s">
        <v>710</v>
      </c>
      <c r="P14" s="477">
        <f t="shared" si="4"/>
        <v>0</v>
      </c>
      <c r="R14" s="474" t="str">
        <f t="shared" si="0"/>
        <v/>
      </c>
      <c r="S14" s="473" t="s">
        <v>710</v>
      </c>
      <c r="T14" s="474" t="str">
        <f t="shared" si="1"/>
        <v/>
      </c>
      <c r="U14" s="475" t="s">
        <v>708</v>
      </c>
      <c r="V14" s="468">
        <v>0</v>
      </c>
      <c r="W14" s="458" t="s">
        <v>714</v>
      </c>
      <c r="X14" s="472" t="str">
        <f t="shared" si="6"/>
        <v/>
      </c>
      <c r="Z14" s="472" t="str">
        <f t="shared" si="7"/>
        <v/>
      </c>
      <c r="AB14" s="476"/>
    </row>
    <row r="15" spans="2:28" ht="24.9" customHeight="1">
      <c r="B15" s="465">
        <v>10</v>
      </c>
      <c r="C15" s="466" t="s">
        <v>728</v>
      </c>
      <c r="D15" s="467" t="str">
        <f t="shared" si="2"/>
        <v>j</v>
      </c>
      <c r="E15" s="465" t="s">
        <v>713</v>
      </c>
      <c r="F15" s="468"/>
      <c r="G15" s="469" t="s">
        <v>717</v>
      </c>
      <c r="H15" s="468"/>
      <c r="I15" s="470" t="s">
        <v>708</v>
      </c>
      <c r="J15" s="468">
        <v>0</v>
      </c>
      <c r="K15" s="471" t="s">
        <v>711</v>
      </c>
      <c r="L15" s="472" t="str">
        <f t="shared" si="5"/>
        <v/>
      </c>
      <c r="N15" s="477">
        <f t="shared" si="3"/>
        <v>0</v>
      </c>
      <c r="O15" s="473" t="s">
        <v>710</v>
      </c>
      <c r="P15" s="477">
        <f t="shared" si="4"/>
        <v>0</v>
      </c>
      <c r="R15" s="474" t="str">
        <f t="shared" si="0"/>
        <v/>
      </c>
      <c r="S15" s="473" t="s">
        <v>710</v>
      </c>
      <c r="T15" s="474" t="str">
        <f t="shared" si="1"/>
        <v/>
      </c>
      <c r="U15" s="475" t="s">
        <v>708</v>
      </c>
      <c r="V15" s="468">
        <v>0</v>
      </c>
      <c r="W15" s="458" t="s">
        <v>714</v>
      </c>
      <c r="X15" s="472" t="str">
        <f t="shared" si="6"/>
        <v/>
      </c>
      <c r="Z15" s="472" t="str">
        <f t="shared" si="7"/>
        <v/>
      </c>
      <c r="AB15" s="476"/>
    </row>
    <row r="16" spans="2:28" ht="24.9" customHeight="1">
      <c r="B16" s="465">
        <v>11</v>
      </c>
      <c r="C16" s="466" t="s">
        <v>729</v>
      </c>
      <c r="D16" s="467" t="str">
        <f t="shared" si="2"/>
        <v>k</v>
      </c>
      <c r="E16" s="465" t="s">
        <v>706</v>
      </c>
      <c r="F16" s="468"/>
      <c r="G16" s="469" t="s">
        <v>710</v>
      </c>
      <c r="H16" s="468"/>
      <c r="I16" s="470" t="s">
        <v>708</v>
      </c>
      <c r="J16" s="468">
        <v>0</v>
      </c>
      <c r="K16" s="471" t="s">
        <v>711</v>
      </c>
      <c r="L16" s="472" t="str">
        <f t="shared" si="5"/>
        <v/>
      </c>
      <c r="N16" s="477">
        <f t="shared" si="3"/>
        <v>0</v>
      </c>
      <c r="O16" s="473" t="s">
        <v>710</v>
      </c>
      <c r="P16" s="477">
        <f t="shared" si="4"/>
        <v>0</v>
      </c>
      <c r="R16" s="474" t="str">
        <f t="shared" si="0"/>
        <v/>
      </c>
      <c r="S16" s="473" t="s">
        <v>717</v>
      </c>
      <c r="T16" s="474" t="str">
        <f t="shared" si="1"/>
        <v/>
      </c>
      <c r="U16" s="475" t="s">
        <v>708</v>
      </c>
      <c r="V16" s="468">
        <v>0</v>
      </c>
      <c r="W16" s="458" t="s">
        <v>714</v>
      </c>
      <c r="X16" s="472" t="str">
        <f t="shared" si="6"/>
        <v/>
      </c>
      <c r="Z16" s="472" t="str">
        <f t="shared" si="7"/>
        <v/>
      </c>
      <c r="AB16" s="476"/>
    </row>
    <row r="17" spans="2:28" ht="24.9" customHeight="1">
      <c r="B17" s="465">
        <v>12</v>
      </c>
      <c r="C17" s="466" t="s">
        <v>730</v>
      </c>
      <c r="D17" s="467" t="str">
        <f t="shared" si="2"/>
        <v>l</v>
      </c>
      <c r="E17" s="465" t="s">
        <v>706</v>
      </c>
      <c r="F17" s="468"/>
      <c r="G17" s="469" t="s">
        <v>721</v>
      </c>
      <c r="H17" s="468"/>
      <c r="I17" s="470" t="s">
        <v>708</v>
      </c>
      <c r="J17" s="468">
        <v>0</v>
      </c>
      <c r="K17" s="471" t="s">
        <v>711</v>
      </c>
      <c r="L17" s="472" t="str">
        <f t="shared" si="5"/>
        <v/>
      </c>
      <c r="N17" s="477">
        <f t="shared" si="3"/>
        <v>0</v>
      </c>
      <c r="O17" s="473" t="s">
        <v>710</v>
      </c>
      <c r="P17" s="477">
        <f t="shared" si="4"/>
        <v>0</v>
      </c>
      <c r="R17" s="474" t="str">
        <f t="shared" si="0"/>
        <v/>
      </c>
      <c r="S17" s="473" t="s">
        <v>717</v>
      </c>
      <c r="T17" s="474" t="str">
        <f t="shared" si="1"/>
        <v/>
      </c>
      <c r="U17" s="475" t="s">
        <v>708</v>
      </c>
      <c r="V17" s="468">
        <v>0</v>
      </c>
      <c r="W17" s="458" t="s">
        <v>709</v>
      </c>
      <c r="X17" s="472" t="str">
        <f t="shared" si="6"/>
        <v/>
      </c>
      <c r="Z17" s="472" t="str">
        <f t="shared" si="7"/>
        <v/>
      </c>
      <c r="AB17" s="476"/>
    </row>
    <row r="18" spans="2:28" ht="24.9" customHeight="1">
      <c r="B18" s="465">
        <v>13</v>
      </c>
      <c r="C18" s="466" t="s">
        <v>731</v>
      </c>
      <c r="D18" s="467" t="str">
        <f t="shared" si="2"/>
        <v>m</v>
      </c>
      <c r="E18" s="465" t="s">
        <v>706</v>
      </c>
      <c r="F18" s="468"/>
      <c r="G18" s="469" t="s">
        <v>707</v>
      </c>
      <c r="H18" s="468"/>
      <c r="I18" s="470" t="s">
        <v>708</v>
      </c>
      <c r="J18" s="468">
        <v>0</v>
      </c>
      <c r="K18" s="471" t="s">
        <v>711</v>
      </c>
      <c r="L18" s="472" t="str">
        <f t="shared" si="5"/>
        <v/>
      </c>
      <c r="N18" s="477">
        <f t="shared" si="3"/>
        <v>0</v>
      </c>
      <c r="O18" s="473" t="s">
        <v>710</v>
      </c>
      <c r="P18" s="477">
        <f t="shared" si="4"/>
        <v>0</v>
      </c>
      <c r="R18" s="474" t="str">
        <f t="shared" si="0"/>
        <v/>
      </c>
      <c r="S18" s="473" t="s">
        <v>717</v>
      </c>
      <c r="T18" s="474" t="str">
        <f t="shared" si="1"/>
        <v/>
      </c>
      <c r="U18" s="475" t="s">
        <v>708</v>
      </c>
      <c r="V18" s="468">
        <v>0</v>
      </c>
      <c r="W18" s="458" t="s">
        <v>714</v>
      </c>
      <c r="X18" s="472" t="str">
        <f t="shared" si="6"/>
        <v/>
      </c>
      <c r="Z18" s="472" t="str">
        <f t="shared" si="7"/>
        <v/>
      </c>
      <c r="AB18" s="476"/>
    </row>
    <row r="19" spans="2:28" ht="24.9" customHeight="1">
      <c r="B19" s="465">
        <v>14</v>
      </c>
      <c r="C19" s="466" t="s">
        <v>732</v>
      </c>
      <c r="D19" s="467" t="str">
        <f t="shared" si="2"/>
        <v>n</v>
      </c>
      <c r="E19" s="465" t="s">
        <v>706</v>
      </c>
      <c r="F19" s="468"/>
      <c r="G19" s="469" t="s">
        <v>710</v>
      </c>
      <c r="H19" s="468"/>
      <c r="I19" s="470" t="s">
        <v>708</v>
      </c>
      <c r="J19" s="468">
        <v>0</v>
      </c>
      <c r="K19" s="471" t="s">
        <v>709</v>
      </c>
      <c r="L19" s="472" t="str">
        <f t="shared" si="5"/>
        <v/>
      </c>
      <c r="N19" s="477">
        <f t="shared" si="3"/>
        <v>0</v>
      </c>
      <c r="O19" s="473" t="s">
        <v>717</v>
      </c>
      <c r="P19" s="477">
        <f t="shared" si="4"/>
        <v>0</v>
      </c>
      <c r="R19" s="474" t="str">
        <f t="shared" si="0"/>
        <v/>
      </c>
      <c r="S19" s="473" t="s">
        <v>707</v>
      </c>
      <c r="T19" s="474" t="str">
        <f t="shared" si="1"/>
        <v/>
      </c>
      <c r="U19" s="475" t="s">
        <v>733</v>
      </c>
      <c r="V19" s="468">
        <v>0</v>
      </c>
      <c r="W19" s="458" t="s">
        <v>714</v>
      </c>
      <c r="X19" s="472" t="str">
        <f t="shared" si="6"/>
        <v/>
      </c>
      <c r="Z19" s="472" t="str">
        <f t="shared" si="7"/>
        <v/>
      </c>
      <c r="AB19" s="476"/>
    </row>
    <row r="20" spans="2:28" ht="24.9" customHeight="1">
      <c r="B20" s="465">
        <v>15</v>
      </c>
      <c r="C20" s="466" t="s">
        <v>734</v>
      </c>
      <c r="D20" s="467" t="str">
        <f t="shared" si="2"/>
        <v>o</v>
      </c>
      <c r="E20" s="465" t="s">
        <v>719</v>
      </c>
      <c r="F20" s="468"/>
      <c r="G20" s="469" t="s">
        <v>710</v>
      </c>
      <c r="H20" s="468"/>
      <c r="I20" s="470" t="s">
        <v>708</v>
      </c>
      <c r="J20" s="468">
        <v>0</v>
      </c>
      <c r="K20" s="471" t="s">
        <v>709</v>
      </c>
      <c r="L20" s="472" t="str">
        <f t="shared" si="5"/>
        <v/>
      </c>
      <c r="N20" s="477">
        <f t="shared" si="3"/>
        <v>0</v>
      </c>
      <c r="O20" s="473" t="s">
        <v>717</v>
      </c>
      <c r="P20" s="477">
        <f t="shared" si="4"/>
        <v>0</v>
      </c>
      <c r="R20" s="474" t="str">
        <f t="shared" si="0"/>
        <v/>
      </c>
      <c r="S20" s="473" t="s">
        <v>710</v>
      </c>
      <c r="T20" s="474" t="str">
        <f t="shared" si="1"/>
        <v/>
      </c>
      <c r="U20" s="475" t="s">
        <v>708</v>
      </c>
      <c r="V20" s="468">
        <v>0</v>
      </c>
      <c r="W20" s="458" t="s">
        <v>714</v>
      </c>
      <c r="X20" s="472" t="str">
        <f t="shared" si="6"/>
        <v/>
      </c>
      <c r="Z20" s="472" t="str">
        <f t="shared" si="7"/>
        <v/>
      </c>
      <c r="AB20" s="476"/>
    </row>
    <row r="21" spans="2:28" ht="24.9" customHeight="1">
      <c r="B21" s="465">
        <v>16</v>
      </c>
      <c r="C21" s="466" t="s">
        <v>735</v>
      </c>
      <c r="D21" s="467" t="str">
        <f t="shared" si="2"/>
        <v>p</v>
      </c>
      <c r="E21" s="465" t="s">
        <v>719</v>
      </c>
      <c r="F21" s="468"/>
      <c r="G21" s="469" t="s">
        <v>717</v>
      </c>
      <c r="H21" s="468"/>
      <c r="I21" s="470" t="s">
        <v>708</v>
      </c>
      <c r="J21" s="468">
        <v>0</v>
      </c>
      <c r="K21" s="471" t="s">
        <v>711</v>
      </c>
      <c r="L21" s="472" t="str">
        <f t="shared" si="5"/>
        <v/>
      </c>
      <c r="N21" s="477">
        <f t="shared" si="3"/>
        <v>0</v>
      </c>
      <c r="O21" s="473" t="s">
        <v>710</v>
      </c>
      <c r="P21" s="477">
        <f t="shared" si="4"/>
        <v>0</v>
      </c>
      <c r="R21" s="474" t="str">
        <f t="shared" si="0"/>
        <v/>
      </c>
      <c r="S21" s="473" t="s">
        <v>707</v>
      </c>
      <c r="T21" s="474" t="str">
        <f t="shared" si="1"/>
        <v/>
      </c>
      <c r="U21" s="475" t="s">
        <v>708</v>
      </c>
      <c r="V21" s="468">
        <v>0</v>
      </c>
      <c r="W21" s="458" t="s">
        <v>714</v>
      </c>
      <c r="X21" s="472" t="str">
        <f t="shared" si="6"/>
        <v/>
      </c>
      <c r="Z21" s="472" t="str">
        <f t="shared" si="7"/>
        <v/>
      </c>
      <c r="AB21" s="476"/>
    </row>
    <row r="22" spans="2:28" ht="24.9" customHeight="1">
      <c r="B22" s="465">
        <v>17</v>
      </c>
      <c r="C22" s="466" t="s">
        <v>736</v>
      </c>
      <c r="D22" s="467" t="str">
        <f t="shared" si="2"/>
        <v>q</v>
      </c>
      <c r="E22" s="465" t="s">
        <v>706</v>
      </c>
      <c r="F22" s="468"/>
      <c r="G22" s="469" t="s">
        <v>707</v>
      </c>
      <c r="H22" s="468"/>
      <c r="I22" s="470" t="s">
        <v>723</v>
      </c>
      <c r="J22" s="468">
        <v>0</v>
      </c>
      <c r="K22" s="471" t="s">
        <v>709</v>
      </c>
      <c r="L22" s="472" t="str">
        <f t="shared" si="5"/>
        <v/>
      </c>
      <c r="N22" s="477">
        <f t="shared" si="3"/>
        <v>0</v>
      </c>
      <c r="O22" s="473" t="s">
        <v>710</v>
      </c>
      <c r="P22" s="477">
        <f t="shared" si="4"/>
        <v>0</v>
      </c>
      <c r="R22" s="474" t="str">
        <f t="shared" si="0"/>
        <v/>
      </c>
      <c r="S22" s="473" t="s">
        <v>717</v>
      </c>
      <c r="T22" s="474" t="str">
        <f t="shared" si="1"/>
        <v/>
      </c>
      <c r="U22" s="475" t="s">
        <v>733</v>
      </c>
      <c r="V22" s="468">
        <v>0</v>
      </c>
      <c r="W22" s="458" t="s">
        <v>737</v>
      </c>
      <c r="X22" s="472" t="str">
        <f t="shared" si="6"/>
        <v/>
      </c>
      <c r="Z22" s="472" t="str">
        <f t="shared" si="7"/>
        <v/>
      </c>
      <c r="AB22" s="476"/>
    </row>
    <row r="23" spans="2:28" ht="24.9" customHeight="1">
      <c r="B23" s="465">
        <v>18</v>
      </c>
      <c r="C23" s="466" t="s">
        <v>738</v>
      </c>
      <c r="D23" s="467" t="str">
        <f t="shared" si="2"/>
        <v>r</v>
      </c>
      <c r="E23" s="465" t="s">
        <v>706</v>
      </c>
      <c r="F23" s="478"/>
      <c r="G23" s="469" t="s">
        <v>717</v>
      </c>
      <c r="H23" s="478"/>
      <c r="I23" s="470" t="s">
        <v>723</v>
      </c>
      <c r="J23" s="478"/>
      <c r="K23" s="471" t="s">
        <v>714</v>
      </c>
      <c r="L23" s="466">
        <v>1</v>
      </c>
      <c r="N23" s="479"/>
      <c r="O23" s="469" t="s">
        <v>707</v>
      </c>
      <c r="P23" s="479"/>
      <c r="Q23" s="471"/>
      <c r="R23" s="479"/>
      <c r="S23" s="469" t="s">
        <v>710</v>
      </c>
      <c r="T23" s="479"/>
      <c r="U23" s="470" t="s">
        <v>708</v>
      </c>
      <c r="V23" s="478"/>
      <c r="W23" s="471" t="s">
        <v>714</v>
      </c>
      <c r="X23" s="480">
        <v>1</v>
      </c>
      <c r="Y23" s="471"/>
      <c r="Z23" s="480" t="s">
        <v>739</v>
      </c>
      <c r="AB23" s="476"/>
    </row>
    <row r="24" spans="2:28" ht="24.9" customHeight="1">
      <c r="B24" s="465">
        <v>19</v>
      </c>
      <c r="C24" s="466" t="s">
        <v>740</v>
      </c>
      <c r="D24" s="467" t="str">
        <f t="shared" si="2"/>
        <v>s</v>
      </c>
      <c r="E24" s="465" t="s">
        <v>706</v>
      </c>
      <c r="F24" s="478"/>
      <c r="G24" s="469" t="s">
        <v>710</v>
      </c>
      <c r="H24" s="478"/>
      <c r="I24" s="470" t="s">
        <v>723</v>
      </c>
      <c r="J24" s="478"/>
      <c r="K24" s="471" t="s">
        <v>714</v>
      </c>
      <c r="L24" s="466">
        <v>2</v>
      </c>
      <c r="N24" s="479"/>
      <c r="O24" s="469" t="s">
        <v>717</v>
      </c>
      <c r="P24" s="479"/>
      <c r="Q24" s="471"/>
      <c r="R24" s="479"/>
      <c r="S24" s="469" t="s">
        <v>717</v>
      </c>
      <c r="T24" s="479"/>
      <c r="U24" s="470" t="s">
        <v>708</v>
      </c>
      <c r="V24" s="478"/>
      <c r="W24" s="471" t="s">
        <v>714</v>
      </c>
      <c r="X24" s="480">
        <v>2</v>
      </c>
      <c r="Y24" s="471"/>
      <c r="Z24" s="480" t="s">
        <v>741</v>
      </c>
      <c r="AB24" s="476"/>
    </row>
    <row r="25" spans="2:28" ht="24.9" customHeight="1">
      <c r="B25" s="465">
        <v>20</v>
      </c>
      <c r="C25" s="466" t="s">
        <v>742</v>
      </c>
      <c r="D25" s="467" t="str">
        <f t="shared" si="2"/>
        <v>t</v>
      </c>
      <c r="E25" s="465" t="s">
        <v>726</v>
      </c>
      <c r="F25" s="478"/>
      <c r="G25" s="469" t="s">
        <v>710</v>
      </c>
      <c r="H25" s="478"/>
      <c r="I25" s="470" t="s">
        <v>708</v>
      </c>
      <c r="J25" s="478"/>
      <c r="K25" s="471" t="s">
        <v>714</v>
      </c>
      <c r="L25" s="466">
        <v>3</v>
      </c>
      <c r="N25" s="479"/>
      <c r="O25" s="469" t="s">
        <v>710</v>
      </c>
      <c r="P25" s="479"/>
      <c r="Q25" s="471"/>
      <c r="R25" s="479"/>
      <c r="S25" s="469" t="s">
        <v>717</v>
      </c>
      <c r="T25" s="479"/>
      <c r="U25" s="470" t="s">
        <v>733</v>
      </c>
      <c r="V25" s="478"/>
      <c r="W25" s="471" t="s">
        <v>711</v>
      </c>
      <c r="X25" s="480">
        <v>3</v>
      </c>
      <c r="Y25" s="471"/>
      <c r="Z25" s="480" t="s">
        <v>741</v>
      </c>
      <c r="AB25" s="476"/>
    </row>
    <row r="26" spans="2:28" ht="24.9" customHeight="1">
      <c r="B26" s="465">
        <v>21</v>
      </c>
      <c r="C26" s="466" t="s">
        <v>743</v>
      </c>
      <c r="D26" s="467" t="str">
        <f t="shared" si="2"/>
        <v>u</v>
      </c>
      <c r="E26" s="465" t="s">
        <v>719</v>
      </c>
      <c r="F26" s="478"/>
      <c r="G26" s="469" t="s">
        <v>707</v>
      </c>
      <c r="H26" s="478"/>
      <c r="I26" s="470" t="s">
        <v>708</v>
      </c>
      <c r="J26" s="478"/>
      <c r="K26" s="471" t="s">
        <v>737</v>
      </c>
      <c r="L26" s="466">
        <v>4</v>
      </c>
      <c r="N26" s="479"/>
      <c r="O26" s="469" t="s">
        <v>710</v>
      </c>
      <c r="P26" s="479"/>
      <c r="Q26" s="471"/>
      <c r="R26" s="479"/>
      <c r="S26" s="469" t="s">
        <v>707</v>
      </c>
      <c r="T26" s="479"/>
      <c r="U26" s="470" t="s">
        <v>708</v>
      </c>
      <c r="V26" s="478"/>
      <c r="W26" s="471" t="s">
        <v>714</v>
      </c>
      <c r="X26" s="480">
        <v>4</v>
      </c>
      <c r="Y26" s="471"/>
      <c r="Z26" s="480" t="s">
        <v>744</v>
      </c>
      <c r="AB26" s="476"/>
    </row>
    <row r="27" spans="2:28" ht="24.9" customHeight="1">
      <c r="B27" s="465">
        <v>22</v>
      </c>
      <c r="C27" s="466" t="s">
        <v>745</v>
      </c>
      <c r="D27" s="467" t="str">
        <f t="shared" si="2"/>
        <v>v</v>
      </c>
      <c r="E27" s="465" t="s">
        <v>706</v>
      </c>
      <c r="F27" s="478"/>
      <c r="G27" s="469" t="s">
        <v>710</v>
      </c>
      <c r="H27" s="478"/>
      <c r="I27" s="470" t="s">
        <v>724</v>
      </c>
      <c r="J27" s="478"/>
      <c r="K27" s="471" t="s">
        <v>714</v>
      </c>
      <c r="L27" s="466">
        <v>5</v>
      </c>
      <c r="N27" s="479"/>
      <c r="O27" s="469" t="s">
        <v>717</v>
      </c>
      <c r="P27" s="479"/>
      <c r="Q27" s="471"/>
      <c r="R27" s="479"/>
      <c r="S27" s="469" t="s">
        <v>717</v>
      </c>
      <c r="T27" s="479"/>
      <c r="U27" s="470" t="s">
        <v>733</v>
      </c>
      <c r="V27" s="478"/>
      <c r="W27" s="471" t="s">
        <v>711</v>
      </c>
      <c r="X27" s="480">
        <v>5</v>
      </c>
      <c r="Y27" s="471"/>
      <c r="Z27" s="480" t="s">
        <v>741</v>
      </c>
      <c r="AB27" s="476"/>
    </row>
    <row r="28" spans="2:28" ht="24.9" customHeight="1">
      <c r="B28" s="465">
        <v>23</v>
      </c>
      <c r="C28" s="466" t="s">
        <v>746</v>
      </c>
      <c r="D28" s="467" t="str">
        <f t="shared" si="2"/>
        <v>w</v>
      </c>
      <c r="E28" s="465" t="s">
        <v>719</v>
      </c>
      <c r="F28" s="478"/>
      <c r="G28" s="469" t="s">
        <v>717</v>
      </c>
      <c r="H28" s="478"/>
      <c r="I28" s="470" t="s">
        <v>708</v>
      </c>
      <c r="J28" s="478"/>
      <c r="K28" s="471" t="s">
        <v>711</v>
      </c>
      <c r="L28" s="466">
        <v>6</v>
      </c>
      <c r="N28" s="479"/>
      <c r="O28" s="469" t="s">
        <v>710</v>
      </c>
      <c r="P28" s="479"/>
      <c r="Q28" s="471"/>
      <c r="R28" s="479"/>
      <c r="S28" s="469" t="s">
        <v>710</v>
      </c>
      <c r="T28" s="479"/>
      <c r="U28" s="470" t="s">
        <v>708</v>
      </c>
      <c r="V28" s="478"/>
      <c r="W28" s="471" t="s">
        <v>714</v>
      </c>
      <c r="X28" s="480">
        <v>6</v>
      </c>
      <c r="Y28" s="471"/>
      <c r="Z28" s="480" t="s">
        <v>741</v>
      </c>
      <c r="AB28" s="476"/>
    </row>
    <row r="29" spans="2:28" ht="24.9" customHeight="1">
      <c r="B29" s="465">
        <v>24</v>
      </c>
      <c r="C29" s="466" t="s">
        <v>747</v>
      </c>
      <c r="D29" s="467" t="str">
        <f t="shared" si="2"/>
        <v>x</v>
      </c>
      <c r="E29" s="465" t="s">
        <v>719</v>
      </c>
      <c r="F29" s="478"/>
      <c r="G29" s="469" t="s">
        <v>707</v>
      </c>
      <c r="H29" s="478"/>
      <c r="I29" s="470" t="s">
        <v>708</v>
      </c>
      <c r="J29" s="478"/>
      <c r="K29" s="471" t="s">
        <v>714</v>
      </c>
      <c r="L29" s="466">
        <v>7</v>
      </c>
      <c r="N29" s="479"/>
      <c r="O29" s="469" t="s">
        <v>707</v>
      </c>
      <c r="P29" s="479"/>
      <c r="Q29" s="471"/>
      <c r="R29" s="479"/>
      <c r="S29" s="469" t="s">
        <v>710</v>
      </c>
      <c r="T29" s="479"/>
      <c r="U29" s="470" t="s">
        <v>724</v>
      </c>
      <c r="V29" s="478"/>
      <c r="W29" s="471" t="s">
        <v>714</v>
      </c>
      <c r="X29" s="480">
        <v>7</v>
      </c>
      <c r="Y29" s="471"/>
      <c r="Z29" s="480" t="s">
        <v>739</v>
      </c>
      <c r="AB29" s="476"/>
    </row>
    <row r="30" spans="2:28" ht="24.9" customHeight="1">
      <c r="B30" s="465">
        <v>25</v>
      </c>
      <c r="C30" s="466" t="s">
        <v>748</v>
      </c>
      <c r="D30" s="467" t="str">
        <f t="shared" si="2"/>
        <v>y</v>
      </c>
      <c r="E30" s="465" t="s">
        <v>719</v>
      </c>
      <c r="F30" s="478"/>
      <c r="G30" s="469" t="s">
        <v>710</v>
      </c>
      <c r="H30" s="478"/>
      <c r="I30" s="470" t="s">
        <v>708</v>
      </c>
      <c r="J30" s="478"/>
      <c r="K30" s="471" t="s">
        <v>714</v>
      </c>
      <c r="L30" s="466">
        <v>8</v>
      </c>
      <c r="N30" s="479"/>
      <c r="O30" s="469" t="s">
        <v>710</v>
      </c>
      <c r="P30" s="479"/>
      <c r="Q30" s="471"/>
      <c r="R30" s="479"/>
      <c r="S30" s="469" t="s">
        <v>710</v>
      </c>
      <c r="T30" s="479"/>
      <c r="U30" s="470" t="s">
        <v>708</v>
      </c>
      <c r="V30" s="478"/>
      <c r="W30" s="471" t="s">
        <v>711</v>
      </c>
      <c r="X30" s="480">
        <v>8</v>
      </c>
      <c r="Y30" s="471"/>
      <c r="Z30" s="480" t="s">
        <v>749</v>
      </c>
      <c r="AB30" s="476"/>
    </row>
    <row r="31" spans="2:28" ht="24.9" customHeight="1">
      <c r="B31" s="465">
        <v>26</v>
      </c>
      <c r="C31" s="466" t="s">
        <v>750</v>
      </c>
      <c r="D31" s="467" t="str">
        <f t="shared" si="2"/>
        <v>z</v>
      </c>
      <c r="E31" s="465" t="s">
        <v>706</v>
      </c>
      <c r="F31" s="478"/>
      <c r="G31" s="469" t="s">
        <v>710</v>
      </c>
      <c r="H31" s="478"/>
      <c r="I31" s="470" t="s">
        <v>708</v>
      </c>
      <c r="J31" s="478"/>
      <c r="K31" s="471" t="s">
        <v>714</v>
      </c>
      <c r="L31" s="466">
        <v>1</v>
      </c>
      <c r="N31" s="479"/>
      <c r="O31" s="469" t="s">
        <v>721</v>
      </c>
      <c r="P31" s="479"/>
      <c r="Q31" s="471"/>
      <c r="R31" s="479"/>
      <c r="S31" s="469" t="s">
        <v>710</v>
      </c>
      <c r="T31" s="479"/>
      <c r="U31" s="470" t="s">
        <v>724</v>
      </c>
      <c r="V31" s="478"/>
      <c r="W31" s="471" t="s">
        <v>711</v>
      </c>
      <c r="X31" s="480" t="s">
        <v>741</v>
      </c>
      <c r="Y31" s="471"/>
      <c r="Z31" s="480">
        <v>1</v>
      </c>
      <c r="AB31" s="476"/>
    </row>
    <row r="32" spans="2:28" ht="24.9" customHeight="1">
      <c r="B32" s="465">
        <v>27</v>
      </c>
      <c r="C32" s="466" t="s">
        <v>747</v>
      </c>
      <c r="D32" s="467" t="str">
        <f t="shared" si="2"/>
        <v>x</v>
      </c>
      <c r="E32" s="465" t="s">
        <v>706</v>
      </c>
      <c r="F32" s="478"/>
      <c r="G32" s="469" t="s">
        <v>710</v>
      </c>
      <c r="H32" s="478"/>
      <c r="I32" s="470" t="s">
        <v>708</v>
      </c>
      <c r="J32" s="478"/>
      <c r="K32" s="471" t="s">
        <v>711</v>
      </c>
      <c r="L32" s="466">
        <v>2</v>
      </c>
      <c r="N32" s="479"/>
      <c r="O32" s="469" t="s">
        <v>710</v>
      </c>
      <c r="P32" s="479"/>
      <c r="Q32" s="471"/>
      <c r="R32" s="479"/>
      <c r="S32" s="469" t="s">
        <v>710</v>
      </c>
      <c r="T32" s="479"/>
      <c r="U32" s="470" t="s">
        <v>708</v>
      </c>
      <c r="V32" s="478"/>
      <c r="W32" s="471" t="s">
        <v>711</v>
      </c>
      <c r="X32" s="480" t="s">
        <v>739</v>
      </c>
      <c r="Y32" s="471"/>
      <c r="Z32" s="480">
        <v>2</v>
      </c>
      <c r="AB32" s="476"/>
    </row>
    <row r="33" spans="2:28" ht="24.9" customHeight="1">
      <c r="B33" s="465">
        <v>28</v>
      </c>
      <c r="C33" s="466" t="s">
        <v>751</v>
      </c>
      <c r="D33" s="467" t="str">
        <f t="shared" si="2"/>
        <v>aa</v>
      </c>
      <c r="E33" s="465" t="s">
        <v>713</v>
      </c>
      <c r="F33" s="478"/>
      <c r="G33" s="469" t="s">
        <v>710</v>
      </c>
      <c r="H33" s="478"/>
      <c r="I33" s="470" t="s">
        <v>708</v>
      </c>
      <c r="J33" s="478"/>
      <c r="K33" s="471" t="s">
        <v>711</v>
      </c>
      <c r="L33" s="466">
        <v>3</v>
      </c>
      <c r="N33" s="479"/>
      <c r="O33" s="469" t="s">
        <v>707</v>
      </c>
      <c r="P33" s="479"/>
      <c r="Q33" s="471"/>
      <c r="R33" s="479"/>
      <c r="S33" s="469" t="s">
        <v>710</v>
      </c>
      <c r="T33" s="479"/>
      <c r="U33" s="470" t="s">
        <v>723</v>
      </c>
      <c r="V33" s="478"/>
      <c r="W33" s="471" t="s">
        <v>714</v>
      </c>
      <c r="X33" s="480" t="s">
        <v>744</v>
      </c>
      <c r="Y33" s="471"/>
      <c r="Z33" s="480">
        <v>3</v>
      </c>
      <c r="AB33" s="476"/>
    </row>
    <row r="34" spans="2:28" ht="24.9" customHeight="1">
      <c r="B34" s="465">
        <v>29</v>
      </c>
      <c r="C34" s="466" t="s">
        <v>752</v>
      </c>
      <c r="D34" s="467" t="str">
        <f t="shared" si="2"/>
        <v>ab</v>
      </c>
      <c r="E34" s="465" t="s">
        <v>706</v>
      </c>
      <c r="F34" s="478"/>
      <c r="G34" s="469" t="s">
        <v>710</v>
      </c>
      <c r="H34" s="478"/>
      <c r="I34" s="470" t="s">
        <v>708</v>
      </c>
      <c r="J34" s="478"/>
      <c r="K34" s="471" t="s">
        <v>714</v>
      </c>
      <c r="L34" s="466">
        <v>4</v>
      </c>
      <c r="N34" s="479"/>
      <c r="O34" s="469" t="s">
        <v>710</v>
      </c>
      <c r="P34" s="479"/>
      <c r="Q34" s="471"/>
      <c r="R34" s="479"/>
      <c r="S34" s="469" t="s">
        <v>710</v>
      </c>
      <c r="T34" s="479"/>
      <c r="U34" s="470" t="s">
        <v>724</v>
      </c>
      <c r="V34" s="478"/>
      <c r="W34" s="471" t="s">
        <v>714</v>
      </c>
      <c r="X34" s="480" t="s">
        <v>749</v>
      </c>
      <c r="Y34" s="471"/>
      <c r="Z34" s="480">
        <v>4</v>
      </c>
      <c r="AB34" s="476"/>
    </row>
    <row r="35" spans="2:28" ht="24.9" customHeight="1">
      <c r="B35" s="465">
        <v>30</v>
      </c>
      <c r="C35" s="466" t="s">
        <v>753</v>
      </c>
      <c r="D35" s="467" t="str">
        <f t="shared" si="2"/>
        <v>ac</v>
      </c>
      <c r="E35" s="465" t="s">
        <v>706</v>
      </c>
      <c r="F35" s="478"/>
      <c r="G35" s="469" t="s">
        <v>710</v>
      </c>
      <c r="H35" s="478"/>
      <c r="I35" s="470" t="s">
        <v>708</v>
      </c>
      <c r="J35" s="478"/>
      <c r="K35" s="471" t="s">
        <v>714</v>
      </c>
      <c r="L35" s="466">
        <v>5</v>
      </c>
      <c r="N35" s="479"/>
      <c r="O35" s="469" t="s">
        <v>717</v>
      </c>
      <c r="P35" s="479"/>
      <c r="Q35" s="471"/>
      <c r="R35" s="479"/>
      <c r="S35" s="469" t="s">
        <v>717</v>
      </c>
      <c r="T35" s="479"/>
      <c r="U35" s="470" t="s">
        <v>708</v>
      </c>
      <c r="V35" s="478"/>
      <c r="W35" s="471" t="s">
        <v>711</v>
      </c>
      <c r="X35" s="480" t="s">
        <v>741</v>
      </c>
      <c r="Y35" s="471"/>
      <c r="Z35" s="480">
        <v>5</v>
      </c>
      <c r="AB35" s="476"/>
    </row>
    <row r="36" spans="2:28" ht="24.9" customHeight="1">
      <c r="B36" s="465">
        <v>31</v>
      </c>
      <c r="C36" s="466" t="s">
        <v>754</v>
      </c>
      <c r="D36" s="467" t="str">
        <f t="shared" si="2"/>
        <v>ad</v>
      </c>
      <c r="E36" s="465" t="s">
        <v>706</v>
      </c>
      <c r="F36" s="478"/>
      <c r="G36" s="469" t="s">
        <v>717</v>
      </c>
      <c r="H36" s="478"/>
      <c r="I36" s="470" t="s">
        <v>708</v>
      </c>
      <c r="J36" s="478"/>
      <c r="K36" s="471" t="s">
        <v>711</v>
      </c>
      <c r="L36" s="466">
        <v>6</v>
      </c>
      <c r="N36" s="479"/>
      <c r="O36" s="469" t="s">
        <v>717</v>
      </c>
      <c r="P36" s="479"/>
      <c r="Q36" s="471"/>
      <c r="R36" s="479"/>
      <c r="S36" s="469" t="s">
        <v>707</v>
      </c>
      <c r="T36" s="479"/>
      <c r="U36" s="470" t="s">
        <v>708</v>
      </c>
      <c r="V36" s="478"/>
      <c r="W36" s="471" t="s">
        <v>714</v>
      </c>
      <c r="X36" s="480" t="s">
        <v>744</v>
      </c>
      <c r="Y36" s="471"/>
      <c r="Z36" s="480">
        <v>6</v>
      </c>
      <c r="AB36" s="476"/>
    </row>
    <row r="37" spans="2:28" ht="24.9" customHeight="1">
      <c r="B37" s="465">
        <v>32</v>
      </c>
      <c r="C37" s="466" t="s">
        <v>755</v>
      </c>
      <c r="D37" s="467" t="str">
        <f t="shared" si="2"/>
        <v>ae</v>
      </c>
      <c r="E37" s="465" t="s">
        <v>719</v>
      </c>
      <c r="F37" s="478"/>
      <c r="G37" s="469" t="s">
        <v>717</v>
      </c>
      <c r="H37" s="478"/>
      <c r="I37" s="470" t="s">
        <v>708</v>
      </c>
      <c r="J37" s="478"/>
      <c r="K37" s="471" t="s">
        <v>714</v>
      </c>
      <c r="L37" s="466">
        <v>7</v>
      </c>
      <c r="N37" s="479"/>
      <c r="O37" s="469" t="s">
        <v>710</v>
      </c>
      <c r="P37" s="479"/>
      <c r="Q37" s="471"/>
      <c r="R37" s="479"/>
      <c r="S37" s="469" t="s">
        <v>710</v>
      </c>
      <c r="T37" s="479"/>
      <c r="U37" s="470" t="s">
        <v>724</v>
      </c>
      <c r="V37" s="478"/>
      <c r="W37" s="471" t="s">
        <v>737</v>
      </c>
      <c r="X37" s="480" t="s">
        <v>741</v>
      </c>
      <c r="Y37" s="471"/>
      <c r="Z37" s="480">
        <v>7</v>
      </c>
      <c r="AB37" s="476"/>
    </row>
    <row r="38" spans="2:28" ht="24.9" customHeight="1">
      <c r="B38" s="465">
        <v>33</v>
      </c>
      <c r="C38" s="466" t="s">
        <v>756</v>
      </c>
      <c r="D38" s="467" t="str">
        <f t="shared" si="2"/>
        <v>af</v>
      </c>
      <c r="E38" s="465" t="s">
        <v>706</v>
      </c>
      <c r="F38" s="478"/>
      <c r="G38" s="469" t="s">
        <v>717</v>
      </c>
      <c r="H38" s="478"/>
      <c r="I38" s="470" t="s">
        <v>723</v>
      </c>
      <c r="J38" s="478"/>
      <c r="K38" s="471" t="s">
        <v>714</v>
      </c>
      <c r="L38" s="466">
        <v>8</v>
      </c>
      <c r="N38" s="479"/>
      <c r="O38" s="469" t="s">
        <v>710</v>
      </c>
      <c r="P38" s="479"/>
      <c r="Q38" s="471"/>
      <c r="R38" s="479"/>
      <c r="S38" s="469" t="s">
        <v>710</v>
      </c>
      <c r="T38" s="479"/>
      <c r="U38" s="470" t="s">
        <v>708</v>
      </c>
      <c r="V38" s="478"/>
      <c r="W38" s="471" t="s">
        <v>737</v>
      </c>
      <c r="X38" s="480" t="s">
        <v>741</v>
      </c>
      <c r="Y38" s="471"/>
      <c r="Z38" s="480">
        <v>8</v>
      </c>
      <c r="AB38" s="476"/>
    </row>
    <row r="39" spans="2:28" ht="24.9" customHeight="1">
      <c r="B39" s="465">
        <v>34</v>
      </c>
      <c r="C39" s="481" t="s">
        <v>757</v>
      </c>
      <c r="D39" s="467"/>
      <c r="E39" s="465" t="s">
        <v>706</v>
      </c>
      <c r="F39" s="468"/>
      <c r="G39" s="469" t="s">
        <v>710</v>
      </c>
      <c r="H39" s="468"/>
      <c r="I39" s="470" t="s">
        <v>708</v>
      </c>
      <c r="J39" s="468">
        <v>0</v>
      </c>
      <c r="K39" s="471" t="s">
        <v>711</v>
      </c>
      <c r="L39" s="472" t="str">
        <f t="shared" ref="L39:L40" si="8">IF(OR(F39="",H39=""),"",(H39+IF(F39&gt;H39,1,0)-F39-J39)*24)</f>
        <v/>
      </c>
      <c r="N39" s="477">
        <f t="shared" ref="N39:N46" si="9">$N$6</f>
        <v>0</v>
      </c>
      <c r="O39" s="473" t="s">
        <v>717</v>
      </c>
      <c r="P39" s="477">
        <f t="shared" ref="P39:P46" si="10">$P$6</f>
        <v>0</v>
      </c>
      <c r="R39" s="474" t="str">
        <f t="shared" ref="R39:R47" si="11">IF(F39="","",IF(F39&lt;N39,N39,IF(F39&gt;=P39,"",F39)))</f>
        <v/>
      </c>
      <c r="S39" s="473" t="s">
        <v>710</v>
      </c>
      <c r="T39" s="474" t="str">
        <f t="shared" ref="T39:T47" si="12">IF(H39="","",IF(H39&gt;F39,IF(H39&lt;P39,H39,P39),P39))</f>
        <v/>
      </c>
      <c r="U39" s="475" t="s">
        <v>733</v>
      </c>
      <c r="V39" s="468">
        <v>0</v>
      </c>
      <c r="W39" s="458" t="s">
        <v>714</v>
      </c>
      <c r="X39" s="472" t="str">
        <f t="shared" ref="X39:X40" si="13">IF(R39="","",IF((T39+IF(R39&gt;T39,1,0)-R39-V39)*24=0,"",(T39+IF(R39&gt;T39,1,0)-R39-V39)*24))</f>
        <v/>
      </c>
      <c r="Z39" s="472" t="str">
        <f t="shared" ref="Z39:Z40" si="14">IF(X39="",L39,IF(OR(L39-X39=0,L39-X39&lt;0),"-",L39-X39))</f>
        <v/>
      </c>
      <c r="AB39" s="476"/>
    </row>
    <row r="40" spans="2:28" ht="24.9" customHeight="1">
      <c r="B40" s="465"/>
      <c r="C40" s="482" t="s">
        <v>744</v>
      </c>
      <c r="D40" s="467"/>
      <c r="E40" s="465" t="s">
        <v>706</v>
      </c>
      <c r="F40" s="468"/>
      <c r="G40" s="469" t="s">
        <v>710</v>
      </c>
      <c r="H40" s="468"/>
      <c r="I40" s="470" t="s">
        <v>724</v>
      </c>
      <c r="J40" s="468">
        <v>0</v>
      </c>
      <c r="K40" s="471" t="s">
        <v>714</v>
      </c>
      <c r="L40" s="472" t="str">
        <f t="shared" si="8"/>
        <v/>
      </c>
      <c r="N40" s="477">
        <f t="shared" si="9"/>
        <v>0</v>
      </c>
      <c r="O40" s="473" t="s">
        <v>710</v>
      </c>
      <c r="P40" s="477">
        <f t="shared" si="10"/>
        <v>0</v>
      </c>
      <c r="R40" s="474" t="str">
        <f t="shared" si="11"/>
        <v/>
      </c>
      <c r="S40" s="473" t="s">
        <v>721</v>
      </c>
      <c r="T40" s="474" t="str">
        <f t="shared" si="12"/>
        <v/>
      </c>
      <c r="U40" s="475" t="s">
        <v>708</v>
      </c>
      <c r="V40" s="468">
        <v>0</v>
      </c>
      <c r="W40" s="458" t="s">
        <v>714</v>
      </c>
      <c r="X40" s="472" t="str">
        <f t="shared" si="13"/>
        <v/>
      </c>
      <c r="Z40" s="472" t="str">
        <f t="shared" si="14"/>
        <v/>
      </c>
      <c r="AB40" s="476"/>
    </row>
    <row r="41" spans="2:28" ht="24.9" customHeight="1">
      <c r="B41" s="465"/>
      <c r="C41" s="483" t="s">
        <v>741</v>
      </c>
      <c r="D41" s="467" t="str">
        <f>C39</f>
        <v>ag</v>
      </c>
      <c r="E41" s="465" t="s">
        <v>706</v>
      </c>
      <c r="F41" s="468" t="s">
        <v>739</v>
      </c>
      <c r="G41" s="469" t="s">
        <v>717</v>
      </c>
      <c r="H41" s="468" t="s">
        <v>741</v>
      </c>
      <c r="I41" s="470" t="s">
        <v>724</v>
      </c>
      <c r="J41" s="468" t="s">
        <v>741</v>
      </c>
      <c r="K41" s="471" t="s">
        <v>714</v>
      </c>
      <c r="L41" s="472" t="str">
        <f>IF(OR(L39="",L40=""),"",L39+L40)</f>
        <v/>
      </c>
      <c r="N41" s="477" t="s">
        <v>744</v>
      </c>
      <c r="O41" s="473" t="s">
        <v>710</v>
      </c>
      <c r="P41" s="477" t="s">
        <v>744</v>
      </c>
      <c r="R41" s="474" t="str">
        <f t="shared" si="11"/>
        <v/>
      </c>
      <c r="S41" s="473" t="s">
        <v>721</v>
      </c>
      <c r="T41" s="474" t="str">
        <f t="shared" si="12"/>
        <v>-</v>
      </c>
      <c r="U41" s="475" t="s">
        <v>724</v>
      </c>
      <c r="V41" s="468" t="s">
        <v>758</v>
      </c>
      <c r="W41" s="458" t="s">
        <v>709</v>
      </c>
      <c r="X41" s="472" t="str">
        <f>IF(OR(X39="",X40=""),"",X39+X40)</f>
        <v/>
      </c>
      <c r="Z41" s="472" t="str">
        <f>IF(X41="",L41,IF(OR(L41-X41=0,L41-X41&lt;0),"-",L41-X41))</f>
        <v/>
      </c>
      <c r="AB41" s="476" t="s">
        <v>759</v>
      </c>
    </row>
    <row r="42" spans="2:28" ht="24.9" customHeight="1">
      <c r="B42" s="465"/>
      <c r="C42" s="481" t="s">
        <v>760</v>
      </c>
      <c r="D42" s="467"/>
      <c r="E42" s="465" t="s">
        <v>719</v>
      </c>
      <c r="F42" s="468"/>
      <c r="G42" s="469" t="s">
        <v>717</v>
      </c>
      <c r="H42" s="468"/>
      <c r="I42" s="470" t="s">
        <v>708</v>
      </c>
      <c r="J42" s="468">
        <v>0</v>
      </c>
      <c r="K42" s="471" t="s">
        <v>709</v>
      </c>
      <c r="L42" s="472" t="str">
        <f t="shared" ref="L42:L43" si="15">IF(OR(F42="",H42=""),"",(H42+IF(F42&gt;H42,1,0)-F42-J42)*24)</f>
        <v/>
      </c>
      <c r="N42" s="477">
        <f t="shared" si="9"/>
        <v>0</v>
      </c>
      <c r="O42" s="473" t="s">
        <v>717</v>
      </c>
      <c r="P42" s="477">
        <f t="shared" si="10"/>
        <v>0</v>
      </c>
      <c r="R42" s="474" t="str">
        <f t="shared" si="11"/>
        <v/>
      </c>
      <c r="S42" s="473" t="s">
        <v>721</v>
      </c>
      <c r="T42" s="474" t="str">
        <f t="shared" si="12"/>
        <v/>
      </c>
      <c r="U42" s="475" t="s">
        <v>708</v>
      </c>
      <c r="V42" s="468">
        <v>0</v>
      </c>
      <c r="W42" s="458" t="s">
        <v>711</v>
      </c>
      <c r="X42" s="472" t="str">
        <f t="shared" ref="X42:X43" si="16">IF(R42="","",IF((T42+IF(R42&gt;T42,1,0)-R42-V42)*24=0,"",(T42+IF(R42&gt;T42,1,0)-R42-V42)*24))</f>
        <v/>
      </c>
      <c r="Z42" s="472" t="str">
        <f t="shared" ref="Z42:Z43" si="17">IF(X42="",L42,IF(OR(L42-X42=0,L42-X42&lt;0),"-",L42-X42))</f>
        <v/>
      </c>
      <c r="AB42" s="476"/>
    </row>
    <row r="43" spans="2:28" ht="24.9" customHeight="1">
      <c r="B43" s="465">
        <v>35</v>
      </c>
      <c r="C43" s="482" t="s">
        <v>741</v>
      </c>
      <c r="D43" s="467"/>
      <c r="E43" s="465" t="s">
        <v>706</v>
      </c>
      <c r="F43" s="468"/>
      <c r="G43" s="469" t="s">
        <v>707</v>
      </c>
      <c r="H43" s="468"/>
      <c r="I43" s="470" t="s">
        <v>708</v>
      </c>
      <c r="J43" s="468">
        <v>0</v>
      </c>
      <c r="K43" s="471" t="s">
        <v>711</v>
      </c>
      <c r="L43" s="472" t="str">
        <f t="shared" si="15"/>
        <v/>
      </c>
      <c r="N43" s="477">
        <f t="shared" si="9"/>
        <v>0</v>
      </c>
      <c r="O43" s="473" t="s">
        <v>707</v>
      </c>
      <c r="P43" s="477">
        <f t="shared" si="10"/>
        <v>0</v>
      </c>
      <c r="R43" s="474" t="str">
        <f t="shared" si="11"/>
        <v/>
      </c>
      <c r="S43" s="473" t="s">
        <v>710</v>
      </c>
      <c r="T43" s="474" t="str">
        <f t="shared" si="12"/>
        <v/>
      </c>
      <c r="U43" s="475" t="s">
        <v>733</v>
      </c>
      <c r="V43" s="468">
        <v>0</v>
      </c>
      <c r="W43" s="458" t="s">
        <v>714</v>
      </c>
      <c r="X43" s="472" t="str">
        <f t="shared" si="16"/>
        <v/>
      </c>
      <c r="Z43" s="472" t="str">
        <f t="shared" si="17"/>
        <v/>
      </c>
      <c r="AB43" s="476"/>
    </row>
    <row r="44" spans="2:28" ht="24.9" customHeight="1">
      <c r="B44" s="465"/>
      <c r="C44" s="483" t="s">
        <v>741</v>
      </c>
      <c r="D44" s="467" t="str">
        <f>C42</f>
        <v>ah</v>
      </c>
      <c r="E44" s="465" t="s">
        <v>719</v>
      </c>
      <c r="F44" s="468" t="s">
        <v>744</v>
      </c>
      <c r="G44" s="469" t="s">
        <v>710</v>
      </c>
      <c r="H44" s="468" t="s">
        <v>739</v>
      </c>
      <c r="I44" s="470" t="s">
        <v>708</v>
      </c>
      <c r="J44" s="468" t="s">
        <v>739</v>
      </c>
      <c r="K44" s="471" t="s">
        <v>714</v>
      </c>
      <c r="L44" s="472" t="str">
        <f>IF(OR(L42="",L43=""),"",L42+L43)</f>
        <v/>
      </c>
      <c r="N44" s="477" t="s">
        <v>741</v>
      </c>
      <c r="O44" s="473" t="s">
        <v>710</v>
      </c>
      <c r="P44" s="477" t="s">
        <v>739</v>
      </c>
      <c r="R44" s="474" t="str">
        <f t="shared" si="11"/>
        <v/>
      </c>
      <c r="S44" s="473" t="s">
        <v>707</v>
      </c>
      <c r="T44" s="474" t="str">
        <f t="shared" si="12"/>
        <v>-</v>
      </c>
      <c r="U44" s="475" t="s">
        <v>733</v>
      </c>
      <c r="V44" s="468" t="s">
        <v>758</v>
      </c>
      <c r="W44" s="458" t="s">
        <v>714</v>
      </c>
      <c r="X44" s="472" t="str">
        <f>IF(OR(X42="",X43=""),"",X42+X43)</f>
        <v/>
      </c>
      <c r="Z44" s="472" t="str">
        <f>IF(X44="",L44,IF(OR(L44-X44=0,L44-X44&lt;0),"-",L44-X44))</f>
        <v/>
      </c>
      <c r="AB44" s="476" t="s">
        <v>761</v>
      </c>
    </row>
    <row r="45" spans="2:28" ht="24.9" customHeight="1">
      <c r="B45" s="465"/>
      <c r="C45" s="481" t="s">
        <v>762</v>
      </c>
      <c r="D45" s="467"/>
      <c r="E45" s="465" t="s">
        <v>706</v>
      </c>
      <c r="F45" s="468"/>
      <c r="G45" s="469" t="s">
        <v>721</v>
      </c>
      <c r="H45" s="468"/>
      <c r="I45" s="470" t="s">
        <v>723</v>
      </c>
      <c r="J45" s="468">
        <v>0</v>
      </c>
      <c r="K45" s="471" t="s">
        <v>714</v>
      </c>
      <c r="L45" s="472" t="str">
        <f t="shared" ref="L45:L46" si="18">IF(OR(F45="",H45=""),"",(H45+IF(F45&gt;H45,1,0)-F45-J45)*24)</f>
        <v/>
      </c>
      <c r="N45" s="477">
        <f t="shared" si="9"/>
        <v>0</v>
      </c>
      <c r="O45" s="473" t="s">
        <v>710</v>
      </c>
      <c r="P45" s="477">
        <f t="shared" si="10"/>
        <v>0</v>
      </c>
      <c r="R45" s="474" t="str">
        <f t="shared" si="11"/>
        <v/>
      </c>
      <c r="S45" s="473" t="s">
        <v>717</v>
      </c>
      <c r="T45" s="474" t="str">
        <f t="shared" si="12"/>
        <v/>
      </c>
      <c r="U45" s="475" t="s">
        <v>724</v>
      </c>
      <c r="V45" s="468">
        <v>0</v>
      </c>
      <c r="W45" s="458" t="s">
        <v>711</v>
      </c>
      <c r="X45" s="472" t="str">
        <f t="shared" ref="X45:X46" si="19">IF(R45="","",IF((T45+IF(R45&gt;T45,1,0)-R45-V45)*24=0,"",(T45+IF(R45&gt;T45,1,0)-R45-V45)*24))</f>
        <v/>
      </c>
      <c r="Z45" s="472" t="str">
        <f t="shared" ref="Z45:Z46" si="20">IF(X45="",L45,IF(OR(L45-X45=0,L45-X45&lt;0),"-",L45-X45))</f>
        <v/>
      </c>
      <c r="AB45" s="476"/>
    </row>
    <row r="46" spans="2:28" ht="24.9" customHeight="1">
      <c r="B46" s="465">
        <v>36</v>
      </c>
      <c r="C46" s="482" t="s">
        <v>741</v>
      </c>
      <c r="D46" s="467"/>
      <c r="E46" s="465" t="s">
        <v>713</v>
      </c>
      <c r="F46" s="468"/>
      <c r="G46" s="469" t="s">
        <v>710</v>
      </c>
      <c r="H46" s="468"/>
      <c r="I46" s="470" t="s">
        <v>723</v>
      </c>
      <c r="J46" s="468">
        <v>0</v>
      </c>
      <c r="K46" s="471" t="s">
        <v>714</v>
      </c>
      <c r="L46" s="472" t="str">
        <f t="shared" si="18"/>
        <v/>
      </c>
      <c r="N46" s="477">
        <f t="shared" si="9"/>
        <v>0</v>
      </c>
      <c r="O46" s="473" t="s">
        <v>717</v>
      </c>
      <c r="P46" s="477">
        <f t="shared" si="10"/>
        <v>0</v>
      </c>
      <c r="R46" s="474" t="str">
        <f t="shared" si="11"/>
        <v/>
      </c>
      <c r="S46" s="473" t="s">
        <v>717</v>
      </c>
      <c r="T46" s="474" t="str">
        <f t="shared" si="12"/>
        <v/>
      </c>
      <c r="U46" s="475" t="s">
        <v>724</v>
      </c>
      <c r="V46" s="468">
        <v>0</v>
      </c>
      <c r="W46" s="458" t="s">
        <v>709</v>
      </c>
      <c r="X46" s="472" t="str">
        <f t="shared" si="19"/>
        <v/>
      </c>
      <c r="Z46" s="472" t="str">
        <f t="shared" si="20"/>
        <v/>
      </c>
      <c r="AB46" s="476"/>
    </row>
    <row r="47" spans="2:28" ht="24.9" customHeight="1">
      <c r="B47" s="465"/>
      <c r="C47" s="483" t="s">
        <v>739</v>
      </c>
      <c r="D47" s="467" t="str">
        <f>C45</f>
        <v>ai</v>
      </c>
      <c r="E47" s="465" t="s">
        <v>713</v>
      </c>
      <c r="F47" s="468" t="s">
        <v>741</v>
      </c>
      <c r="G47" s="469" t="s">
        <v>710</v>
      </c>
      <c r="H47" s="468" t="s">
        <v>744</v>
      </c>
      <c r="I47" s="470" t="s">
        <v>724</v>
      </c>
      <c r="J47" s="468" t="s">
        <v>741</v>
      </c>
      <c r="K47" s="471" t="s">
        <v>714</v>
      </c>
      <c r="L47" s="472" t="str">
        <f>IF(OR(L45="",L46=""),"",L45+L46)</f>
        <v/>
      </c>
      <c r="N47" s="477" t="s">
        <v>739</v>
      </c>
      <c r="O47" s="473" t="s">
        <v>710</v>
      </c>
      <c r="P47" s="477" t="s">
        <v>744</v>
      </c>
      <c r="R47" s="474" t="str">
        <f t="shared" si="11"/>
        <v/>
      </c>
      <c r="S47" s="473" t="s">
        <v>717</v>
      </c>
      <c r="T47" s="474" t="str">
        <f t="shared" si="12"/>
        <v>-</v>
      </c>
      <c r="U47" s="475" t="s">
        <v>708</v>
      </c>
      <c r="V47" s="468" t="s">
        <v>758</v>
      </c>
      <c r="W47" s="458" t="s">
        <v>714</v>
      </c>
      <c r="X47" s="472" t="str">
        <f>IF(OR(X45="",X46=""),"",X45+X46)</f>
        <v/>
      </c>
      <c r="Z47" s="472" t="str">
        <f>IF(X47="",L47,IF(OR(L47-X47=0,L47-X47&lt;0),"-",L47-X47))</f>
        <v/>
      </c>
      <c r="AB47" s="476" t="s">
        <v>761</v>
      </c>
    </row>
    <row r="48" spans="2:28" ht="10.5" customHeight="1"/>
    <row r="49" spans="2:10" s="486" customFormat="1" ht="21" customHeight="1">
      <c r="B49" s="484"/>
      <c r="C49" s="485" t="s">
        <v>763</v>
      </c>
      <c r="D49" s="485"/>
      <c r="E49" s="484"/>
      <c r="J49" s="484"/>
    </row>
    <row r="50" spans="2:10" s="486" customFormat="1" ht="21" customHeight="1">
      <c r="B50" s="484"/>
      <c r="C50" s="485" t="s">
        <v>764</v>
      </c>
      <c r="D50" s="485"/>
      <c r="E50" s="484"/>
      <c r="J50" s="484"/>
    </row>
    <row r="51" spans="2:10" s="486" customFormat="1" ht="21" customHeight="1">
      <c r="B51" s="484"/>
      <c r="C51" s="485" t="s">
        <v>765</v>
      </c>
      <c r="D51" s="485"/>
      <c r="E51" s="484"/>
      <c r="J51" s="484"/>
    </row>
    <row r="52" spans="2:10" s="486" customFormat="1" ht="21" customHeight="1">
      <c r="B52" s="484"/>
      <c r="C52" s="485" t="s">
        <v>766</v>
      </c>
      <c r="D52" s="485"/>
      <c r="E52" s="484"/>
      <c r="J52" s="484"/>
    </row>
  </sheetData>
  <sheetProtection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L45"/>
  <sheetViews>
    <sheetView view="pageBreakPreview" zoomScale="60" zoomScaleNormal="100" workbookViewId="0">
      <selection activeCell="D6" sqref="D6"/>
    </sheetView>
  </sheetViews>
  <sheetFormatPr defaultColWidth="9" defaultRowHeight="19.2"/>
  <cols>
    <col min="1" max="1" width="1.88671875" style="488" customWidth="1"/>
    <col min="2" max="2" width="11.44140625" style="488" customWidth="1"/>
    <col min="3" max="12" width="40.6640625" style="488" customWidth="1"/>
    <col min="13" max="16384" width="9" style="488"/>
  </cols>
  <sheetData>
    <row r="1" spans="2:12">
      <c r="B1" s="487" t="s">
        <v>767</v>
      </c>
      <c r="C1" s="487"/>
      <c r="D1" s="487"/>
    </row>
    <row r="2" spans="2:12">
      <c r="B2" s="487"/>
      <c r="C2" s="487"/>
      <c r="D2" s="487"/>
    </row>
    <row r="3" spans="2:12">
      <c r="B3" s="489" t="s">
        <v>697</v>
      </c>
      <c r="C3" s="489" t="s">
        <v>768</v>
      </c>
      <c r="D3" s="487"/>
    </row>
    <row r="4" spans="2:12">
      <c r="B4" s="490">
        <v>1</v>
      </c>
      <c r="C4" s="491" t="s">
        <v>638</v>
      </c>
      <c r="D4" s="487"/>
    </row>
    <row r="5" spans="2:12">
      <c r="B5" s="490">
        <v>2</v>
      </c>
      <c r="C5" s="491" t="s">
        <v>769</v>
      </c>
    </row>
    <row r="6" spans="2:12">
      <c r="B6" s="490">
        <v>3</v>
      </c>
      <c r="C6" s="491" t="s">
        <v>770</v>
      </c>
      <c r="D6" s="487"/>
    </row>
    <row r="7" spans="2:12">
      <c r="B7" s="490">
        <v>4</v>
      </c>
      <c r="C7" s="491" t="s">
        <v>770</v>
      </c>
      <c r="D7" s="487"/>
    </row>
    <row r="8" spans="2:12">
      <c r="B8" s="490">
        <v>5</v>
      </c>
      <c r="C8" s="491" t="s">
        <v>770</v>
      </c>
      <c r="D8" s="487"/>
    </row>
    <row r="9" spans="2:12">
      <c r="B9" s="490">
        <v>6</v>
      </c>
      <c r="C9" s="491" t="s">
        <v>770</v>
      </c>
      <c r="D9" s="487"/>
    </row>
    <row r="10" spans="2:12">
      <c r="B10" s="490">
        <v>7</v>
      </c>
      <c r="C10" s="491" t="s">
        <v>770</v>
      </c>
      <c r="D10" s="487"/>
    </row>
    <row r="12" spans="2:12">
      <c r="B12" s="487" t="s">
        <v>771</v>
      </c>
    </row>
    <row r="13" spans="2:12" ht="19.8" thickBot="1"/>
    <row r="14" spans="2:12" ht="19.8" thickBot="1">
      <c r="B14" s="492" t="s">
        <v>772</v>
      </c>
      <c r="C14" s="493" t="s">
        <v>773</v>
      </c>
      <c r="D14" s="494" t="s">
        <v>774</v>
      </c>
      <c r="E14" s="494" t="s">
        <v>775</v>
      </c>
      <c r="F14" s="494" t="s">
        <v>776</v>
      </c>
      <c r="G14" s="494" t="s">
        <v>770</v>
      </c>
      <c r="H14" s="494" t="s">
        <v>770</v>
      </c>
      <c r="I14" s="494" t="s">
        <v>770</v>
      </c>
      <c r="J14" s="494" t="s">
        <v>770</v>
      </c>
      <c r="K14" s="494" t="s">
        <v>770</v>
      </c>
      <c r="L14" s="495" t="s">
        <v>770</v>
      </c>
    </row>
    <row r="15" spans="2:12">
      <c r="B15" s="1017" t="s">
        <v>777</v>
      </c>
      <c r="C15" s="496" t="s">
        <v>778</v>
      </c>
      <c r="D15" s="497" t="s">
        <v>779</v>
      </c>
      <c r="E15" s="497" t="s">
        <v>780</v>
      </c>
      <c r="F15" s="497" t="s">
        <v>781</v>
      </c>
      <c r="G15" s="498" t="s">
        <v>770</v>
      </c>
      <c r="H15" s="498" t="s">
        <v>770</v>
      </c>
      <c r="I15" s="498" t="s">
        <v>782</v>
      </c>
      <c r="J15" s="498" t="s">
        <v>770</v>
      </c>
      <c r="K15" s="498" t="s">
        <v>770</v>
      </c>
      <c r="L15" s="499" t="s">
        <v>782</v>
      </c>
    </row>
    <row r="16" spans="2:12">
      <c r="B16" s="1018"/>
      <c r="C16" s="500" t="s">
        <v>780</v>
      </c>
      <c r="D16" s="498" t="s">
        <v>783</v>
      </c>
      <c r="E16" s="498" t="s">
        <v>784</v>
      </c>
      <c r="F16" s="498" t="s">
        <v>770</v>
      </c>
      <c r="G16" s="498" t="s">
        <v>770</v>
      </c>
      <c r="H16" s="498" t="s">
        <v>770</v>
      </c>
      <c r="I16" s="498" t="s">
        <v>785</v>
      </c>
      <c r="J16" s="498" t="s">
        <v>770</v>
      </c>
      <c r="K16" s="498" t="s">
        <v>770</v>
      </c>
      <c r="L16" s="499" t="s">
        <v>770</v>
      </c>
    </row>
    <row r="17" spans="2:12">
      <c r="B17" s="1018"/>
      <c r="C17" s="500" t="s">
        <v>784</v>
      </c>
      <c r="D17" s="498" t="s">
        <v>786</v>
      </c>
      <c r="E17" s="498" t="s">
        <v>787</v>
      </c>
      <c r="F17" s="498" t="s">
        <v>788</v>
      </c>
      <c r="G17" s="498" t="s">
        <v>770</v>
      </c>
      <c r="H17" s="498" t="s">
        <v>770</v>
      </c>
      <c r="I17" s="498" t="s">
        <v>770</v>
      </c>
      <c r="J17" s="498" t="s">
        <v>770</v>
      </c>
      <c r="K17" s="498" t="s">
        <v>789</v>
      </c>
      <c r="L17" s="499" t="s">
        <v>782</v>
      </c>
    </row>
    <row r="18" spans="2:12">
      <c r="B18" s="1018"/>
      <c r="C18" s="500" t="s">
        <v>782</v>
      </c>
      <c r="D18" s="498" t="s">
        <v>790</v>
      </c>
      <c r="E18" s="498" t="s">
        <v>782</v>
      </c>
      <c r="F18" s="498" t="s">
        <v>770</v>
      </c>
      <c r="G18" s="498" t="s">
        <v>782</v>
      </c>
      <c r="H18" s="498" t="s">
        <v>770</v>
      </c>
      <c r="I18" s="498" t="s">
        <v>770</v>
      </c>
      <c r="J18" s="498" t="s">
        <v>785</v>
      </c>
      <c r="K18" s="498" t="s">
        <v>770</v>
      </c>
      <c r="L18" s="499" t="s">
        <v>782</v>
      </c>
    </row>
    <row r="19" spans="2:12">
      <c r="B19" s="1018"/>
      <c r="C19" s="500" t="s">
        <v>782</v>
      </c>
      <c r="D19" s="498" t="s">
        <v>791</v>
      </c>
      <c r="E19" s="498" t="s">
        <v>782</v>
      </c>
      <c r="F19" s="498" t="s">
        <v>770</v>
      </c>
      <c r="G19" s="498" t="s">
        <v>770</v>
      </c>
      <c r="H19" s="498" t="s">
        <v>770</v>
      </c>
      <c r="I19" s="498" t="s">
        <v>770</v>
      </c>
      <c r="J19" s="498" t="s">
        <v>770</v>
      </c>
      <c r="K19" s="498" t="s">
        <v>770</v>
      </c>
      <c r="L19" s="499" t="s">
        <v>785</v>
      </c>
    </row>
    <row r="20" spans="2:12">
      <c r="B20" s="1018"/>
      <c r="C20" s="500" t="s">
        <v>782</v>
      </c>
      <c r="D20" s="498" t="s">
        <v>789</v>
      </c>
      <c r="E20" s="498" t="s">
        <v>770</v>
      </c>
      <c r="F20" s="498" t="s">
        <v>789</v>
      </c>
      <c r="G20" s="498" t="s">
        <v>785</v>
      </c>
      <c r="H20" s="498" t="s">
        <v>785</v>
      </c>
      <c r="I20" s="498" t="s">
        <v>788</v>
      </c>
      <c r="J20" s="498" t="s">
        <v>770</v>
      </c>
      <c r="K20" s="498" t="s">
        <v>770</v>
      </c>
      <c r="L20" s="499" t="s">
        <v>770</v>
      </c>
    </row>
    <row r="21" spans="2:12">
      <c r="B21" s="1018"/>
      <c r="C21" s="500" t="s">
        <v>788</v>
      </c>
      <c r="D21" s="498" t="s">
        <v>785</v>
      </c>
      <c r="E21" s="498" t="s">
        <v>770</v>
      </c>
      <c r="F21" s="498" t="s">
        <v>770</v>
      </c>
      <c r="G21" s="498" t="s">
        <v>782</v>
      </c>
      <c r="H21" s="498" t="s">
        <v>770</v>
      </c>
      <c r="I21" s="498" t="s">
        <v>770</v>
      </c>
      <c r="J21" s="498" t="s">
        <v>770</v>
      </c>
      <c r="K21" s="498" t="s">
        <v>782</v>
      </c>
      <c r="L21" s="499" t="s">
        <v>770</v>
      </c>
    </row>
    <row r="22" spans="2:12">
      <c r="B22" s="1018"/>
      <c r="C22" s="500" t="s">
        <v>770</v>
      </c>
      <c r="D22" s="498" t="s">
        <v>770</v>
      </c>
      <c r="E22" s="498" t="s">
        <v>770</v>
      </c>
      <c r="F22" s="498" t="s">
        <v>782</v>
      </c>
      <c r="G22" s="498" t="s">
        <v>770</v>
      </c>
      <c r="H22" s="498" t="s">
        <v>770</v>
      </c>
      <c r="I22" s="498" t="s">
        <v>782</v>
      </c>
      <c r="J22" s="498" t="s">
        <v>789</v>
      </c>
      <c r="K22" s="498" t="s">
        <v>770</v>
      </c>
      <c r="L22" s="499" t="s">
        <v>782</v>
      </c>
    </row>
    <row r="23" spans="2:12" ht="19.8" thickBot="1">
      <c r="B23" s="1019"/>
      <c r="C23" s="501" t="s">
        <v>782</v>
      </c>
      <c r="D23" s="502" t="s">
        <v>770</v>
      </c>
      <c r="E23" s="502" t="s">
        <v>770</v>
      </c>
      <c r="F23" s="502" t="s">
        <v>785</v>
      </c>
      <c r="G23" s="502" t="s">
        <v>770</v>
      </c>
      <c r="H23" s="502" t="s">
        <v>770</v>
      </c>
      <c r="I23" s="502" t="s">
        <v>770</v>
      </c>
      <c r="J23" s="502" t="s">
        <v>770</v>
      </c>
      <c r="K23" s="502" t="s">
        <v>770</v>
      </c>
      <c r="L23" s="503" t="s">
        <v>770</v>
      </c>
    </row>
    <row r="25" spans="2:12">
      <c r="C25" s="488" t="s">
        <v>792</v>
      </c>
    </row>
    <row r="26" spans="2:12">
      <c r="C26" s="488" t="s">
        <v>793</v>
      </c>
    </row>
    <row r="27" spans="2:12">
      <c r="C27" s="488" t="s">
        <v>794</v>
      </c>
    </row>
    <row r="29" spans="2:12">
      <c r="C29" s="488" t="s">
        <v>795</v>
      </c>
    </row>
    <row r="30" spans="2:12">
      <c r="C30" s="488" t="s">
        <v>796</v>
      </c>
    </row>
    <row r="31" spans="2:12">
      <c r="C31" s="488" t="s">
        <v>797</v>
      </c>
    </row>
    <row r="32" spans="2:12">
      <c r="C32" s="488" t="s">
        <v>798</v>
      </c>
    </row>
    <row r="33" spans="3:3">
      <c r="C33" s="488" t="s">
        <v>799</v>
      </c>
    </row>
    <row r="34" spans="3:3">
      <c r="C34" s="488" t="s">
        <v>800</v>
      </c>
    </row>
    <row r="35" spans="3:3">
      <c r="C35" s="488" t="s">
        <v>801</v>
      </c>
    </row>
    <row r="36" spans="3:3">
      <c r="C36" s="488" t="s">
        <v>802</v>
      </c>
    </row>
    <row r="37" spans="3:3">
      <c r="C37" s="488" t="s">
        <v>803</v>
      </c>
    </row>
    <row r="38" spans="3:3">
      <c r="C38" s="488" t="s">
        <v>804</v>
      </c>
    </row>
    <row r="40" spans="3:3">
      <c r="C40" s="488" t="s">
        <v>805</v>
      </c>
    </row>
    <row r="41" spans="3:3">
      <c r="C41" s="488" t="s">
        <v>806</v>
      </c>
    </row>
    <row r="42" spans="3:3">
      <c r="C42" s="488" t="s">
        <v>807</v>
      </c>
    </row>
    <row r="43" spans="3:3">
      <c r="C43" s="488" t="s">
        <v>808</v>
      </c>
    </row>
    <row r="44" spans="3:3">
      <c r="C44" s="488" t="s">
        <v>809</v>
      </c>
    </row>
    <row r="45" spans="3:3">
      <c r="C45" s="488" t="s">
        <v>810</v>
      </c>
    </row>
  </sheetData>
  <mergeCells count="1">
    <mergeCell ref="B15:B23"/>
  </mergeCells>
  <phoneticPr fontId="3"/>
  <pageMargins left="0.70866141732283472" right="0.70866141732283472" top="0.74803149606299213" bottom="0.74803149606299213" header="0.31496062992125984" footer="0.31496062992125984"/>
  <pageSetup paperSize="9" scale="3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
  <sheetViews>
    <sheetView workbookViewId="0">
      <selection activeCell="K7" sqref="K7:AN7"/>
    </sheetView>
  </sheetViews>
  <sheetFormatPr defaultRowHeight="13.2"/>
  <sheetData>
    <row r="2" spans="1:1">
      <c r="A2" s="1" t="s">
        <v>631</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N41"/>
  <sheetViews>
    <sheetView view="pageBreakPreview" zoomScaleNormal="85" zoomScaleSheetLayoutView="100" workbookViewId="0">
      <selection activeCell="K7" sqref="K7:AN7"/>
    </sheetView>
  </sheetViews>
  <sheetFormatPr defaultColWidth="9" defaultRowHeight="13.2"/>
  <cols>
    <col min="1" max="1" width="9" style="159" customWidth="1"/>
    <col min="2" max="2" width="9" style="159"/>
    <col min="3" max="3" width="45.44140625" style="159" customWidth="1"/>
    <col min="4" max="5" width="9" style="160" customWidth="1"/>
    <col min="6" max="6" width="14.109375" style="159" customWidth="1"/>
    <col min="7" max="16384" width="9" style="159"/>
  </cols>
  <sheetData>
    <row r="1" spans="1:40" ht="7.5" customHeight="1"/>
    <row r="2" spans="1:40" ht="34.5" customHeight="1">
      <c r="A2" s="1022" t="s">
        <v>394</v>
      </c>
      <c r="B2" s="1022"/>
      <c r="C2" s="1022"/>
      <c r="D2" s="1022"/>
      <c r="E2" s="1022"/>
      <c r="F2" s="1022"/>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row>
    <row r="3" spans="1:40" ht="32.25" customHeight="1">
      <c r="A3" s="1023" t="s">
        <v>406</v>
      </c>
      <c r="B3" s="1023"/>
      <c r="C3" s="1023"/>
      <c r="D3" s="1023"/>
      <c r="E3" s="1023"/>
      <c r="F3" s="1023"/>
    </row>
    <row r="4" spans="1:40" ht="18" customHeight="1"/>
    <row r="5" spans="1:40" ht="18" customHeight="1">
      <c r="A5" s="1024" t="s">
        <v>395</v>
      </c>
      <c r="B5" s="1024"/>
      <c r="C5" s="1024"/>
      <c r="D5" s="1024"/>
      <c r="E5" s="1024"/>
      <c r="F5" s="1024"/>
      <c r="G5" s="162"/>
    </row>
    <row r="6" spans="1:40" ht="18" customHeight="1">
      <c r="A6" s="1024" t="s">
        <v>396</v>
      </c>
      <c r="B6" s="1024"/>
      <c r="C6" s="1024"/>
      <c r="D6" s="1024"/>
      <c r="E6" s="1024"/>
      <c r="F6" s="1024"/>
      <c r="G6" s="162"/>
    </row>
    <row r="7" spans="1:40" ht="18" customHeight="1">
      <c r="A7" s="1024" t="s">
        <v>397</v>
      </c>
      <c r="B7" s="1024"/>
      <c r="C7" s="1024"/>
      <c r="D7" s="1024"/>
      <c r="E7" s="1024"/>
      <c r="F7" s="1024"/>
      <c r="G7" s="162"/>
    </row>
    <row r="8" spans="1:40" ht="18" customHeight="1" thickBot="1">
      <c r="A8" s="163"/>
      <c r="B8" s="163"/>
      <c r="C8" s="163"/>
      <c r="D8" s="163"/>
      <c r="E8" s="163"/>
      <c r="F8" s="163"/>
      <c r="G8" s="162"/>
    </row>
    <row r="9" spans="1:40" ht="20.100000000000001" customHeight="1" thickTop="1" thickBot="1">
      <c r="A9" s="164"/>
      <c r="B9" s="162"/>
      <c r="C9" s="162"/>
      <c r="D9" s="1020" t="s">
        <v>398</v>
      </c>
      <c r="E9" s="1021"/>
      <c r="F9" s="162"/>
      <c r="G9" s="162"/>
    </row>
    <row r="10" spans="1:40" ht="20.100000000000001" customHeight="1" thickTop="1">
      <c r="B10" s="165" t="s">
        <v>399</v>
      </c>
      <c r="C10" s="166" t="s">
        <v>400</v>
      </c>
      <c r="D10" s="167" t="s">
        <v>401</v>
      </c>
      <c r="E10" s="168" t="s">
        <v>402</v>
      </c>
    </row>
    <row r="11" spans="1:40" ht="20.100000000000001" customHeight="1">
      <c r="B11" s="169" t="s">
        <v>403</v>
      </c>
      <c r="C11" s="170" t="s">
        <v>404</v>
      </c>
      <c r="D11" s="171" t="s">
        <v>204</v>
      </c>
      <c r="E11" s="172"/>
    </row>
    <row r="12" spans="1:40" ht="20.100000000000001" customHeight="1">
      <c r="B12" s="173">
        <v>1</v>
      </c>
      <c r="C12" s="174" t="s">
        <v>490</v>
      </c>
      <c r="D12" s="175"/>
      <c r="E12" s="176"/>
    </row>
    <row r="13" spans="1:40" ht="20.100000000000001" customHeight="1">
      <c r="B13" s="177">
        <v>2</v>
      </c>
      <c r="C13" s="178" t="s">
        <v>491</v>
      </c>
      <c r="D13" s="179"/>
      <c r="E13" s="180"/>
    </row>
    <row r="14" spans="1:40" ht="20.100000000000001" customHeight="1">
      <c r="B14" s="177">
        <v>3</v>
      </c>
      <c r="C14" s="178" t="s">
        <v>493</v>
      </c>
      <c r="D14" s="179"/>
      <c r="E14" s="180"/>
    </row>
    <row r="15" spans="1:40" ht="20.100000000000001" customHeight="1">
      <c r="B15" s="177">
        <v>4</v>
      </c>
      <c r="C15" s="178" t="s">
        <v>494</v>
      </c>
      <c r="D15" s="179"/>
      <c r="E15" s="180"/>
    </row>
    <row r="16" spans="1:40" ht="20.100000000000001" customHeight="1">
      <c r="B16" s="177">
        <v>5</v>
      </c>
      <c r="C16" s="178" t="s">
        <v>495</v>
      </c>
      <c r="D16" s="179"/>
      <c r="E16" s="180"/>
    </row>
    <row r="17" spans="2:6" ht="20.100000000000001" customHeight="1">
      <c r="B17" s="177">
        <v>6</v>
      </c>
      <c r="C17" s="178" t="s">
        <v>496</v>
      </c>
      <c r="D17" s="179"/>
      <c r="E17" s="180"/>
    </row>
    <row r="18" spans="2:6" ht="20.100000000000001" customHeight="1">
      <c r="B18" s="177">
        <v>7</v>
      </c>
      <c r="C18" s="178" t="s">
        <v>405</v>
      </c>
      <c r="D18" s="179"/>
      <c r="E18" s="180"/>
    </row>
    <row r="19" spans="2:6" ht="20.100000000000001" customHeight="1">
      <c r="B19" s="177">
        <v>8</v>
      </c>
      <c r="C19" s="178" t="s">
        <v>497</v>
      </c>
      <c r="D19" s="179"/>
      <c r="E19" s="180"/>
    </row>
    <row r="20" spans="2:6" ht="20.100000000000001" customHeight="1">
      <c r="B20" s="177">
        <v>9</v>
      </c>
      <c r="C20" s="181" t="s">
        <v>498</v>
      </c>
      <c r="D20" s="179"/>
      <c r="E20" s="180"/>
    </row>
    <row r="21" spans="2:6" ht="20.100000000000001" customHeight="1">
      <c r="B21" s="177">
        <v>10</v>
      </c>
      <c r="C21" s="181" t="s">
        <v>885</v>
      </c>
      <c r="D21" s="179"/>
      <c r="E21" s="180"/>
    </row>
    <row r="22" spans="2:6" ht="20.100000000000001" customHeight="1">
      <c r="B22" s="177">
        <v>11</v>
      </c>
      <c r="C22" s="181" t="s">
        <v>499</v>
      </c>
      <c r="D22" s="179"/>
      <c r="E22" s="180"/>
    </row>
    <row r="23" spans="2:6" ht="20.100000000000001" customHeight="1">
      <c r="B23" s="177">
        <v>12</v>
      </c>
      <c r="C23" s="181" t="s">
        <v>500</v>
      </c>
      <c r="D23" s="179"/>
      <c r="E23" s="180"/>
    </row>
    <row r="24" spans="2:6" ht="20.100000000000001" customHeight="1">
      <c r="B24" s="177">
        <v>13</v>
      </c>
      <c r="C24" s="181" t="s">
        <v>501</v>
      </c>
      <c r="D24" s="179"/>
      <c r="E24" s="180"/>
    </row>
    <row r="25" spans="2:6" ht="20.100000000000001" customHeight="1">
      <c r="B25" s="177">
        <v>14</v>
      </c>
      <c r="C25" s="181" t="s">
        <v>502</v>
      </c>
      <c r="D25" s="179"/>
      <c r="E25" s="180"/>
    </row>
    <row r="26" spans="2:6" ht="20.100000000000001" customHeight="1">
      <c r="B26" s="177">
        <v>15</v>
      </c>
      <c r="C26" s="181" t="s">
        <v>503</v>
      </c>
      <c r="D26" s="179"/>
      <c r="E26" s="180"/>
    </row>
    <row r="27" spans="2:6" ht="20.100000000000001" customHeight="1">
      <c r="B27" s="177">
        <v>16</v>
      </c>
      <c r="C27" s="181" t="s">
        <v>506</v>
      </c>
      <c r="D27" s="179"/>
      <c r="E27" s="180"/>
    </row>
    <row r="28" spans="2:6" ht="20.100000000000001" customHeight="1">
      <c r="B28" s="177">
        <v>17</v>
      </c>
      <c r="C28" s="181" t="s">
        <v>507</v>
      </c>
      <c r="D28" s="179"/>
      <c r="E28" s="180"/>
    </row>
    <row r="29" spans="2:6" ht="20.100000000000001" customHeight="1">
      <c r="B29" s="177">
        <v>18</v>
      </c>
      <c r="C29" s="181" t="s">
        <v>508</v>
      </c>
      <c r="D29" s="179"/>
      <c r="E29" s="180"/>
    </row>
    <row r="30" spans="2:6" ht="20.100000000000001" customHeight="1">
      <c r="B30" s="177">
        <v>19</v>
      </c>
      <c r="C30" s="181" t="s">
        <v>940</v>
      </c>
      <c r="D30" s="179"/>
      <c r="E30" s="180"/>
    </row>
    <row r="31" spans="2:6" ht="20.100000000000001" customHeight="1">
      <c r="B31" s="177">
        <v>20</v>
      </c>
      <c r="C31" s="181" t="s">
        <v>509</v>
      </c>
      <c r="D31" s="179"/>
      <c r="E31" s="180"/>
    </row>
    <row r="32" spans="2:6" ht="20.100000000000001" customHeight="1" thickBot="1">
      <c r="B32" s="252">
        <v>21</v>
      </c>
      <c r="C32" s="253" t="s">
        <v>593</v>
      </c>
      <c r="D32" s="254"/>
      <c r="E32" s="255"/>
      <c r="F32" s="256"/>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sheetData>
  <mergeCells count="6">
    <mergeCell ref="D9:E9"/>
    <mergeCell ref="A2:F2"/>
    <mergeCell ref="A3:F3"/>
    <mergeCell ref="A5:F5"/>
    <mergeCell ref="A6:F6"/>
    <mergeCell ref="A7:F7"/>
  </mergeCells>
  <phoneticPr fontId="3"/>
  <dataValidations count="1">
    <dataValidation type="list" allowBlank="1" showInputMessage="1" showErrorMessage="1" sqref="D11:E32" xr:uid="{00000000-0002-0000-0800-000000000000}">
      <formula1>"○"</formula1>
    </dataValidation>
  </dataValidations>
  <pageMargins left="0.43307086614173229" right="0.15748031496062992" top="0.43307086614173229" bottom="0.47244094488188981" header="0.31496062992125984" footer="0.27559055118110237"/>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F8"/>
  <sheetViews>
    <sheetView showGridLines="0" view="pageBreakPreview" zoomScaleNormal="100" workbookViewId="0">
      <selection activeCell="K7" sqref="K7:AN7"/>
    </sheetView>
  </sheetViews>
  <sheetFormatPr defaultColWidth="9" defaultRowHeight="13.2"/>
  <cols>
    <col min="1" max="1" width="22.33203125" style="123" customWidth="1"/>
    <col min="2" max="2" width="28.33203125" style="123" customWidth="1"/>
    <col min="3" max="3" width="22.33203125" style="123" customWidth="1"/>
    <col min="4" max="4" width="18.88671875" style="130" customWidth="1"/>
    <col min="5" max="5" width="14.77734375" style="123" customWidth="1"/>
    <col min="6" max="16384" width="9" style="123"/>
  </cols>
  <sheetData>
    <row r="1" spans="1:6" ht="30" customHeight="1">
      <c r="A1" s="1025" t="s">
        <v>407</v>
      </c>
      <c r="B1" s="1025"/>
      <c r="C1" s="1025"/>
      <c r="D1" s="1025"/>
      <c r="E1" s="122"/>
    </row>
    <row r="2" spans="1:6" ht="18.75" customHeight="1">
      <c r="A2" s="124"/>
      <c r="B2" s="124"/>
      <c r="C2" s="125"/>
      <c r="D2" s="124"/>
      <c r="E2" s="122"/>
    </row>
    <row r="3" spans="1:6" s="126" customFormat="1" ht="18.75" customHeight="1">
      <c r="A3" s="1031" t="s">
        <v>349</v>
      </c>
      <c r="B3" s="1031"/>
      <c r="C3" s="1031"/>
      <c r="D3" s="260" t="s">
        <v>350</v>
      </c>
    </row>
    <row r="4" spans="1:6" ht="43.5" customHeight="1">
      <c r="A4" s="1028" t="s">
        <v>546</v>
      </c>
      <c r="B4" s="1029"/>
      <c r="C4" s="1030"/>
      <c r="D4" s="259" t="s">
        <v>114</v>
      </c>
      <c r="E4" s="235"/>
      <c r="F4" s="235"/>
    </row>
    <row r="5" spans="1:6" ht="38.25" customHeight="1">
      <c r="A5" s="1026" t="s">
        <v>492</v>
      </c>
      <c r="B5" s="1027"/>
      <c r="C5" s="1027"/>
      <c r="D5" s="1027"/>
      <c r="E5" s="129"/>
    </row>
    <row r="6" spans="1:6" ht="18" customHeight="1">
      <c r="A6" s="129"/>
      <c r="B6" s="129"/>
      <c r="C6" s="129"/>
      <c r="D6" s="129"/>
      <c r="E6" s="129"/>
    </row>
    <row r="7" spans="1:6" ht="18" customHeight="1"/>
    <row r="8" spans="1:6" ht="18" customHeight="1"/>
  </sheetData>
  <mergeCells count="4">
    <mergeCell ref="A1:D1"/>
    <mergeCell ref="A5:D5"/>
    <mergeCell ref="A4:C4"/>
    <mergeCell ref="A3:C3"/>
  </mergeCells>
  <phoneticPr fontId="3"/>
  <pageMargins left="0.59055118110236227" right="0.59055118110236227" top="0.98425196850393704" bottom="0.98425196850393704" header="0.51181102362204722" footer="0.51181102362204722"/>
  <pageSetup paperSize="9" scale="7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D32"/>
  <sheetViews>
    <sheetView showGridLines="0" view="pageBreakPreview" zoomScale="85" zoomScaleNormal="100" zoomScaleSheetLayoutView="85" workbookViewId="0">
      <selection activeCell="K7" sqref="K7:AN7"/>
    </sheetView>
  </sheetViews>
  <sheetFormatPr defaultColWidth="9" defaultRowHeight="13.2"/>
  <cols>
    <col min="1" max="1" width="17" style="123" customWidth="1"/>
    <col min="2" max="2" width="28.109375" style="123" customWidth="1"/>
    <col min="3" max="3" width="37.88671875" style="123" customWidth="1"/>
    <col min="4" max="4" width="15.21875" style="130" customWidth="1"/>
    <col min="5" max="16384" width="9" style="123"/>
  </cols>
  <sheetData>
    <row r="1" spans="1:4" ht="30" customHeight="1">
      <c r="A1" s="1033" t="s">
        <v>408</v>
      </c>
      <c r="B1" s="1033"/>
      <c r="C1" s="1033"/>
      <c r="D1" s="1033"/>
    </row>
    <row r="2" spans="1:4" ht="18.75" customHeight="1">
      <c r="A2" s="131"/>
      <c r="B2" s="131"/>
      <c r="D2" s="131"/>
    </row>
    <row r="3" spans="1:4" ht="18.75" customHeight="1"/>
    <row r="4" spans="1:4" s="126" customFormat="1" ht="18.75" customHeight="1">
      <c r="A4" s="1031" t="s">
        <v>349</v>
      </c>
      <c r="B4" s="1031"/>
      <c r="C4" s="1031"/>
      <c r="D4" s="261" t="s">
        <v>350</v>
      </c>
    </row>
    <row r="5" spans="1:4" s="127" customFormat="1" ht="79.8" customHeight="1">
      <c r="A5" s="1034" t="s">
        <v>869</v>
      </c>
      <c r="B5" s="1035"/>
      <c r="C5" s="1035"/>
      <c r="D5" s="259" t="s">
        <v>114</v>
      </c>
    </row>
    <row r="6" spans="1:4" s="127" customFormat="1" ht="39" customHeight="1">
      <c r="A6" s="1028" t="s">
        <v>870</v>
      </c>
      <c r="B6" s="1036"/>
      <c r="C6" s="1037"/>
      <c r="D6" s="259" t="s">
        <v>114</v>
      </c>
    </row>
    <row r="7" spans="1:4" s="127" customFormat="1" ht="39" customHeight="1">
      <c r="A7" s="1038" t="s">
        <v>871</v>
      </c>
      <c r="B7" s="1038"/>
      <c r="C7" s="1038"/>
      <c r="D7" s="259" t="s">
        <v>114</v>
      </c>
    </row>
    <row r="8" spans="1:4" s="127" customFormat="1" ht="39" customHeight="1">
      <c r="A8" s="1038" t="s">
        <v>872</v>
      </c>
      <c r="B8" s="1038"/>
      <c r="C8" s="1038"/>
      <c r="D8" s="259" t="s">
        <v>114</v>
      </c>
    </row>
    <row r="9" spans="1:4" s="127" customFormat="1" ht="39" customHeight="1">
      <c r="A9" s="1038" t="s">
        <v>873</v>
      </c>
      <c r="B9" s="1038"/>
      <c r="C9" s="1038"/>
      <c r="D9" s="259" t="s">
        <v>114</v>
      </c>
    </row>
    <row r="10" spans="1:4">
      <c r="A10" s="262"/>
      <c r="B10" s="262"/>
      <c r="C10" s="262"/>
      <c r="D10" s="263"/>
    </row>
    <row r="11" spans="1:4">
      <c r="A11" s="262"/>
      <c r="B11" s="262"/>
      <c r="C11" s="262"/>
      <c r="D11" s="263"/>
    </row>
    <row r="12" spans="1:4">
      <c r="A12" s="262" t="s">
        <v>355</v>
      </c>
      <c r="B12" s="262"/>
      <c r="C12" s="262"/>
      <c r="D12" s="262"/>
    </row>
    <row r="13" spans="1:4">
      <c r="A13" s="1032" t="s">
        <v>557</v>
      </c>
      <c r="B13" s="1032"/>
      <c r="C13" s="1032"/>
      <c r="D13" s="1032"/>
    </row>
    <row r="14" spans="1:4" ht="38.25" customHeight="1">
      <c r="A14" s="1032"/>
      <c r="B14" s="1032"/>
      <c r="C14" s="1032"/>
      <c r="D14" s="1032"/>
    </row>
    <row r="15" spans="1:4" ht="18" customHeight="1">
      <c r="A15" s="127"/>
      <c r="B15" s="127"/>
    </row>
    <row r="16" spans="1: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sheetData>
  <mergeCells count="8">
    <mergeCell ref="A13:D14"/>
    <mergeCell ref="A1:D1"/>
    <mergeCell ref="A4:C4"/>
    <mergeCell ref="A5:C5"/>
    <mergeCell ref="A6:C6"/>
    <mergeCell ref="A7:C7"/>
    <mergeCell ref="A8:C8"/>
    <mergeCell ref="A9:C9"/>
  </mergeCells>
  <phoneticPr fontId="3"/>
  <dataValidations count="1">
    <dataValidation type="list" allowBlank="1" showInputMessage="1" showErrorMessage="1" sqref="WVK6:WVL9 IY6:IZ9 SU6:SV9 ACQ6:ACR9 AMM6:AMN9 AWI6:AWJ9 BGE6:BGF9 BQA6:BQB9 BZW6:BZX9 CJS6:CJT9 CTO6:CTP9 DDK6:DDL9 DNG6:DNH9 DXC6:DXD9 EGY6:EGZ9 EQU6:EQV9 FAQ6:FAR9 FKM6:FKN9 FUI6:FUJ9 GEE6:GEF9 GOA6:GOB9 GXW6:GXX9 HHS6:HHT9 HRO6:HRP9 IBK6:IBL9 ILG6:ILH9 IVC6:IVD9 JEY6:JEZ9 JOU6:JOV9 JYQ6:JYR9 KIM6:KIN9 KSI6:KSJ9 LCE6:LCF9 LMA6:LMB9 LVW6:LVX9 MFS6:MFT9 MPO6:MPP9 MZK6:MZL9 NJG6:NJH9 NTC6:NTD9 OCY6:OCZ9 OMU6:OMV9 OWQ6:OWR9 PGM6:PGN9 PQI6:PQJ9 QAE6:QAF9 QKA6:QKB9 QTW6:QTX9 RDS6:RDT9 RNO6:RNP9 RXK6:RXL9 SHG6:SHH9 SRC6:SRD9 TAY6:TAZ9 TKU6:TKV9 TUQ6:TUR9 UEM6:UEN9 UOI6:UOJ9 UYE6:UYF9 VIA6:VIB9 VRW6:VRX9 WBS6:WBT9 WLO6:WLP9" xr:uid="{00000000-0002-0000-0A00-000000000000}">
      <formula1>"適,否"</formula1>
    </dataValidation>
  </dataValidations>
  <printOptions horizontalCentered="1"/>
  <pageMargins left="0.59055118110236227" right="0.59055118110236227" top="0.78740157480314965" bottom="0.98425196850393704"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37BC4-5B1B-461B-B0C8-017FE687ABE8}">
  <sheetPr>
    <tabColor theme="8"/>
  </sheetPr>
  <dimension ref="A1:D36"/>
  <sheetViews>
    <sheetView showGridLines="0" view="pageBreakPreview" topLeftCell="A4" zoomScale="85" zoomScaleNormal="100" zoomScaleSheetLayoutView="85" workbookViewId="0">
      <selection activeCell="K7" sqref="K7:AN7"/>
    </sheetView>
  </sheetViews>
  <sheetFormatPr defaultColWidth="9" defaultRowHeight="13.2"/>
  <cols>
    <col min="1" max="1" width="17" style="123" customWidth="1"/>
    <col min="2" max="2" width="28.109375" style="123" customWidth="1"/>
    <col min="3" max="3" width="37.88671875" style="123" customWidth="1"/>
    <col min="4" max="4" width="15.21875" style="130" customWidth="1"/>
    <col min="5" max="16384" width="9" style="123"/>
  </cols>
  <sheetData>
    <row r="1" spans="1:4" ht="30" customHeight="1">
      <c r="A1" s="1033" t="s">
        <v>874</v>
      </c>
      <c r="B1" s="1033"/>
      <c r="C1" s="1033"/>
      <c r="D1" s="1033"/>
    </row>
    <row r="2" spans="1:4" ht="18.75" customHeight="1">
      <c r="A2" s="131"/>
      <c r="B2" s="131"/>
      <c r="D2" s="131"/>
    </row>
    <row r="3" spans="1:4" ht="18.75" customHeight="1">
      <c r="A3" s="553" t="s">
        <v>875</v>
      </c>
    </row>
    <row r="4" spans="1:4" s="126" customFormat="1" ht="18.75" customHeight="1">
      <c r="A4" s="1031" t="s">
        <v>349</v>
      </c>
      <c r="B4" s="1031"/>
      <c r="C4" s="1031"/>
      <c r="D4" s="261" t="s">
        <v>350</v>
      </c>
    </row>
    <row r="5" spans="1:4" s="127" customFormat="1" ht="79.8" customHeight="1">
      <c r="A5" s="1034" t="s">
        <v>869</v>
      </c>
      <c r="B5" s="1035"/>
      <c r="C5" s="1035"/>
      <c r="D5" s="259" t="s">
        <v>114</v>
      </c>
    </row>
    <row r="6" spans="1:4" s="127" customFormat="1" ht="39" customHeight="1">
      <c r="A6" s="1028" t="s">
        <v>870</v>
      </c>
      <c r="B6" s="1036"/>
      <c r="C6" s="1037"/>
      <c r="D6" s="259" t="s">
        <v>114</v>
      </c>
    </row>
    <row r="7" spans="1:4" s="127" customFormat="1" ht="39" customHeight="1">
      <c r="A7" s="1038" t="s">
        <v>873</v>
      </c>
      <c r="B7" s="1038"/>
      <c r="C7" s="1038"/>
      <c r="D7" s="259" t="s">
        <v>114</v>
      </c>
    </row>
    <row r="8" spans="1:4">
      <c r="A8" s="262"/>
      <c r="B8" s="262"/>
      <c r="C8" s="262"/>
      <c r="D8" s="263"/>
    </row>
    <row r="9" spans="1:4" ht="18.75" customHeight="1">
      <c r="A9" s="553" t="s">
        <v>876</v>
      </c>
    </row>
    <row r="10" spans="1:4" s="126" customFormat="1" ht="18.75" customHeight="1">
      <c r="A10" s="1031" t="s">
        <v>349</v>
      </c>
      <c r="B10" s="1031"/>
      <c r="C10" s="1031"/>
      <c r="D10" s="261" t="s">
        <v>350</v>
      </c>
    </row>
    <row r="11" spans="1:4" s="127" customFormat="1" ht="39" customHeight="1">
      <c r="A11" s="1038" t="s">
        <v>873</v>
      </c>
      <c r="B11" s="1038"/>
      <c r="C11" s="1038"/>
      <c r="D11" s="259" t="s">
        <v>114</v>
      </c>
    </row>
    <row r="12" spans="1:4">
      <c r="A12" s="262"/>
      <c r="B12" s="262"/>
      <c r="C12" s="262"/>
      <c r="D12" s="263"/>
    </row>
    <row r="13" spans="1:4">
      <c r="A13" s="262" t="s">
        <v>355</v>
      </c>
      <c r="B13" s="262"/>
      <c r="C13" s="262"/>
      <c r="D13" s="262"/>
    </row>
    <row r="14" spans="1:4">
      <c r="A14" s="1032" t="s">
        <v>557</v>
      </c>
      <c r="B14" s="1032"/>
      <c r="C14" s="1032"/>
      <c r="D14" s="1032"/>
    </row>
    <row r="15" spans="1:4" ht="38.25" customHeight="1">
      <c r="A15" s="1032"/>
      <c r="B15" s="1032"/>
      <c r="C15" s="1032"/>
      <c r="D15" s="1032"/>
    </row>
    <row r="16" spans="1:4" ht="18" customHeight="1">
      <c r="A16" s="127"/>
      <c r="B16" s="127"/>
    </row>
    <row r="17" spans="1:4" ht="18.75" customHeight="1">
      <c r="A17" s="553" t="s">
        <v>877</v>
      </c>
    </row>
    <row r="18" spans="1:4" s="126" customFormat="1" ht="18.75" customHeight="1">
      <c r="A18" s="1031" t="s">
        <v>349</v>
      </c>
      <c r="B18" s="1031"/>
      <c r="C18" s="1031"/>
      <c r="D18" s="261" t="s">
        <v>350</v>
      </c>
    </row>
    <row r="19" spans="1:4" s="127" customFormat="1" ht="39" customHeight="1">
      <c r="A19" s="1038" t="s">
        <v>878</v>
      </c>
      <c r="B19" s="1038"/>
      <c r="C19" s="1038"/>
      <c r="D19" s="259" t="s">
        <v>114</v>
      </c>
    </row>
    <row r="20" spans="1:4" ht="18" customHeight="1"/>
    <row r="21" spans="1:4" ht="18" customHeight="1"/>
    <row r="22" spans="1:4" ht="18" customHeight="1"/>
    <row r="23" spans="1:4" ht="18" customHeight="1"/>
    <row r="24" spans="1:4" ht="18" customHeight="1"/>
    <row r="25" spans="1:4" ht="18" customHeight="1"/>
    <row r="26" spans="1:4" ht="18" customHeight="1"/>
    <row r="27" spans="1:4" ht="18" customHeight="1"/>
    <row r="28" spans="1:4" ht="18" customHeight="1"/>
    <row r="29" spans="1:4" ht="18" customHeight="1"/>
    <row r="30" spans="1:4" ht="18" customHeight="1"/>
    <row r="31" spans="1:4" ht="18" customHeight="1"/>
    <row r="32" spans="1:4" ht="18" customHeight="1"/>
    <row r="33" ht="18" customHeight="1"/>
    <row r="34" ht="18" customHeight="1"/>
    <row r="35" ht="18" customHeight="1"/>
    <row r="36" ht="18" customHeight="1"/>
  </sheetData>
  <mergeCells count="10">
    <mergeCell ref="A19:C19"/>
    <mergeCell ref="A7:C7"/>
    <mergeCell ref="A14:D15"/>
    <mergeCell ref="A10:C10"/>
    <mergeCell ref="A11:C11"/>
    <mergeCell ref="A1:D1"/>
    <mergeCell ref="A4:C4"/>
    <mergeCell ref="A5:C5"/>
    <mergeCell ref="A6:C6"/>
    <mergeCell ref="A18:C18"/>
  </mergeCells>
  <phoneticPr fontId="3"/>
  <dataValidations count="1">
    <dataValidation type="list" allowBlank="1" showInputMessage="1" showErrorMessage="1" sqref="WLO6:WLP7 WBS6:WBT7 VRW6:VRX7 VIA6:VIB7 UYE6:UYF7 UOI6:UOJ7 UEM6:UEN7 TUQ6:TUR7 TKU6:TKV7 TAY6:TAZ7 SRC6:SRD7 SHG6:SHH7 RXK6:RXL7 RNO6:RNP7 RDS6:RDT7 QTW6:QTX7 QKA6:QKB7 QAE6:QAF7 PQI6:PQJ7 PGM6:PGN7 OWQ6:OWR7 OMU6:OMV7 OCY6:OCZ7 NTC6:NTD7 NJG6:NJH7 MZK6:MZL7 MPO6:MPP7 MFS6:MFT7 LVW6:LVX7 LMA6:LMB7 LCE6:LCF7 KSI6:KSJ7 KIM6:KIN7 JYQ6:JYR7 JOU6:JOV7 JEY6:JEZ7 IVC6:IVD7 ILG6:ILH7 IBK6:IBL7 HRO6:HRP7 HHS6:HHT7 GXW6:GXX7 GOA6:GOB7 GEE6:GEF7 FUI6:FUJ7 FKM6:FKN7 FAQ6:FAR7 EQU6:EQV7 EGY6:EGZ7 DXC6:DXD7 DNG6:DNH7 DDK6:DDL7 CTO6:CTP7 CJS6:CJT7 BZW6:BZX7 BQA6:BQB7 BGE6:BGF7 AWI6:AWJ7 AMM6:AMN7 ACQ6:ACR7 SU6:SV7 IY6:IZ7 WVK6:WVL7 WVK11:WVL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9:WVL19 IY19:IZ19 SU19:SV19 ACQ19:ACR19 AMM19:AMN19 AWI19:AWJ19 BGE19:BGF19 BQA19:BQB19 BZW19:BZX19 CJS19:CJT19 CTO19:CTP19 DDK19:DDL19 DNG19:DNH19 DXC19:DXD19 EGY19:EGZ19 EQU19:EQV19 FAQ19:FAR19 FKM19:FKN19 FUI19:FUJ19 GEE19:GEF19 GOA19:GOB19 GXW19:GXX19 HHS19:HHT19 HRO19:HRP19 IBK19:IBL19 ILG19:ILH19 IVC19:IVD19 JEY19:JEZ19 JOU19:JOV19 JYQ19:JYR19 KIM19:KIN19 KSI19:KSJ19 LCE19:LCF19 LMA19:LMB19 LVW19:LVX19 MFS19:MFT19 MPO19:MPP19 MZK19:MZL19 NJG19:NJH19 NTC19:NTD19 OCY19:OCZ19 OMU19:OMV19 OWQ19:OWR19 PGM19:PGN19 PQI19:PQJ19 QAE19:QAF19 QKA19:QKB19 QTW19:QTX19 RDS19:RDT19 RNO19:RNP19 RXK19:RXL19 SHG19:SHH19 SRC19:SRD19 TAY19:TAZ19 TKU19:TKV19 TUQ19:TUR19 UEM19:UEN19 UOI19:UOJ19 UYE19:UYF19 VIA19:VIB19 VRW19:VRX19 WBS19:WBT19 WLO19:WLP19" xr:uid="{5A8328A8-4129-4B3C-A648-80BDC07382E5}">
      <formula1>"適,否"</formula1>
    </dataValidation>
  </dataValidations>
  <printOptions horizontalCentered="1"/>
  <pageMargins left="0.59055118110236227" right="0.59055118110236227" top="0.78740157480314965" bottom="0.98425196850393704" header="0.51181102362204722" footer="0.51181102362204722"/>
  <pageSetup paperSize="9" scale="9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2:Q32"/>
  <sheetViews>
    <sheetView view="pageBreakPreview" topLeftCell="A7" zoomScale="85" zoomScaleNormal="100" zoomScaleSheetLayoutView="85" workbookViewId="0">
      <selection activeCell="K7" sqref="K7:AN7"/>
    </sheetView>
  </sheetViews>
  <sheetFormatPr defaultColWidth="9" defaultRowHeight="13.2"/>
  <cols>
    <col min="1" max="1" width="2.109375" style="123" customWidth="1"/>
    <col min="2" max="2" width="10" style="123" customWidth="1"/>
    <col min="3" max="3" width="4.88671875" style="123" customWidth="1"/>
    <col min="4" max="4" width="9.33203125" style="123" customWidth="1"/>
    <col min="5" max="5" width="4" style="123" customWidth="1"/>
    <col min="6" max="6" width="8.88671875" style="123" customWidth="1"/>
    <col min="7" max="7" width="5.6640625" style="123" customWidth="1"/>
    <col min="8" max="8" width="8.88671875" style="123" customWidth="1"/>
    <col min="9" max="9" width="4.33203125" style="123" customWidth="1"/>
    <col min="10" max="10" width="6.77734375" style="123" customWidth="1"/>
    <col min="11" max="15" width="5.6640625" style="123" customWidth="1"/>
    <col min="16" max="17" width="6.6640625" style="130" customWidth="1"/>
    <col min="18" max="16384" width="9" style="123"/>
  </cols>
  <sheetData>
    <row r="2" spans="1:17" ht="30" customHeight="1">
      <c r="A2" s="1049" t="s">
        <v>605</v>
      </c>
      <c r="B2" s="1049"/>
      <c r="C2" s="1049"/>
      <c r="D2" s="1049"/>
      <c r="E2" s="1049"/>
      <c r="F2" s="1049"/>
      <c r="G2" s="1049"/>
      <c r="H2" s="1049"/>
      <c r="I2" s="1049"/>
      <c r="J2" s="1049"/>
      <c r="K2" s="1049"/>
      <c r="L2" s="1049"/>
      <c r="M2" s="1049"/>
      <c r="N2" s="1049"/>
      <c r="O2" s="1049"/>
      <c r="P2" s="1049"/>
      <c r="Q2" s="136"/>
    </row>
    <row r="3" spans="1:17" ht="10.5" customHeight="1" thickBot="1">
      <c r="A3" s="182"/>
      <c r="P3" s="131"/>
      <c r="Q3" s="131"/>
    </row>
    <row r="4" spans="1:17" s="183" customFormat="1" ht="23.25" customHeight="1" thickBot="1">
      <c r="A4" s="1046" t="s">
        <v>558</v>
      </c>
      <c r="B4" s="1047"/>
      <c r="C4" s="1047"/>
      <c r="D4" s="1047"/>
      <c r="E4" s="1047"/>
      <c r="F4" s="1047"/>
      <c r="G4" s="1047"/>
      <c r="H4" s="1047"/>
      <c r="I4" s="1047"/>
      <c r="J4" s="1047"/>
      <c r="K4" s="1047"/>
      <c r="L4" s="1047"/>
      <c r="M4" s="1047"/>
      <c r="N4" s="1047"/>
      <c r="O4" s="1047"/>
      <c r="P4" s="1047"/>
      <c r="Q4" s="1048"/>
    </row>
    <row r="5" spans="1:17" s="183" customFormat="1" ht="23.25" customHeight="1" thickBot="1">
      <c r="A5" s="1050" t="s">
        <v>349</v>
      </c>
      <c r="B5" s="1051"/>
      <c r="C5" s="1052"/>
      <c r="D5" s="1052"/>
      <c r="E5" s="1052"/>
      <c r="F5" s="1052"/>
      <c r="G5" s="1052"/>
      <c r="H5" s="1052"/>
      <c r="I5" s="1052"/>
      <c r="J5" s="1052"/>
      <c r="K5" s="1052"/>
      <c r="L5" s="1052"/>
      <c r="M5" s="1052"/>
      <c r="N5" s="1052"/>
      <c r="O5" s="1053"/>
      <c r="P5" s="1050" t="s">
        <v>380</v>
      </c>
      <c r="Q5" s="1054"/>
    </row>
    <row r="6" spans="1:17" s="184" customFormat="1" ht="32.25" customHeight="1">
      <c r="A6" s="1055" t="s">
        <v>413</v>
      </c>
      <c r="B6" s="1056"/>
      <c r="C6" s="1056"/>
      <c r="D6" s="1056"/>
      <c r="E6" s="1056"/>
      <c r="F6" s="1056"/>
      <c r="G6" s="1056"/>
      <c r="H6" s="1056"/>
      <c r="I6" s="1056"/>
      <c r="J6" s="1056"/>
      <c r="K6" s="1056"/>
      <c r="L6" s="1056"/>
      <c r="M6" s="1056"/>
      <c r="N6" s="1056"/>
      <c r="O6" s="1057"/>
      <c r="P6" s="1058" t="s">
        <v>410</v>
      </c>
      <c r="Q6" s="1059"/>
    </row>
    <row r="7" spans="1:17" s="127" customFormat="1" ht="32.25" customHeight="1">
      <c r="A7" s="1041" t="s">
        <v>414</v>
      </c>
      <c r="B7" s="1042"/>
      <c r="C7" s="1042"/>
      <c r="D7" s="1042"/>
      <c r="E7" s="1042"/>
      <c r="F7" s="1042"/>
      <c r="G7" s="1042"/>
      <c r="H7" s="1042"/>
      <c r="I7" s="1042"/>
      <c r="J7" s="1042"/>
      <c r="K7" s="1042"/>
      <c r="L7" s="1042"/>
      <c r="M7" s="1042"/>
      <c r="N7" s="1042"/>
      <c r="O7" s="1043"/>
      <c r="P7" s="1044" t="s">
        <v>410</v>
      </c>
      <c r="Q7" s="1045"/>
    </row>
    <row r="8" spans="1:17" s="184" customFormat="1" ht="27" customHeight="1" thickBot="1">
      <c r="A8" s="1060" t="s">
        <v>411</v>
      </c>
      <c r="B8" s="1061"/>
      <c r="C8" s="1061"/>
      <c r="D8" s="1061"/>
      <c r="E8" s="1061"/>
      <c r="F8" s="1061"/>
      <c r="G8" s="1061"/>
      <c r="H8" s="1061"/>
      <c r="I8" s="1061"/>
      <c r="J8" s="1061"/>
      <c r="K8" s="1061"/>
      <c r="L8" s="1061"/>
      <c r="M8" s="1061"/>
      <c r="N8" s="1061"/>
      <c r="O8" s="1062"/>
      <c r="P8" s="1063" t="s">
        <v>412</v>
      </c>
      <c r="Q8" s="1064"/>
    </row>
    <row r="9" spans="1:17" s="184" customFormat="1" ht="11.25" customHeight="1">
      <c r="A9" s="264"/>
      <c r="B9" s="265"/>
      <c r="C9" s="265"/>
      <c r="D9" s="265"/>
      <c r="E9" s="265"/>
      <c r="F9" s="265"/>
      <c r="G9" s="265"/>
      <c r="H9" s="265"/>
      <c r="I9" s="265"/>
      <c r="J9" s="265"/>
      <c r="K9" s="265"/>
      <c r="L9" s="265"/>
      <c r="M9" s="265"/>
      <c r="N9" s="265"/>
      <c r="O9" s="265"/>
      <c r="P9" s="266"/>
      <c r="Q9" s="266"/>
    </row>
    <row r="10" spans="1:17" ht="17.25" customHeight="1">
      <c r="A10" s="123" t="s">
        <v>355</v>
      </c>
    </row>
    <row r="11" spans="1:17">
      <c r="A11" s="1039" t="s">
        <v>559</v>
      </c>
      <c r="B11" s="1039"/>
      <c r="C11" s="1039"/>
      <c r="D11" s="1039"/>
      <c r="E11" s="1039"/>
      <c r="F11" s="1039"/>
      <c r="G11" s="1039"/>
      <c r="H11" s="1039"/>
      <c r="I11" s="1039"/>
      <c r="J11" s="1039"/>
      <c r="K11" s="1039"/>
      <c r="L11" s="1039"/>
      <c r="M11" s="1039"/>
      <c r="N11" s="1039"/>
      <c r="O11" s="1039"/>
      <c r="P11" s="1039"/>
      <c r="Q11" s="1039"/>
    </row>
    <row r="12" spans="1:17">
      <c r="A12" s="1039"/>
      <c r="B12" s="1039"/>
      <c r="C12" s="1039"/>
      <c r="D12" s="1039"/>
      <c r="E12" s="1039"/>
      <c r="F12" s="1039"/>
      <c r="G12" s="1039"/>
      <c r="H12" s="1039"/>
      <c r="I12" s="1039"/>
      <c r="J12" s="1039"/>
      <c r="K12" s="1039"/>
      <c r="L12" s="1039"/>
      <c r="M12" s="1039"/>
      <c r="N12" s="1039"/>
      <c r="O12" s="1039"/>
      <c r="P12" s="1039"/>
      <c r="Q12" s="1039"/>
    </row>
    <row r="13" spans="1:17">
      <c r="A13" s="137"/>
    </row>
    <row r="14" spans="1:17">
      <c r="A14" s="1039" t="s">
        <v>560</v>
      </c>
      <c r="B14" s="1040"/>
      <c r="C14" s="1040"/>
      <c r="D14" s="1040"/>
      <c r="E14" s="1040"/>
      <c r="F14" s="1040"/>
      <c r="G14" s="1040"/>
      <c r="H14" s="1040"/>
      <c r="I14" s="1040"/>
      <c r="J14" s="1040"/>
      <c r="K14" s="1040"/>
      <c r="L14" s="1040"/>
      <c r="M14" s="1040"/>
      <c r="N14" s="1040"/>
      <c r="O14" s="1040"/>
      <c r="P14" s="1040"/>
      <c r="Q14" s="1040"/>
    </row>
    <row r="15" spans="1:17">
      <c r="A15" s="1040"/>
      <c r="B15" s="1040"/>
      <c r="C15" s="1040"/>
      <c r="D15" s="1040"/>
      <c r="E15" s="1040"/>
      <c r="F15" s="1040"/>
      <c r="G15" s="1040"/>
      <c r="H15" s="1040"/>
      <c r="I15" s="1040"/>
      <c r="J15" s="1040"/>
      <c r="K15" s="1040"/>
      <c r="L15" s="1040"/>
      <c r="M15" s="1040"/>
      <c r="N15" s="1040"/>
      <c r="O15" s="1040"/>
      <c r="P15" s="1040"/>
      <c r="Q15" s="1040"/>
    </row>
    <row r="16" spans="1:17">
      <c r="A16" s="1040"/>
      <c r="B16" s="1040"/>
      <c r="C16" s="1040"/>
      <c r="D16" s="1040"/>
      <c r="E16" s="1040"/>
      <c r="F16" s="1040"/>
      <c r="G16" s="1040"/>
      <c r="H16" s="1040"/>
      <c r="I16" s="1040"/>
      <c r="J16" s="1040"/>
      <c r="K16" s="1040"/>
      <c r="L16" s="1040"/>
      <c r="M16" s="1040"/>
      <c r="N16" s="1040"/>
      <c r="O16" s="1040"/>
      <c r="P16" s="1040"/>
      <c r="Q16" s="1040"/>
    </row>
    <row r="17" spans="1:17">
      <c r="A17" s="1040"/>
      <c r="B17" s="1040"/>
      <c r="C17" s="1040"/>
      <c r="D17" s="1040"/>
      <c r="E17" s="1040"/>
      <c r="F17" s="1040"/>
      <c r="G17" s="1040"/>
      <c r="H17" s="1040"/>
      <c r="I17" s="1040"/>
      <c r="J17" s="1040"/>
      <c r="K17" s="1040"/>
      <c r="L17" s="1040"/>
      <c r="M17" s="1040"/>
      <c r="N17" s="1040"/>
      <c r="O17" s="1040"/>
      <c r="P17" s="1040"/>
      <c r="Q17" s="1040"/>
    </row>
    <row r="18" spans="1:17">
      <c r="A18" s="1040"/>
      <c r="B18" s="1040"/>
      <c r="C18" s="1040"/>
      <c r="D18" s="1040"/>
      <c r="E18" s="1040"/>
      <c r="F18" s="1040"/>
      <c r="G18" s="1040"/>
      <c r="H18" s="1040"/>
      <c r="I18" s="1040"/>
      <c r="J18" s="1040"/>
      <c r="K18" s="1040"/>
      <c r="L18" s="1040"/>
      <c r="M18" s="1040"/>
      <c r="N18" s="1040"/>
      <c r="O18" s="1040"/>
      <c r="P18" s="1040"/>
      <c r="Q18" s="1040"/>
    </row>
    <row r="19" spans="1:17" ht="31.5" customHeight="1">
      <c r="A19" s="1040"/>
      <c r="B19" s="1040"/>
      <c r="C19" s="1040"/>
      <c r="D19" s="1040"/>
      <c r="E19" s="1040"/>
      <c r="F19" s="1040"/>
      <c r="G19" s="1040"/>
      <c r="H19" s="1040"/>
      <c r="I19" s="1040"/>
      <c r="J19" s="1040"/>
      <c r="K19" s="1040"/>
      <c r="L19" s="1040"/>
      <c r="M19" s="1040"/>
      <c r="N19" s="1040"/>
      <c r="O19" s="1040"/>
      <c r="P19" s="1040"/>
      <c r="Q19" s="1040"/>
    </row>
    <row r="20" spans="1:17">
      <c r="A20" s="1039" t="s">
        <v>561</v>
      </c>
      <c r="B20" s="1040"/>
      <c r="C20" s="1040"/>
      <c r="D20" s="1040"/>
      <c r="E20" s="1040"/>
      <c r="F20" s="1040"/>
      <c r="G20" s="1040"/>
      <c r="H20" s="1040"/>
      <c r="I20" s="1040"/>
      <c r="J20" s="1040"/>
      <c r="K20" s="1040"/>
      <c r="L20" s="1040"/>
      <c r="M20" s="1040"/>
      <c r="N20" s="1040"/>
      <c r="O20" s="1040"/>
      <c r="P20" s="1040"/>
      <c r="Q20" s="1040"/>
    </row>
    <row r="21" spans="1:17">
      <c r="A21" s="1040"/>
      <c r="B21" s="1040"/>
      <c r="C21" s="1040"/>
      <c r="D21" s="1040"/>
      <c r="E21" s="1040"/>
      <c r="F21" s="1040"/>
      <c r="G21" s="1040"/>
      <c r="H21" s="1040"/>
      <c r="I21" s="1040"/>
      <c r="J21" s="1040"/>
      <c r="K21" s="1040"/>
      <c r="L21" s="1040"/>
      <c r="M21" s="1040"/>
      <c r="N21" s="1040"/>
      <c r="O21" s="1040"/>
      <c r="P21" s="1040"/>
      <c r="Q21" s="1040"/>
    </row>
    <row r="22" spans="1:17">
      <c r="A22" s="1040"/>
      <c r="B22" s="1040"/>
      <c r="C22" s="1040"/>
      <c r="D22" s="1040"/>
      <c r="E22" s="1040"/>
      <c r="F22" s="1040"/>
      <c r="G22" s="1040"/>
      <c r="H22" s="1040"/>
      <c r="I22" s="1040"/>
      <c r="J22" s="1040"/>
      <c r="K22" s="1040"/>
      <c r="L22" s="1040"/>
      <c r="M22" s="1040"/>
      <c r="N22" s="1040"/>
      <c r="O22" s="1040"/>
      <c r="P22" s="1040"/>
      <c r="Q22" s="1040"/>
    </row>
    <row r="23" spans="1:17">
      <c r="A23" s="1040"/>
      <c r="B23" s="1040"/>
      <c r="C23" s="1040"/>
      <c r="D23" s="1040"/>
      <c r="E23" s="1040"/>
      <c r="F23" s="1040"/>
      <c r="G23" s="1040"/>
      <c r="H23" s="1040"/>
      <c r="I23" s="1040"/>
      <c r="J23" s="1040"/>
      <c r="K23" s="1040"/>
      <c r="L23" s="1040"/>
      <c r="M23" s="1040"/>
      <c r="N23" s="1040"/>
      <c r="O23" s="1040"/>
      <c r="P23" s="1040"/>
      <c r="Q23" s="1040"/>
    </row>
    <row r="24" spans="1:17">
      <c r="A24" s="1040"/>
      <c r="B24" s="1040"/>
      <c r="C24" s="1040"/>
      <c r="D24" s="1040"/>
      <c r="E24" s="1040"/>
      <c r="F24" s="1040"/>
      <c r="G24" s="1040"/>
      <c r="H24" s="1040"/>
      <c r="I24" s="1040"/>
      <c r="J24" s="1040"/>
      <c r="K24" s="1040"/>
      <c r="L24" s="1040"/>
      <c r="M24" s="1040"/>
      <c r="N24" s="1040"/>
      <c r="O24" s="1040"/>
      <c r="P24" s="1040"/>
      <c r="Q24" s="1040"/>
    </row>
    <row r="25" spans="1:17" ht="32.4" customHeight="1">
      <c r="A25" s="1040"/>
      <c r="B25" s="1040"/>
      <c r="C25" s="1040"/>
      <c r="D25" s="1040"/>
      <c r="E25" s="1040"/>
      <c r="F25" s="1040"/>
      <c r="G25" s="1040"/>
      <c r="H25" s="1040"/>
      <c r="I25" s="1040"/>
      <c r="J25" s="1040"/>
      <c r="K25" s="1040"/>
      <c r="L25" s="1040"/>
      <c r="M25" s="1040"/>
      <c r="N25" s="1040"/>
      <c r="O25" s="1040"/>
      <c r="P25" s="1040"/>
      <c r="Q25" s="1040"/>
    </row>
    <row r="26" spans="1:17">
      <c r="A26" s="247"/>
      <c r="B26" s="247"/>
      <c r="C26" s="247"/>
      <c r="D26" s="247"/>
      <c r="E26" s="247"/>
      <c r="F26" s="247"/>
      <c r="G26" s="247"/>
      <c r="H26" s="247"/>
      <c r="I26" s="247"/>
      <c r="J26" s="247"/>
      <c r="K26" s="247"/>
      <c r="L26" s="247"/>
      <c r="M26" s="247"/>
      <c r="N26" s="247"/>
      <c r="O26" s="247"/>
      <c r="P26" s="247"/>
      <c r="Q26" s="247"/>
    </row>
    <row r="27" spans="1:17">
      <c r="A27" s="1039" t="s">
        <v>562</v>
      </c>
      <c r="B27" s="1040"/>
      <c r="C27" s="1040"/>
      <c r="D27" s="1040"/>
      <c r="E27" s="1040"/>
      <c r="F27" s="1040"/>
      <c r="G27" s="1040"/>
      <c r="H27" s="1040"/>
      <c r="I27" s="1040"/>
      <c r="J27" s="1040"/>
      <c r="K27" s="1040"/>
      <c r="L27" s="1040"/>
      <c r="M27" s="1040"/>
      <c r="N27" s="1040"/>
      <c r="O27" s="1040"/>
      <c r="P27" s="1040"/>
      <c r="Q27" s="1040"/>
    </row>
    <row r="28" spans="1:17">
      <c r="A28" s="1040"/>
      <c r="B28" s="1040"/>
      <c r="C28" s="1040"/>
      <c r="D28" s="1040"/>
      <c r="E28" s="1040"/>
      <c r="F28" s="1040"/>
      <c r="G28" s="1040"/>
      <c r="H28" s="1040"/>
      <c r="I28" s="1040"/>
      <c r="J28" s="1040"/>
      <c r="K28" s="1040"/>
      <c r="L28" s="1040"/>
      <c r="M28" s="1040"/>
      <c r="N28" s="1040"/>
      <c r="O28" s="1040"/>
      <c r="P28" s="1040"/>
      <c r="Q28" s="1040"/>
    </row>
    <row r="29" spans="1:17">
      <c r="A29" s="247"/>
      <c r="B29" s="247"/>
      <c r="C29" s="247"/>
      <c r="D29" s="247"/>
      <c r="E29" s="247"/>
      <c r="F29" s="247"/>
      <c r="G29" s="247"/>
      <c r="H29" s="247"/>
      <c r="I29" s="247"/>
      <c r="J29" s="247"/>
      <c r="K29" s="247"/>
      <c r="L29" s="247"/>
      <c r="M29" s="247"/>
      <c r="N29" s="247"/>
      <c r="O29" s="247"/>
      <c r="P29" s="247"/>
      <c r="Q29" s="247"/>
    </row>
    <row r="30" spans="1:17" s="251" customFormat="1">
      <c r="A30" s="1039" t="s">
        <v>586</v>
      </c>
      <c r="B30" s="1040"/>
      <c r="C30" s="1040"/>
      <c r="D30" s="1040"/>
      <c r="E30" s="1040"/>
      <c r="F30" s="1040"/>
      <c r="G30" s="1040"/>
      <c r="H30" s="1040"/>
      <c r="I30" s="1040"/>
      <c r="J30" s="1040"/>
      <c r="K30" s="1040"/>
      <c r="L30" s="1040"/>
      <c r="M30" s="1040"/>
      <c r="N30" s="1040"/>
      <c r="O30" s="1040"/>
      <c r="P30" s="1040"/>
      <c r="Q30" s="1040"/>
    </row>
    <row r="31" spans="1:17" s="251" customFormat="1">
      <c r="A31" s="1040"/>
      <c r="B31" s="1040"/>
      <c r="C31" s="1040"/>
      <c r="D31" s="1040"/>
      <c r="E31" s="1040"/>
      <c r="F31" s="1040"/>
      <c r="G31" s="1040"/>
      <c r="H31" s="1040"/>
      <c r="I31" s="1040"/>
      <c r="J31" s="1040"/>
      <c r="K31" s="1040"/>
      <c r="L31" s="1040"/>
      <c r="M31" s="1040"/>
      <c r="N31" s="1040"/>
      <c r="O31" s="1040"/>
      <c r="P31" s="1040"/>
      <c r="Q31" s="1040"/>
    </row>
    <row r="32" spans="1:17" s="251" customFormat="1">
      <c r="A32" s="1040"/>
      <c r="B32" s="1040"/>
      <c r="C32" s="1040"/>
      <c r="D32" s="1040"/>
      <c r="E32" s="1040"/>
      <c r="F32" s="1040"/>
      <c r="G32" s="1040"/>
      <c r="H32" s="1040"/>
      <c r="I32" s="1040"/>
      <c r="J32" s="1040"/>
      <c r="K32" s="1040"/>
      <c r="L32" s="1040"/>
      <c r="M32" s="1040"/>
      <c r="N32" s="1040"/>
      <c r="O32" s="1040"/>
      <c r="P32" s="1040"/>
      <c r="Q32" s="1040"/>
    </row>
  </sheetData>
  <mergeCells count="15">
    <mergeCell ref="A30:Q32"/>
    <mergeCell ref="A7:O7"/>
    <mergeCell ref="P7:Q7"/>
    <mergeCell ref="A4:Q4"/>
    <mergeCell ref="A2:P2"/>
    <mergeCell ref="A5:O5"/>
    <mergeCell ref="P5:Q5"/>
    <mergeCell ref="A6:O6"/>
    <mergeCell ref="P6:Q6"/>
    <mergeCell ref="A20:Q25"/>
    <mergeCell ref="A27:Q28"/>
    <mergeCell ref="A14:Q19"/>
    <mergeCell ref="A8:O8"/>
    <mergeCell ref="P8:Q8"/>
    <mergeCell ref="A11:Q12"/>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2:Q11"/>
  <sheetViews>
    <sheetView view="pageBreakPreview" zoomScaleNormal="100" workbookViewId="0">
      <selection activeCell="K7" sqref="K7:AN7"/>
    </sheetView>
  </sheetViews>
  <sheetFormatPr defaultColWidth="9" defaultRowHeight="13.2"/>
  <cols>
    <col min="1" max="1" width="2.109375" style="123" customWidth="1"/>
    <col min="2" max="2" width="10" style="123" customWidth="1"/>
    <col min="3" max="3" width="4.88671875" style="123" customWidth="1"/>
    <col min="4" max="4" width="9.33203125" style="123" customWidth="1"/>
    <col min="5" max="5" width="4" style="123" customWidth="1"/>
    <col min="6" max="6" width="8.88671875" style="123" customWidth="1"/>
    <col min="7" max="7" width="5.6640625" style="123" customWidth="1"/>
    <col min="8" max="8" width="8.88671875" style="123" customWidth="1"/>
    <col min="9" max="9" width="4.33203125" style="123" customWidth="1"/>
    <col min="10" max="10" width="6.77734375" style="123" customWidth="1"/>
    <col min="11" max="15" width="5.6640625" style="123" customWidth="1"/>
    <col min="16" max="17" width="6.6640625" style="130" customWidth="1"/>
    <col min="18" max="16384" width="9" style="123"/>
  </cols>
  <sheetData>
    <row r="2" spans="1:17" ht="30" customHeight="1">
      <c r="A2" s="1049" t="s">
        <v>606</v>
      </c>
      <c r="B2" s="1049"/>
      <c r="C2" s="1049"/>
      <c r="D2" s="1049"/>
      <c r="E2" s="1049"/>
      <c r="F2" s="1049"/>
      <c r="G2" s="1049"/>
      <c r="H2" s="1049"/>
      <c r="I2" s="1049"/>
      <c r="J2" s="1049"/>
      <c r="K2" s="1049"/>
      <c r="L2" s="1049"/>
      <c r="M2" s="1049"/>
      <c r="N2" s="1049"/>
      <c r="O2" s="1049"/>
      <c r="P2" s="1049"/>
      <c r="Q2" s="136"/>
    </row>
    <row r="3" spans="1:17" ht="10.5" customHeight="1" thickBot="1">
      <c r="A3" s="182"/>
      <c r="P3" s="131"/>
      <c r="Q3" s="131"/>
    </row>
    <row r="4" spans="1:17" s="183" customFormat="1" ht="23.25" customHeight="1" thickBot="1">
      <c r="A4" s="1050" t="s">
        <v>349</v>
      </c>
      <c r="B4" s="1051"/>
      <c r="C4" s="1052"/>
      <c r="D4" s="1052"/>
      <c r="E4" s="1052"/>
      <c r="F4" s="1052"/>
      <c r="G4" s="1052"/>
      <c r="H4" s="1052"/>
      <c r="I4" s="1052"/>
      <c r="J4" s="1052"/>
      <c r="K4" s="1052"/>
      <c r="L4" s="1052"/>
      <c r="M4" s="1052"/>
      <c r="N4" s="1052"/>
      <c r="O4" s="1053"/>
      <c r="P4" s="1050" t="s">
        <v>380</v>
      </c>
      <c r="Q4" s="1054"/>
    </row>
    <row r="5" spans="1:17" s="127" customFormat="1" ht="54.75" customHeight="1">
      <c r="A5" s="1055" t="s">
        <v>415</v>
      </c>
      <c r="B5" s="1056"/>
      <c r="C5" s="1056"/>
      <c r="D5" s="1056"/>
      <c r="E5" s="1056"/>
      <c r="F5" s="1056"/>
      <c r="G5" s="1056"/>
      <c r="H5" s="1056"/>
      <c r="I5" s="1056"/>
      <c r="J5" s="1056"/>
      <c r="K5" s="1056"/>
      <c r="L5" s="1056"/>
      <c r="M5" s="1056"/>
      <c r="N5" s="1056"/>
      <c r="O5" s="1057"/>
      <c r="P5" s="1067" t="s">
        <v>587</v>
      </c>
      <c r="Q5" s="1068"/>
    </row>
    <row r="6" spans="1:17" s="127" customFormat="1" ht="32.25" customHeight="1">
      <c r="A6" s="1041" t="s">
        <v>547</v>
      </c>
      <c r="B6" s="1042"/>
      <c r="C6" s="1042"/>
      <c r="D6" s="1042"/>
      <c r="E6" s="1042"/>
      <c r="F6" s="1042"/>
      <c r="G6" s="1042"/>
      <c r="H6" s="1042"/>
      <c r="I6" s="1042"/>
      <c r="J6" s="1042"/>
      <c r="K6" s="1042"/>
      <c r="L6" s="1042"/>
      <c r="M6" s="1042"/>
      <c r="N6" s="1042"/>
      <c r="O6" s="1043"/>
      <c r="P6" s="1069" t="s">
        <v>409</v>
      </c>
      <c r="Q6" s="1070"/>
    </row>
    <row r="7" spans="1:17" s="127" customFormat="1" ht="32.25" customHeight="1">
      <c r="A7" s="1041" t="s">
        <v>425</v>
      </c>
      <c r="B7" s="1042"/>
      <c r="C7" s="1042"/>
      <c r="D7" s="1042"/>
      <c r="E7" s="1042"/>
      <c r="F7" s="1042"/>
      <c r="G7" s="1042"/>
      <c r="H7" s="1042"/>
      <c r="I7" s="1042"/>
      <c r="J7" s="1042"/>
      <c r="K7" s="1042"/>
      <c r="L7" s="1042"/>
      <c r="M7" s="1042"/>
      <c r="N7" s="1042"/>
      <c r="O7" s="1043"/>
      <c r="P7" s="1069" t="s">
        <v>409</v>
      </c>
      <c r="Q7" s="1070"/>
    </row>
    <row r="8" spans="1:17" s="127" customFormat="1" ht="27" customHeight="1" thickBot="1">
      <c r="A8" s="1071" t="s">
        <v>1000</v>
      </c>
      <c r="B8" s="1061"/>
      <c r="C8" s="1061"/>
      <c r="D8" s="1061"/>
      <c r="E8" s="1061"/>
      <c r="F8" s="1061"/>
      <c r="G8" s="1061"/>
      <c r="H8" s="1061"/>
      <c r="I8" s="1061"/>
      <c r="J8" s="1061"/>
      <c r="K8" s="1061"/>
      <c r="L8" s="1061"/>
      <c r="M8" s="1061"/>
      <c r="N8" s="1061"/>
      <c r="O8" s="1062"/>
      <c r="P8" s="1072" t="s">
        <v>409</v>
      </c>
      <c r="Q8" s="1073"/>
    </row>
    <row r="9" spans="1:17" s="127" customFormat="1" ht="11.25" customHeight="1">
      <c r="A9" s="185"/>
      <c r="B9" s="186"/>
      <c r="C9" s="186"/>
      <c r="D9" s="186"/>
      <c r="E9" s="186"/>
      <c r="F9" s="186"/>
      <c r="G9" s="186"/>
      <c r="H9" s="186"/>
      <c r="I9" s="186"/>
      <c r="J9" s="186"/>
      <c r="K9" s="186"/>
      <c r="L9" s="186"/>
      <c r="M9" s="186"/>
      <c r="N9" s="186"/>
      <c r="O9" s="186"/>
      <c r="P9" s="187"/>
      <c r="Q9" s="187"/>
    </row>
    <row r="10" spans="1:17" ht="17.25" customHeight="1">
      <c r="A10" s="137"/>
    </row>
    <row r="11" spans="1:17" s="188" customFormat="1" ht="53.25" customHeight="1">
      <c r="A11" s="1065"/>
      <c r="B11" s="1066"/>
      <c r="C11" s="1066"/>
      <c r="D11" s="1066"/>
      <c r="E11" s="1066"/>
      <c r="F11" s="1066"/>
      <c r="G11" s="1066"/>
      <c r="H11" s="1066"/>
      <c r="I11" s="1066"/>
      <c r="J11" s="1066"/>
      <c r="K11" s="1066"/>
      <c r="L11" s="1066"/>
      <c r="M11" s="1066"/>
      <c r="N11" s="1066"/>
      <c r="O11" s="1066"/>
      <c r="P11" s="1066"/>
      <c r="Q11" s="1066"/>
    </row>
  </sheetData>
  <mergeCells count="12">
    <mergeCell ref="A11:Q11"/>
    <mergeCell ref="A2:P2"/>
    <mergeCell ref="A4:O4"/>
    <mergeCell ref="P4:Q4"/>
    <mergeCell ref="A5:O5"/>
    <mergeCell ref="P5:Q5"/>
    <mergeCell ref="A6:O6"/>
    <mergeCell ref="P6:Q6"/>
    <mergeCell ref="A7:O7"/>
    <mergeCell ref="P7:Q7"/>
    <mergeCell ref="A8:O8"/>
    <mergeCell ref="P8:Q8"/>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B13"/>
  <sheetViews>
    <sheetView view="pageBreakPreview" zoomScale="85" zoomScaleNormal="100" zoomScaleSheetLayoutView="85" workbookViewId="0">
      <selection activeCell="K7" sqref="K7:AN7"/>
    </sheetView>
  </sheetViews>
  <sheetFormatPr defaultColWidth="9" defaultRowHeight="13.2"/>
  <cols>
    <col min="1" max="1" width="82.6640625" style="123" customWidth="1"/>
    <col min="2" max="2" width="16.44140625" style="126" customWidth="1"/>
    <col min="3" max="16384" width="9" style="123"/>
  </cols>
  <sheetData>
    <row r="1" spans="1:2" ht="19.5" customHeight="1">
      <c r="A1" s="132" t="s">
        <v>356</v>
      </c>
      <c r="B1" s="133"/>
    </row>
    <row r="2" spans="1:2" ht="19.5" customHeight="1">
      <c r="A2" s="131"/>
      <c r="B2" s="134"/>
    </row>
    <row r="4" spans="1:2">
      <c r="A4" s="135" t="s">
        <v>357</v>
      </c>
      <c r="B4" s="257" t="s">
        <v>350</v>
      </c>
    </row>
    <row r="5" spans="1:2" ht="97.5" customHeight="1">
      <c r="A5" s="548" t="s">
        <v>416</v>
      </c>
      <c r="B5" s="128" t="s">
        <v>114</v>
      </c>
    </row>
    <row r="6" spans="1:2" ht="72.75" customHeight="1">
      <c r="A6" s="548" t="s">
        <v>358</v>
      </c>
      <c r="B6" s="128" t="s">
        <v>114</v>
      </c>
    </row>
    <row r="7" spans="1:2" ht="57.75" customHeight="1">
      <c r="A7" s="545" t="s">
        <v>359</v>
      </c>
      <c r="B7" s="128" t="s">
        <v>114</v>
      </c>
    </row>
    <row r="8" spans="1:2" ht="38.25" customHeight="1">
      <c r="A8" s="545" t="s">
        <v>360</v>
      </c>
      <c r="B8" s="128" t="s">
        <v>361</v>
      </c>
    </row>
    <row r="9" spans="1:2" ht="78" customHeight="1">
      <c r="A9" s="545" t="s">
        <v>352</v>
      </c>
      <c r="B9" s="128" t="s">
        <v>114</v>
      </c>
    </row>
    <row r="11" spans="1:2">
      <c r="A11" s="137" t="s">
        <v>417</v>
      </c>
    </row>
    <row r="12" spans="1:2" ht="248.25" customHeight="1">
      <c r="A12" s="1074" t="s">
        <v>843</v>
      </c>
      <c r="B12" s="1075"/>
    </row>
    <row r="13" spans="1:2" ht="180.75" customHeight="1">
      <c r="A13" s="1076" t="s">
        <v>857</v>
      </c>
      <c r="B13" s="1076"/>
    </row>
  </sheetData>
  <mergeCells count="2">
    <mergeCell ref="A12:B12"/>
    <mergeCell ref="A13:B13"/>
  </mergeCells>
  <phoneticPr fontId="3"/>
  <pageMargins left="0.7" right="0.7" top="0.75" bottom="0.75" header="0.3" footer="0.3"/>
  <pageSetup paperSize="9" scale="8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sheetPr>
  <dimension ref="A1:B19"/>
  <sheetViews>
    <sheetView view="pageBreakPreview" zoomScale="70" zoomScaleNormal="100" zoomScaleSheetLayoutView="70" workbookViewId="0">
      <selection activeCell="K7" sqref="K7:AN7"/>
    </sheetView>
  </sheetViews>
  <sheetFormatPr defaultColWidth="9" defaultRowHeight="13.2"/>
  <cols>
    <col min="1" max="1" width="82.6640625" style="123" customWidth="1"/>
    <col min="2" max="2" width="16.44140625" style="126" customWidth="1"/>
    <col min="3" max="16384" width="9" style="123"/>
  </cols>
  <sheetData>
    <row r="1" spans="1:2" ht="19.5" customHeight="1">
      <c r="A1" s="136" t="s">
        <v>362</v>
      </c>
      <c r="B1" s="133"/>
    </row>
    <row r="2" spans="1:2" ht="19.5" customHeight="1">
      <c r="A2" s="131"/>
      <c r="B2" s="134"/>
    </row>
    <row r="4" spans="1:2">
      <c r="A4" s="135" t="s">
        <v>357</v>
      </c>
      <c r="B4" s="257" t="s">
        <v>350</v>
      </c>
    </row>
    <row r="5" spans="1:2" ht="97.5" customHeight="1">
      <c r="A5" s="548" t="s">
        <v>941</v>
      </c>
      <c r="B5" s="153" t="s">
        <v>114</v>
      </c>
    </row>
    <row r="6" spans="1:2" ht="54" customHeight="1">
      <c r="A6" s="548" t="s">
        <v>942</v>
      </c>
      <c r="B6" s="153" t="s">
        <v>114</v>
      </c>
    </row>
    <row r="7" spans="1:2" ht="54" customHeight="1">
      <c r="A7" s="548" t="s">
        <v>943</v>
      </c>
      <c r="B7" s="153" t="s">
        <v>114</v>
      </c>
    </row>
    <row r="8" spans="1:2" ht="32.4" customHeight="1">
      <c r="A8" s="548" t="s">
        <v>418</v>
      </c>
      <c r="B8" s="153" t="s">
        <v>114</v>
      </c>
    </row>
    <row r="9" spans="1:2" ht="54" customHeight="1">
      <c r="A9" s="548" t="s">
        <v>419</v>
      </c>
      <c r="B9" s="153" t="s">
        <v>114</v>
      </c>
    </row>
    <row r="10" spans="1:2" ht="38.25" customHeight="1">
      <c r="A10" s="545" t="s">
        <v>360</v>
      </c>
      <c r="B10" s="153" t="s">
        <v>114</v>
      </c>
    </row>
    <row r="11" spans="1:2" ht="78" customHeight="1">
      <c r="A11" s="545" t="s">
        <v>352</v>
      </c>
      <c r="B11" s="153" t="s">
        <v>114</v>
      </c>
    </row>
    <row r="13" spans="1:2">
      <c r="A13" s="137" t="s">
        <v>417</v>
      </c>
    </row>
    <row r="14" spans="1:2" ht="34.5" customHeight="1">
      <c r="A14" s="1074" t="s">
        <v>420</v>
      </c>
      <c r="B14" s="1075"/>
    </row>
    <row r="15" spans="1:2" ht="60.75" customHeight="1">
      <c r="A15" s="1076" t="s">
        <v>421</v>
      </c>
      <c r="B15" s="1077"/>
    </row>
    <row r="16" spans="1:2" ht="296.25" customHeight="1">
      <c r="A16" s="1076" t="s">
        <v>844</v>
      </c>
      <c r="B16" s="1077"/>
    </row>
    <row r="17" spans="1:2" s="190" customFormat="1" ht="139.19999999999999" customHeight="1">
      <c r="A17" s="1079" t="s">
        <v>944</v>
      </c>
      <c r="B17" s="1079"/>
    </row>
    <row r="18" spans="1:2" s="190" customFormat="1" ht="139.19999999999999" customHeight="1">
      <c r="A18" s="1079"/>
      <c r="B18" s="1079"/>
    </row>
    <row r="19" spans="1:2" ht="51" customHeight="1">
      <c r="A19" s="1076" t="s">
        <v>422</v>
      </c>
      <c r="B19" s="1078"/>
    </row>
  </sheetData>
  <mergeCells count="5">
    <mergeCell ref="A14:B14"/>
    <mergeCell ref="A15:B15"/>
    <mergeCell ref="A16:B16"/>
    <mergeCell ref="A19:B19"/>
    <mergeCell ref="A17:B18"/>
  </mergeCells>
  <phoneticPr fontId="3"/>
  <pageMargins left="0.7" right="0.7" top="0.75" bottom="0.75" header="0.3" footer="0.3"/>
  <pageSetup paperSize="9" scale="81" orientation="portrait" r:id="rId1"/>
  <rowBreaks count="1" manualBreakCount="1">
    <brk id="16" max="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sheetPr>
  <dimension ref="A1:E18"/>
  <sheetViews>
    <sheetView view="pageBreakPreview" zoomScale="85" zoomScaleNormal="100" zoomScaleSheetLayoutView="85" workbookViewId="0">
      <selection activeCell="K7" sqref="K7:AN7"/>
    </sheetView>
  </sheetViews>
  <sheetFormatPr defaultColWidth="9" defaultRowHeight="13.2"/>
  <cols>
    <col min="1" max="2" width="2.6640625" customWidth="1"/>
    <col min="3" max="3" width="17.109375" style="123" customWidth="1"/>
    <col min="4" max="4" width="64.6640625" style="123" customWidth="1"/>
    <col min="5" max="5" width="15.33203125" style="123" customWidth="1"/>
    <col min="6" max="16384" width="9" style="123"/>
  </cols>
  <sheetData>
    <row r="1" spans="1:5" ht="19.2">
      <c r="A1" s="123"/>
      <c r="B1" s="123"/>
      <c r="C1" s="1049" t="s">
        <v>589</v>
      </c>
      <c r="D1" s="1049"/>
      <c r="E1" s="1049"/>
    </row>
    <row r="2" spans="1:5" ht="19.2">
      <c r="A2" s="123"/>
      <c r="B2" s="123"/>
      <c r="C2" s="234"/>
      <c r="D2" s="234"/>
      <c r="E2" s="234"/>
    </row>
    <row r="3" spans="1:5">
      <c r="A3" s="31" t="s">
        <v>879</v>
      </c>
      <c r="B3" s="19"/>
      <c r="C3" s="262"/>
      <c r="E3" s="130"/>
    </row>
    <row r="4" spans="1:5">
      <c r="A4" s="1095" t="s">
        <v>357</v>
      </c>
      <c r="B4" s="1096"/>
      <c r="C4" s="1096"/>
      <c r="D4" s="1097"/>
      <c r="E4" s="269" t="s">
        <v>350</v>
      </c>
    </row>
    <row r="5" spans="1:5" ht="57" customHeight="1">
      <c r="A5" s="1028" t="s">
        <v>595</v>
      </c>
      <c r="B5" s="1036"/>
      <c r="C5" s="1029"/>
      <c r="D5" s="1030"/>
      <c r="E5" s="259" t="s">
        <v>114</v>
      </c>
    </row>
    <row r="6" spans="1:5" ht="57" customHeight="1">
      <c r="A6" s="1028" t="s">
        <v>563</v>
      </c>
      <c r="B6" s="1036"/>
      <c r="C6" s="1029"/>
      <c r="D6" s="1030"/>
      <c r="E6" s="259" t="s">
        <v>114</v>
      </c>
    </row>
    <row r="7" spans="1:5" ht="40.5" customHeight="1">
      <c r="A7" s="1028" t="s">
        <v>564</v>
      </c>
      <c r="B7" s="1036"/>
      <c r="C7" s="1029"/>
      <c r="D7" s="1030"/>
      <c r="E7" s="267" t="s">
        <v>114</v>
      </c>
    </row>
    <row r="8" spans="1:5" ht="143.4" customHeight="1">
      <c r="A8" s="1028" t="s">
        <v>881</v>
      </c>
      <c r="B8" s="1036"/>
      <c r="C8" s="1029"/>
      <c r="D8" s="1030"/>
      <c r="E8" s="259" t="s">
        <v>114</v>
      </c>
    </row>
    <row r="9" spans="1:5" ht="28.2" customHeight="1">
      <c r="A9" s="1038" t="s">
        <v>1001</v>
      </c>
      <c r="B9" s="1038"/>
      <c r="C9" s="1038"/>
      <c r="D9" s="1038"/>
      <c r="E9" s="259" t="s">
        <v>114</v>
      </c>
    </row>
    <row r="10" spans="1:5" ht="22.8" customHeight="1">
      <c r="A10" s="550"/>
      <c r="B10" s="551"/>
      <c r="C10" s="540"/>
      <c r="D10" s="540"/>
      <c r="E10" s="552"/>
    </row>
    <row r="11" spans="1:5">
      <c r="A11" s="31" t="s">
        <v>880</v>
      </c>
      <c r="B11" s="19"/>
      <c r="C11" s="262"/>
      <c r="D11" s="262"/>
      <c r="E11" s="263"/>
    </row>
    <row r="12" spans="1:5" ht="30" customHeight="1">
      <c r="A12" s="1086" t="s">
        <v>565</v>
      </c>
      <c r="B12" s="1087"/>
      <c r="C12" s="1088"/>
      <c r="D12" s="1088"/>
      <c r="E12" s="1089"/>
    </row>
    <row r="13" spans="1:5" ht="144" customHeight="1">
      <c r="A13" s="1099" t="s">
        <v>829</v>
      </c>
      <c r="B13" s="1100"/>
      <c r="C13" s="1028" t="s">
        <v>882</v>
      </c>
      <c r="D13" s="1098"/>
      <c r="E13" s="268" t="s">
        <v>588</v>
      </c>
    </row>
    <row r="14" spans="1:5" ht="40.5" customHeight="1">
      <c r="A14" s="1080" t="s">
        <v>830</v>
      </c>
      <c r="B14" s="1081"/>
      <c r="C14" s="1101" t="s">
        <v>883</v>
      </c>
      <c r="D14" s="1102"/>
      <c r="E14" s="1090" t="s">
        <v>588</v>
      </c>
    </row>
    <row r="15" spans="1:5" ht="112.2" customHeight="1">
      <c r="A15" s="1082"/>
      <c r="B15" s="1083"/>
      <c r="C15" s="1103"/>
      <c r="D15" s="1104"/>
      <c r="E15" s="1091"/>
    </row>
    <row r="16" spans="1:5" ht="374.25" customHeight="1">
      <c r="A16" s="1092" t="s">
        <v>945</v>
      </c>
      <c r="B16" s="1093"/>
      <c r="C16" s="1094"/>
      <c r="D16" s="1094"/>
      <c r="E16" s="1094"/>
    </row>
    <row r="17" spans="1:5" ht="165.75" customHeight="1">
      <c r="A17" s="1084" t="s">
        <v>516</v>
      </c>
      <c r="B17" s="1085"/>
      <c r="C17" s="1085"/>
      <c r="E17" s="137" t="s">
        <v>526</v>
      </c>
    </row>
    <row r="18" spans="1:5">
      <c r="A18" s="123"/>
      <c r="B18" s="123"/>
    </row>
  </sheetData>
  <mergeCells count="15">
    <mergeCell ref="A14:B15"/>
    <mergeCell ref="A17:C17"/>
    <mergeCell ref="C1:E1"/>
    <mergeCell ref="A12:E12"/>
    <mergeCell ref="E14:E15"/>
    <mergeCell ref="A16:E16"/>
    <mergeCell ref="A4:D4"/>
    <mergeCell ref="A5:D5"/>
    <mergeCell ref="A6:D6"/>
    <mergeCell ref="A7:D7"/>
    <mergeCell ref="A8:D8"/>
    <mergeCell ref="C13:D13"/>
    <mergeCell ref="A13:B13"/>
    <mergeCell ref="C14:D15"/>
    <mergeCell ref="A9:D9"/>
  </mergeCells>
  <phoneticPr fontId="3"/>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sheetPr>
  <dimension ref="A1:C21"/>
  <sheetViews>
    <sheetView view="pageBreakPreview" topLeftCell="A17" zoomScaleNormal="100" zoomScaleSheetLayoutView="100" workbookViewId="0">
      <selection activeCell="K7" sqref="K7:AN7"/>
    </sheetView>
  </sheetViews>
  <sheetFormatPr defaultColWidth="9" defaultRowHeight="13.2"/>
  <cols>
    <col min="1" max="1" width="17.109375" style="123" customWidth="1"/>
    <col min="2" max="2" width="64.6640625" style="123" customWidth="1"/>
    <col min="3" max="3" width="15.33203125" style="123" customWidth="1"/>
    <col min="4" max="16384" width="9" style="123"/>
  </cols>
  <sheetData>
    <row r="1" spans="1:3" ht="19.2">
      <c r="A1" s="1049" t="s">
        <v>364</v>
      </c>
      <c r="B1" s="1049"/>
      <c r="C1" s="1049"/>
    </row>
    <row r="2" spans="1:3" ht="19.2">
      <c r="A2" s="132"/>
      <c r="B2" s="132"/>
      <c r="C2" s="132"/>
    </row>
    <row r="3" spans="1:3">
      <c r="C3" s="130"/>
    </row>
    <row r="4" spans="1:3">
      <c r="A4" s="1106" t="s">
        <v>349</v>
      </c>
      <c r="B4" s="1106"/>
      <c r="C4" s="258" t="s">
        <v>350</v>
      </c>
    </row>
    <row r="5" spans="1:3" ht="47.25" customHeight="1">
      <c r="A5" s="1107" t="s">
        <v>365</v>
      </c>
      <c r="B5" s="1107"/>
      <c r="C5" s="128" t="s">
        <v>363</v>
      </c>
    </row>
    <row r="6" spans="1:3" ht="57" customHeight="1">
      <c r="A6" s="1107" t="s">
        <v>366</v>
      </c>
      <c r="B6" s="1107"/>
      <c r="C6" s="128" t="s">
        <v>351</v>
      </c>
    </row>
    <row r="7" spans="1:3" ht="57" customHeight="1">
      <c r="A7" s="1109" t="s">
        <v>367</v>
      </c>
      <c r="B7" s="1110"/>
      <c r="C7" s="249" t="s">
        <v>114</v>
      </c>
    </row>
    <row r="8" spans="1:3" ht="46.5" customHeight="1">
      <c r="A8" s="1108" t="s">
        <v>368</v>
      </c>
      <c r="B8" s="1107"/>
      <c r="C8" s="128" t="s">
        <v>114</v>
      </c>
    </row>
    <row r="9" spans="1:3" ht="40.5" customHeight="1">
      <c r="A9" s="1105" t="s">
        <v>369</v>
      </c>
      <c r="B9" s="1105"/>
      <c r="C9" s="259" t="s">
        <v>351</v>
      </c>
    </row>
    <row r="10" spans="1:3" ht="56.25" customHeight="1">
      <c r="A10" s="1034" t="s">
        <v>590</v>
      </c>
      <c r="B10" s="1035"/>
      <c r="C10" s="259" t="s">
        <v>351</v>
      </c>
    </row>
    <row r="11" spans="1:3" ht="56.25" customHeight="1">
      <c r="A11" s="1034" t="s">
        <v>566</v>
      </c>
      <c r="B11" s="1035"/>
      <c r="C11" s="259" t="s">
        <v>351</v>
      </c>
    </row>
    <row r="12" spans="1:3" ht="67.5" customHeight="1">
      <c r="A12" s="1035" t="s">
        <v>354</v>
      </c>
      <c r="B12" s="1035"/>
      <c r="C12" s="259" t="s">
        <v>351</v>
      </c>
    </row>
    <row r="13" spans="1:3" ht="60.75" customHeight="1">
      <c r="A13" s="1114" t="s">
        <v>946</v>
      </c>
      <c r="B13" s="1101"/>
      <c r="C13" s="1101"/>
    </row>
    <row r="14" spans="1:3" ht="26.25" customHeight="1">
      <c r="A14" s="561" t="s">
        <v>947</v>
      </c>
      <c r="B14" s="127"/>
      <c r="C14" s="127"/>
    </row>
    <row r="15" spans="1:3" ht="96.6" customHeight="1">
      <c r="A15" s="1076" t="s">
        <v>949</v>
      </c>
      <c r="B15" s="1077"/>
      <c r="C15" s="1077"/>
    </row>
    <row r="16" spans="1:3" ht="118.2" customHeight="1">
      <c r="A16" s="1112" t="s">
        <v>948</v>
      </c>
      <c r="B16" s="860"/>
      <c r="C16" s="860"/>
    </row>
    <row r="17" spans="1:3" ht="276.75" customHeight="1">
      <c r="A17" s="1076" t="s">
        <v>950</v>
      </c>
      <c r="B17" s="1078"/>
      <c r="C17" s="1078"/>
    </row>
    <row r="18" spans="1:3" ht="81.75" customHeight="1">
      <c r="A18" s="1112" t="s">
        <v>426</v>
      </c>
      <c r="B18" s="1113"/>
      <c r="C18" s="1113"/>
    </row>
    <row r="19" spans="1:3" ht="106.2" customHeight="1">
      <c r="A19" s="1112" t="s">
        <v>551</v>
      </c>
      <c r="B19" s="1113"/>
      <c r="C19" s="1113"/>
    </row>
    <row r="20" spans="1:3" ht="15" customHeight="1">
      <c r="A20" s="1111"/>
      <c r="B20" s="1040"/>
      <c r="C20" s="1040"/>
    </row>
    <row r="21" spans="1:3" ht="15" customHeight="1"/>
  </sheetData>
  <mergeCells count="17">
    <mergeCell ref="A20:C20"/>
    <mergeCell ref="A19:C19"/>
    <mergeCell ref="A13:C13"/>
    <mergeCell ref="A15:C15"/>
    <mergeCell ref="A16:C16"/>
    <mergeCell ref="A17:C17"/>
    <mergeCell ref="A18:C18"/>
    <mergeCell ref="A9:B9"/>
    <mergeCell ref="A12:B12"/>
    <mergeCell ref="A1:C1"/>
    <mergeCell ref="A4:B4"/>
    <mergeCell ref="A5:B5"/>
    <mergeCell ref="A6:B6"/>
    <mergeCell ref="A8:B8"/>
    <mergeCell ref="A7:B7"/>
    <mergeCell ref="A11:B11"/>
    <mergeCell ref="A10:B10"/>
  </mergeCells>
  <phoneticPr fontId="3"/>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sheetPr>
  <dimension ref="A1:C20"/>
  <sheetViews>
    <sheetView view="pageBreakPreview" zoomScaleNormal="100" zoomScaleSheetLayoutView="100" workbookViewId="0">
      <selection activeCell="K7" sqref="K7:AN7"/>
    </sheetView>
  </sheetViews>
  <sheetFormatPr defaultColWidth="9" defaultRowHeight="13.2"/>
  <cols>
    <col min="1" max="1" width="17.109375" style="123" customWidth="1"/>
    <col min="2" max="2" width="64.6640625" style="123" customWidth="1"/>
    <col min="3" max="3" width="15.33203125" style="123" customWidth="1"/>
    <col min="4" max="16384" width="9" style="123"/>
  </cols>
  <sheetData>
    <row r="1" spans="1:3" ht="19.2">
      <c r="A1" s="1049" t="s">
        <v>370</v>
      </c>
      <c r="B1" s="1049"/>
      <c r="C1" s="1049"/>
    </row>
    <row r="2" spans="1:3" ht="19.2">
      <c r="A2" s="191"/>
      <c r="B2" s="191"/>
      <c r="C2" s="191"/>
    </row>
    <row r="3" spans="1:3">
      <c r="C3" s="130"/>
    </row>
    <row r="4" spans="1:3">
      <c r="A4" s="1106" t="s">
        <v>349</v>
      </c>
      <c r="B4" s="1106"/>
      <c r="C4" s="258" t="s">
        <v>350</v>
      </c>
    </row>
    <row r="5" spans="1:3" ht="47.25" customHeight="1">
      <c r="A5" s="1107" t="s">
        <v>365</v>
      </c>
      <c r="B5" s="1107"/>
      <c r="C5" s="192" t="s">
        <v>363</v>
      </c>
    </row>
    <row r="6" spans="1:3" ht="57" customHeight="1">
      <c r="A6" s="1107" t="s">
        <v>366</v>
      </c>
      <c r="B6" s="1107"/>
      <c r="C6" s="192" t="s">
        <v>351</v>
      </c>
    </row>
    <row r="7" spans="1:3" ht="57" customHeight="1">
      <c r="A7" s="1107" t="s">
        <v>367</v>
      </c>
      <c r="B7" s="1107"/>
      <c r="C7" s="192" t="s">
        <v>114</v>
      </c>
    </row>
    <row r="8" spans="1:3" ht="46.5" customHeight="1">
      <c r="A8" s="1108" t="s">
        <v>368</v>
      </c>
      <c r="B8" s="1107"/>
      <c r="C8" s="192" t="s">
        <v>114</v>
      </c>
    </row>
    <row r="9" spans="1:3" ht="40.5" customHeight="1">
      <c r="A9" s="1115" t="s">
        <v>369</v>
      </c>
      <c r="B9" s="1115"/>
      <c r="C9" s="192" t="s">
        <v>351</v>
      </c>
    </row>
    <row r="10" spans="1:3" ht="56.25" customHeight="1">
      <c r="A10" s="1034" t="s">
        <v>590</v>
      </c>
      <c r="B10" s="1035"/>
      <c r="C10" s="249" t="s">
        <v>351</v>
      </c>
    </row>
    <row r="11" spans="1:3" ht="56.25" customHeight="1">
      <c r="A11" s="1034" t="s">
        <v>566</v>
      </c>
      <c r="B11" s="1035"/>
      <c r="C11" s="249" t="s">
        <v>351</v>
      </c>
    </row>
    <row r="12" spans="1:3" ht="67.5" customHeight="1">
      <c r="A12" s="1034" t="s">
        <v>607</v>
      </c>
      <c r="B12" s="1035"/>
      <c r="C12" s="192" t="s">
        <v>351</v>
      </c>
    </row>
    <row r="13" spans="1:3" ht="67.5" customHeight="1">
      <c r="A13" s="1035" t="s">
        <v>354</v>
      </c>
      <c r="B13" s="1035"/>
      <c r="C13" s="192" t="s">
        <v>351</v>
      </c>
    </row>
    <row r="14" spans="1:3" ht="50.4" customHeight="1">
      <c r="A14" s="1116" t="s">
        <v>946</v>
      </c>
      <c r="B14" s="760"/>
      <c r="C14" s="760"/>
    </row>
    <row r="15" spans="1:3" ht="26.25" customHeight="1">
      <c r="A15" s="1117" t="s">
        <v>947</v>
      </c>
      <c r="B15" s="1117"/>
      <c r="C15" s="1117"/>
    </row>
    <row r="16" spans="1:3" ht="82.8" customHeight="1">
      <c r="A16" s="1076" t="s">
        <v>949</v>
      </c>
      <c r="B16" s="1077"/>
      <c r="C16" s="1077"/>
    </row>
    <row r="17" spans="1:3" ht="113.4" customHeight="1">
      <c r="A17" s="1112" t="s">
        <v>948</v>
      </c>
      <c r="B17" s="860"/>
      <c r="C17" s="860"/>
    </row>
    <row r="18" spans="1:3" ht="276.75" customHeight="1">
      <c r="A18" s="1112" t="s">
        <v>951</v>
      </c>
      <c r="B18" s="860"/>
      <c r="C18" s="860"/>
    </row>
    <row r="19" spans="1:3" ht="81.75" customHeight="1">
      <c r="A19" s="1076" t="s">
        <v>550</v>
      </c>
      <c r="B19" s="1077"/>
      <c r="C19" s="1077"/>
    </row>
    <row r="20" spans="1:3" ht="115.2" customHeight="1">
      <c r="A20" s="1076" t="s">
        <v>551</v>
      </c>
      <c r="B20" s="1077"/>
      <c r="C20" s="1077"/>
    </row>
  </sheetData>
  <mergeCells count="18">
    <mergeCell ref="A8:B8"/>
    <mergeCell ref="A1:C1"/>
    <mergeCell ref="A4:B4"/>
    <mergeCell ref="A5:B5"/>
    <mergeCell ref="A6:B6"/>
    <mergeCell ref="A7:B7"/>
    <mergeCell ref="A19:C19"/>
    <mergeCell ref="A20:C20"/>
    <mergeCell ref="A13:B13"/>
    <mergeCell ref="A9:B9"/>
    <mergeCell ref="A12:B12"/>
    <mergeCell ref="A14:C14"/>
    <mergeCell ref="A16:C16"/>
    <mergeCell ref="A17:C17"/>
    <mergeCell ref="A18:C18"/>
    <mergeCell ref="A10:B10"/>
    <mergeCell ref="A11:B11"/>
    <mergeCell ref="A15:C15"/>
  </mergeCells>
  <phoneticPr fontId="3"/>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V18"/>
  <sheetViews>
    <sheetView view="pageBreakPreview" topLeftCell="A10" zoomScaleNormal="100" zoomScaleSheetLayoutView="100" workbookViewId="0">
      <selection activeCell="K7" sqref="K7:AN7"/>
    </sheetView>
  </sheetViews>
  <sheetFormatPr defaultColWidth="9" defaultRowHeight="13.2"/>
  <cols>
    <col min="1" max="22" width="3.88671875" style="123" customWidth="1"/>
    <col min="23" max="16384" width="9" style="123"/>
  </cols>
  <sheetData>
    <row r="1" spans="1:22" ht="33" customHeight="1">
      <c r="A1" s="1119" t="s">
        <v>608</v>
      </c>
      <c r="B1" s="1120"/>
      <c r="C1" s="1120"/>
      <c r="D1" s="1120"/>
      <c r="E1" s="1120"/>
      <c r="F1" s="1120"/>
      <c r="G1" s="1120"/>
      <c r="H1" s="1120"/>
      <c r="I1" s="1120"/>
      <c r="J1" s="1120"/>
      <c r="K1" s="1120"/>
      <c r="L1" s="1120"/>
      <c r="M1" s="1120"/>
      <c r="N1" s="1120"/>
      <c r="O1" s="1120"/>
      <c r="P1" s="1120"/>
      <c r="Q1" s="1120"/>
      <c r="R1" s="1120"/>
      <c r="S1" s="1120"/>
      <c r="T1" s="1120"/>
      <c r="U1" s="1120"/>
      <c r="V1" s="1120"/>
    </row>
    <row r="2" spans="1:22">
      <c r="A2" s="151"/>
      <c r="B2" s="151"/>
      <c r="C2" s="151"/>
      <c r="D2" s="151"/>
      <c r="E2" s="151"/>
      <c r="F2" s="151"/>
      <c r="G2" s="151"/>
      <c r="H2" s="151"/>
      <c r="I2" s="151"/>
      <c r="J2" s="151"/>
      <c r="K2" s="151"/>
      <c r="L2" s="151"/>
      <c r="M2" s="151"/>
      <c r="N2" s="151"/>
      <c r="O2" s="151"/>
      <c r="P2" s="151"/>
      <c r="Q2" s="151"/>
      <c r="R2" s="151"/>
      <c r="S2" s="151"/>
      <c r="T2" s="151"/>
      <c r="U2" s="151"/>
      <c r="V2" s="151"/>
    </row>
    <row r="3" spans="1:22">
      <c r="A3" s="1123" t="s">
        <v>349</v>
      </c>
      <c r="B3" s="1124"/>
      <c r="C3" s="1124"/>
      <c r="D3" s="1124"/>
      <c r="E3" s="1124"/>
      <c r="F3" s="1124"/>
      <c r="G3" s="1124"/>
      <c r="H3" s="1124"/>
      <c r="I3" s="1124"/>
      <c r="J3" s="1124"/>
      <c r="K3" s="1124"/>
      <c r="L3" s="1124"/>
      <c r="M3" s="1124"/>
      <c r="N3" s="1124"/>
      <c r="O3" s="1124"/>
      <c r="P3" s="1124"/>
      <c r="Q3" s="1124"/>
      <c r="R3" s="1124"/>
      <c r="S3" s="1125"/>
      <c r="T3" s="1126" t="s">
        <v>380</v>
      </c>
      <c r="U3" s="1126"/>
      <c r="V3" s="1126"/>
    </row>
    <row r="4" spans="1:22" ht="84" customHeight="1">
      <c r="A4" s="1034" t="s">
        <v>591</v>
      </c>
      <c r="B4" s="1035"/>
      <c r="C4" s="1035"/>
      <c r="D4" s="1035"/>
      <c r="E4" s="1035"/>
      <c r="F4" s="1035"/>
      <c r="G4" s="1035"/>
      <c r="H4" s="1035"/>
      <c r="I4" s="1035"/>
      <c r="J4" s="1035"/>
      <c r="K4" s="1035"/>
      <c r="L4" s="1035"/>
      <c r="M4" s="1035"/>
      <c r="N4" s="1035"/>
      <c r="O4" s="1035"/>
      <c r="P4" s="1035"/>
      <c r="Q4" s="1035"/>
      <c r="R4" s="1035"/>
      <c r="S4" s="1035"/>
      <c r="T4" s="1132"/>
      <c r="U4" s="1132"/>
      <c r="V4" s="1132"/>
    </row>
    <row r="5" spans="1:22" ht="61.5" customHeight="1">
      <c r="A5" s="1028" t="s">
        <v>609</v>
      </c>
      <c r="B5" s="1127"/>
      <c r="C5" s="1127"/>
      <c r="D5" s="1127"/>
      <c r="E5" s="1127"/>
      <c r="F5" s="1127"/>
      <c r="G5" s="1127"/>
      <c r="H5" s="1127"/>
      <c r="I5" s="1127"/>
      <c r="J5" s="1127"/>
      <c r="K5" s="1127"/>
      <c r="L5" s="1127"/>
      <c r="M5" s="1127"/>
      <c r="N5" s="1127"/>
      <c r="O5" s="1127"/>
      <c r="P5" s="1127"/>
      <c r="Q5" s="1127"/>
      <c r="R5" s="1127"/>
      <c r="S5" s="1098"/>
      <c r="T5" s="1128"/>
      <c r="U5" s="1129"/>
      <c r="V5" s="1130"/>
    </row>
    <row r="6" spans="1:22" ht="44.25" customHeight="1">
      <c r="A6" s="1028" t="s">
        <v>424</v>
      </c>
      <c r="B6" s="1127"/>
      <c r="C6" s="1127"/>
      <c r="D6" s="1127"/>
      <c r="E6" s="1127"/>
      <c r="F6" s="1127"/>
      <c r="G6" s="1127"/>
      <c r="H6" s="1127"/>
      <c r="I6" s="1127"/>
      <c r="J6" s="1127"/>
      <c r="K6" s="1127"/>
      <c r="L6" s="1127"/>
      <c r="M6" s="1127"/>
      <c r="N6" s="1127"/>
      <c r="O6" s="1127"/>
      <c r="P6" s="1127"/>
      <c r="Q6" s="1127"/>
      <c r="R6" s="1127"/>
      <c r="S6" s="1098"/>
      <c r="T6" s="1128"/>
      <c r="U6" s="1129"/>
      <c r="V6" s="1130"/>
    </row>
    <row r="7" spans="1:22">
      <c r="A7" s="547"/>
      <c r="B7" s="547"/>
      <c r="C7" s="547"/>
      <c r="D7" s="547"/>
      <c r="E7" s="547"/>
      <c r="F7" s="547"/>
      <c r="G7" s="547"/>
      <c r="H7" s="547"/>
      <c r="I7" s="547"/>
      <c r="J7" s="547"/>
      <c r="K7" s="547"/>
      <c r="L7" s="547"/>
      <c r="M7" s="547"/>
      <c r="N7" s="547"/>
      <c r="O7" s="547"/>
      <c r="P7" s="547"/>
      <c r="Q7" s="547"/>
      <c r="R7" s="547"/>
      <c r="S7" s="547"/>
      <c r="T7" s="547"/>
      <c r="U7" s="547"/>
      <c r="V7" s="547"/>
    </row>
    <row r="8" spans="1:22" ht="158.4" customHeight="1">
      <c r="A8" s="1112" t="s">
        <v>884</v>
      </c>
      <c r="B8" s="1113"/>
      <c r="C8" s="1113"/>
      <c r="D8" s="1113"/>
      <c r="E8" s="1113"/>
      <c r="F8" s="1113"/>
      <c r="G8" s="1113"/>
      <c r="H8" s="1113"/>
      <c r="I8" s="1113"/>
      <c r="J8" s="1113"/>
      <c r="K8" s="1113"/>
      <c r="L8" s="1113"/>
      <c r="M8" s="1113"/>
      <c r="N8" s="1113"/>
      <c r="O8" s="1113"/>
      <c r="P8" s="1113"/>
      <c r="Q8" s="1113"/>
      <c r="R8" s="1113"/>
      <c r="S8" s="1113"/>
      <c r="T8" s="1113"/>
      <c r="U8" s="1113"/>
      <c r="V8" s="1113"/>
    </row>
    <row r="9" spans="1:22">
      <c r="A9" s="189"/>
      <c r="B9" s="189"/>
      <c r="C9" s="189"/>
      <c r="D9" s="189"/>
      <c r="E9" s="189"/>
      <c r="F9" s="189"/>
      <c r="G9" s="189"/>
      <c r="H9" s="189"/>
      <c r="I9" s="189"/>
      <c r="J9" s="189"/>
      <c r="K9" s="189"/>
      <c r="L9" s="189"/>
      <c r="M9" s="189"/>
      <c r="N9" s="189"/>
      <c r="O9" s="189"/>
      <c r="P9" s="189"/>
      <c r="Q9" s="189"/>
      <c r="R9" s="189"/>
      <c r="S9" s="189"/>
      <c r="T9" s="189"/>
      <c r="U9" s="189"/>
      <c r="V9" s="189"/>
    </row>
    <row r="10" spans="1:22">
      <c r="A10" s="154" t="s">
        <v>355</v>
      </c>
      <c r="B10" s="154"/>
      <c r="C10" s="154"/>
      <c r="D10" s="154"/>
      <c r="E10" s="154"/>
      <c r="F10" s="154"/>
      <c r="G10" s="154"/>
      <c r="H10" s="154"/>
      <c r="I10" s="154"/>
      <c r="J10" s="154"/>
      <c r="K10" s="154"/>
      <c r="L10" s="154"/>
      <c r="M10" s="154"/>
      <c r="N10" s="154"/>
      <c r="O10" s="154"/>
      <c r="P10" s="154"/>
      <c r="Q10" s="154"/>
      <c r="R10" s="154"/>
      <c r="S10" s="154"/>
      <c r="T10" s="154"/>
      <c r="U10" s="154"/>
      <c r="V10" s="154"/>
    </row>
    <row r="11" spans="1:22" ht="181.8" customHeight="1">
      <c r="A11" s="1131" t="s">
        <v>831</v>
      </c>
      <c r="B11" s="1131"/>
      <c r="C11" s="1131"/>
      <c r="D11" s="1131"/>
      <c r="E11" s="1131"/>
      <c r="F11" s="1131"/>
      <c r="G11" s="1131"/>
      <c r="H11" s="1131"/>
      <c r="I11" s="1131"/>
      <c r="J11" s="1131"/>
      <c r="K11" s="1131"/>
      <c r="L11" s="1131"/>
      <c r="M11" s="1131"/>
      <c r="N11" s="1131"/>
      <c r="O11" s="1131"/>
      <c r="P11" s="1131"/>
      <c r="Q11" s="1131"/>
      <c r="R11" s="1131"/>
      <c r="S11" s="1131"/>
      <c r="T11" s="1131"/>
      <c r="U11" s="1131"/>
      <c r="V11" s="1131"/>
    </row>
    <row r="12" spans="1:22" ht="45" customHeight="1">
      <c r="A12" s="1121" t="s">
        <v>555</v>
      </c>
      <c r="B12" s="1122"/>
      <c r="C12" s="1122"/>
      <c r="D12" s="1122"/>
      <c r="E12" s="1122"/>
      <c r="F12" s="1122"/>
      <c r="G12" s="1122"/>
      <c r="H12" s="1122"/>
      <c r="I12" s="1122"/>
      <c r="J12" s="1122"/>
      <c r="K12" s="1122"/>
      <c r="L12" s="1122"/>
      <c r="M12" s="1122"/>
      <c r="N12" s="1122"/>
      <c r="O12" s="1122"/>
      <c r="P12" s="1122"/>
      <c r="Q12" s="1122"/>
      <c r="R12" s="1122"/>
      <c r="S12" s="1122"/>
      <c r="T12" s="1122"/>
      <c r="U12" s="1122"/>
      <c r="V12" s="1122"/>
    </row>
    <row r="13" spans="1:22" ht="48" customHeight="1">
      <c r="A13" s="1121" t="s">
        <v>567</v>
      </c>
      <c r="B13" s="1122"/>
      <c r="C13" s="1122"/>
      <c r="D13" s="1122"/>
      <c r="E13" s="1122"/>
      <c r="F13" s="1122"/>
      <c r="G13" s="1122"/>
      <c r="H13" s="1122"/>
      <c r="I13" s="1122"/>
      <c r="J13" s="1122"/>
      <c r="K13" s="1122"/>
      <c r="L13" s="1122"/>
      <c r="M13" s="1122"/>
      <c r="N13" s="1122"/>
      <c r="O13" s="1122"/>
      <c r="P13" s="1122"/>
      <c r="Q13" s="1122"/>
      <c r="R13" s="1122"/>
      <c r="S13" s="1122"/>
      <c r="T13" s="1122"/>
      <c r="U13" s="1122"/>
      <c r="V13" s="1122"/>
    </row>
    <row r="14" spans="1:22" ht="64.5" customHeight="1">
      <c r="A14" s="1121" t="s">
        <v>594</v>
      </c>
      <c r="B14" s="1122"/>
      <c r="C14" s="1122"/>
      <c r="D14" s="1122"/>
      <c r="E14" s="1122"/>
      <c r="F14" s="1122"/>
      <c r="G14" s="1122"/>
      <c r="H14" s="1122"/>
      <c r="I14" s="1122"/>
      <c r="J14" s="1122"/>
      <c r="K14" s="1122"/>
      <c r="L14" s="1122"/>
      <c r="M14" s="1122"/>
      <c r="N14" s="1122"/>
      <c r="O14" s="1122"/>
      <c r="P14" s="1122"/>
      <c r="Q14" s="1122"/>
      <c r="R14" s="1122"/>
      <c r="S14" s="1122"/>
      <c r="T14" s="1122"/>
      <c r="U14" s="1122"/>
      <c r="V14" s="1122"/>
    </row>
    <row r="15" spans="1:22" ht="19.8" customHeight="1">
      <c r="A15" s="1118" t="s">
        <v>423</v>
      </c>
      <c r="B15" s="1118"/>
      <c r="C15" s="1118"/>
      <c r="D15" s="1118"/>
      <c r="E15" s="1118"/>
      <c r="F15" s="1118"/>
      <c r="G15" s="1118"/>
      <c r="H15" s="1118"/>
      <c r="I15" s="1118"/>
      <c r="J15" s="1118"/>
      <c r="K15" s="1118"/>
      <c r="L15" s="1118"/>
      <c r="M15" s="1118"/>
      <c r="N15" s="1118"/>
      <c r="O15" s="1118"/>
      <c r="P15" s="1118"/>
      <c r="Q15" s="1118"/>
      <c r="R15" s="1118"/>
      <c r="S15" s="1118"/>
      <c r="T15" s="1118"/>
      <c r="U15" s="1118"/>
      <c r="V15" s="1118"/>
    </row>
    <row r="16" spans="1:22">
      <c r="A16" s="262"/>
      <c r="B16" s="262"/>
      <c r="C16" s="262"/>
      <c r="D16" s="262"/>
      <c r="E16" s="262"/>
      <c r="F16" s="262"/>
      <c r="G16" s="262"/>
      <c r="H16" s="262"/>
      <c r="I16" s="262"/>
      <c r="J16" s="262"/>
      <c r="K16" s="262"/>
      <c r="L16" s="262"/>
      <c r="M16" s="262"/>
      <c r="N16" s="262"/>
      <c r="O16" s="262"/>
      <c r="P16" s="262"/>
      <c r="Q16" s="262"/>
      <c r="R16" s="262"/>
      <c r="S16" s="262"/>
      <c r="T16" s="262"/>
      <c r="U16" s="262"/>
      <c r="V16" s="262"/>
    </row>
    <row r="17" spans="1:22">
      <c r="A17" s="262"/>
      <c r="B17" s="262"/>
      <c r="C17" s="262"/>
      <c r="D17" s="262"/>
      <c r="E17" s="262"/>
      <c r="F17" s="262"/>
      <c r="G17" s="262"/>
      <c r="H17" s="262"/>
      <c r="I17" s="262"/>
      <c r="J17" s="262"/>
      <c r="K17" s="262"/>
      <c r="L17" s="262"/>
      <c r="M17" s="262"/>
      <c r="N17" s="262"/>
      <c r="O17" s="262"/>
      <c r="P17" s="262"/>
      <c r="Q17" s="262"/>
      <c r="R17" s="262"/>
      <c r="S17" s="262"/>
      <c r="T17" s="262"/>
      <c r="U17" s="262"/>
      <c r="V17" s="262"/>
    </row>
    <row r="18" spans="1:22">
      <c r="A18" s="262"/>
      <c r="B18" s="262"/>
      <c r="C18" s="262"/>
      <c r="D18" s="262"/>
      <c r="E18" s="262"/>
      <c r="F18" s="262"/>
      <c r="G18" s="262"/>
      <c r="H18" s="262"/>
      <c r="I18" s="262"/>
      <c r="J18" s="262"/>
      <c r="K18" s="262"/>
      <c r="L18" s="262"/>
      <c r="M18" s="262"/>
      <c r="N18" s="262"/>
      <c r="O18" s="262"/>
      <c r="P18" s="262"/>
      <c r="Q18" s="262"/>
      <c r="R18" s="262"/>
      <c r="S18" s="262"/>
      <c r="T18" s="262"/>
      <c r="U18" s="262"/>
      <c r="V18" s="262"/>
    </row>
  </sheetData>
  <mergeCells count="15">
    <mergeCell ref="A15:V15"/>
    <mergeCell ref="A1:V1"/>
    <mergeCell ref="A8:V8"/>
    <mergeCell ref="A14:V14"/>
    <mergeCell ref="A3:S3"/>
    <mergeCell ref="T3:V3"/>
    <mergeCell ref="A6:S6"/>
    <mergeCell ref="T6:V6"/>
    <mergeCell ref="A11:V11"/>
    <mergeCell ref="A12:V12"/>
    <mergeCell ref="A13:V13"/>
    <mergeCell ref="A4:S4"/>
    <mergeCell ref="T4:V4"/>
    <mergeCell ref="A5:S5"/>
    <mergeCell ref="T5:V5"/>
  </mergeCells>
  <phoneticPr fontId="3"/>
  <dataValidations count="1">
    <dataValidation type="list" allowBlank="1" showInputMessage="1" showErrorMessage="1" sqref="T4:T6" xr:uid="{00000000-0002-0000-1300-000000000000}">
      <formula1>"適,否"</formula1>
    </dataValidation>
  </dataValidations>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sheetPr>
  <dimension ref="A1:V24"/>
  <sheetViews>
    <sheetView view="pageBreakPreview" zoomScaleNormal="100" zoomScaleSheetLayoutView="100" workbookViewId="0">
      <selection activeCell="K7" sqref="K7:AN7"/>
    </sheetView>
  </sheetViews>
  <sheetFormatPr defaultColWidth="9" defaultRowHeight="13.2"/>
  <cols>
    <col min="1" max="22" width="3.88671875" style="123" customWidth="1"/>
    <col min="23" max="16384" width="9" style="123"/>
  </cols>
  <sheetData>
    <row r="1" spans="1:22" ht="33" customHeight="1">
      <c r="A1" s="1137" t="s">
        <v>886</v>
      </c>
      <c r="B1" s="1138"/>
      <c r="C1" s="1138"/>
      <c r="D1" s="1138"/>
      <c r="E1" s="1138"/>
      <c r="F1" s="1138"/>
      <c r="G1" s="1138"/>
      <c r="H1" s="1138"/>
      <c r="I1" s="1138"/>
      <c r="J1" s="1138"/>
      <c r="K1" s="1138"/>
      <c r="L1" s="1138"/>
      <c r="M1" s="1138"/>
      <c r="N1" s="1138"/>
      <c r="O1" s="1138"/>
      <c r="P1" s="1138"/>
      <c r="Q1" s="1138"/>
      <c r="R1" s="1138"/>
      <c r="S1" s="1138"/>
      <c r="T1" s="1138"/>
      <c r="U1" s="1138"/>
      <c r="V1" s="1139"/>
    </row>
    <row r="2" spans="1:22">
      <c r="A2" s="138"/>
      <c r="B2" s="139"/>
      <c r="C2" s="139"/>
      <c r="D2" s="139"/>
      <c r="E2" s="139"/>
      <c r="F2" s="139"/>
      <c r="G2" s="139"/>
      <c r="H2" s="139"/>
      <c r="I2" s="139"/>
      <c r="J2" s="139"/>
      <c r="K2" s="139"/>
      <c r="L2" s="139"/>
      <c r="M2" s="139"/>
      <c r="N2" s="139"/>
      <c r="O2" s="139"/>
      <c r="P2" s="139"/>
      <c r="Q2" s="139"/>
      <c r="R2" s="139"/>
      <c r="S2" s="139"/>
      <c r="T2" s="139"/>
      <c r="U2" s="139"/>
      <c r="V2" s="140"/>
    </row>
    <row r="3" spans="1:22" ht="26.25" customHeight="1">
      <c r="A3" s="138"/>
      <c r="B3" s="141" t="s">
        <v>371</v>
      </c>
      <c r="C3" s="139"/>
      <c r="D3" s="139"/>
      <c r="E3" s="139"/>
      <c r="F3" s="139"/>
      <c r="G3" s="139"/>
      <c r="H3" s="139"/>
      <c r="I3" s="139"/>
      <c r="J3" s="139"/>
      <c r="K3" s="139"/>
      <c r="L3" s="139"/>
      <c r="M3" s="139"/>
      <c r="N3" s="139"/>
      <c r="O3" s="139"/>
      <c r="P3" s="139"/>
      <c r="Q3" s="139"/>
      <c r="R3" s="139"/>
      <c r="S3" s="139"/>
      <c r="T3" s="139"/>
      <c r="U3" s="139"/>
      <c r="V3" s="140"/>
    </row>
    <row r="4" spans="1:22" ht="26.25" customHeight="1">
      <c r="A4" s="138"/>
      <c r="B4" s="1133" t="s">
        <v>372</v>
      </c>
      <c r="C4" s="1134"/>
      <c r="D4" s="1134"/>
      <c r="E4" s="1134"/>
      <c r="F4" s="1135"/>
      <c r="G4" s="1140"/>
      <c r="H4" s="1136"/>
      <c r="I4" s="1136"/>
      <c r="J4" s="1136"/>
      <c r="K4" s="142" t="s">
        <v>373</v>
      </c>
      <c r="L4" s="143" t="s">
        <v>374</v>
      </c>
      <c r="M4" s="144"/>
      <c r="N4" s="1136"/>
      <c r="O4" s="1136"/>
      <c r="P4" s="142" t="s">
        <v>373</v>
      </c>
      <c r="Q4" s="143" t="s">
        <v>375</v>
      </c>
      <c r="R4" s="145"/>
      <c r="S4" s="1136"/>
      <c r="T4" s="1136"/>
      <c r="U4" s="142" t="s">
        <v>373</v>
      </c>
      <c r="V4" s="140"/>
    </row>
    <row r="5" spans="1:22" ht="26.25" customHeight="1">
      <c r="A5" s="138"/>
      <c r="B5" s="1133" t="s">
        <v>376</v>
      </c>
      <c r="C5" s="1134"/>
      <c r="D5" s="1134"/>
      <c r="E5" s="1134"/>
      <c r="F5" s="1135"/>
      <c r="G5" s="1140"/>
      <c r="H5" s="1136"/>
      <c r="I5" s="1136"/>
      <c r="J5" s="1136"/>
      <c r="K5" s="142" t="s">
        <v>373</v>
      </c>
      <c r="L5" s="143" t="s">
        <v>374</v>
      </c>
      <c r="M5" s="144"/>
      <c r="N5" s="1141"/>
      <c r="O5" s="1141"/>
      <c r="P5" s="142" t="s">
        <v>373</v>
      </c>
      <c r="Q5" s="143" t="s">
        <v>375</v>
      </c>
      <c r="R5" s="145"/>
      <c r="S5" s="1136"/>
      <c r="T5" s="1136"/>
      <c r="U5" s="142" t="s">
        <v>373</v>
      </c>
      <c r="V5" s="140"/>
    </row>
    <row r="6" spans="1:22" ht="15.75" customHeight="1">
      <c r="A6" s="138"/>
      <c r="B6" s="139"/>
      <c r="C6" s="139"/>
      <c r="D6" s="139"/>
      <c r="E6" s="139"/>
      <c r="F6" s="139"/>
      <c r="G6" s="146"/>
      <c r="H6" s="146"/>
      <c r="I6" s="146"/>
      <c r="J6" s="146"/>
      <c r="K6" s="147"/>
      <c r="L6" s="139"/>
      <c r="M6" s="148"/>
      <c r="N6" s="148"/>
      <c r="O6" s="148"/>
      <c r="P6" s="147"/>
      <c r="Q6" s="139"/>
      <c r="R6" s="139"/>
      <c r="S6" s="146"/>
      <c r="T6" s="146"/>
      <c r="U6" s="147"/>
      <c r="V6" s="140"/>
    </row>
    <row r="7" spans="1:22">
      <c r="A7" s="138"/>
      <c r="B7" s="141" t="s">
        <v>377</v>
      </c>
      <c r="C7" s="139"/>
      <c r="D7" s="139"/>
      <c r="E7" s="139"/>
      <c r="F7" s="139"/>
      <c r="G7" s="139"/>
      <c r="H7" s="139"/>
      <c r="I7" s="139"/>
      <c r="J7" s="139"/>
      <c r="K7" s="139"/>
      <c r="L7" s="139"/>
      <c r="M7" s="139"/>
      <c r="N7" s="139"/>
      <c r="O7" s="139"/>
      <c r="P7" s="139"/>
      <c r="Q7" s="139"/>
      <c r="R7" s="139"/>
      <c r="S7" s="139"/>
      <c r="T7" s="139"/>
      <c r="U7" s="139"/>
      <c r="V7" s="140"/>
    </row>
    <row r="8" spans="1:22" ht="58.2" customHeight="1">
      <c r="A8" s="138"/>
      <c r="B8" s="1133"/>
      <c r="C8" s="1134"/>
      <c r="D8" s="1134"/>
      <c r="E8" s="1134"/>
      <c r="F8" s="1134"/>
      <c r="G8" s="1134"/>
      <c r="H8" s="1134"/>
      <c r="I8" s="1134"/>
      <c r="J8" s="1134"/>
      <c r="K8" s="1134"/>
      <c r="L8" s="1134"/>
      <c r="M8" s="1134"/>
      <c r="N8" s="1134"/>
      <c r="O8" s="1134"/>
      <c r="P8" s="1134"/>
      <c r="Q8" s="1134"/>
      <c r="R8" s="1134"/>
      <c r="S8" s="1134"/>
      <c r="T8" s="1134"/>
      <c r="U8" s="1135"/>
      <c r="V8" s="140"/>
    </row>
    <row r="9" spans="1:22">
      <c r="A9" s="138"/>
      <c r="B9" s="139"/>
      <c r="C9" s="139"/>
      <c r="D9" s="139"/>
      <c r="E9" s="139"/>
      <c r="F9" s="139"/>
      <c r="G9" s="139"/>
      <c r="H9" s="139"/>
      <c r="I9" s="139"/>
      <c r="J9" s="139"/>
      <c r="K9" s="139"/>
      <c r="L9" s="139"/>
      <c r="M9" s="139"/>
      <c r="N9" s="139"/>
      <c r="O9" s="139"/>
      <c r="P9" s="139"/>
      <c r="Q9" s="139"/>
      <c r="R9" s="139"/>
      <c r="S9" s="139"/>
      <c r="T9" s="139"/>
      <c r="U9" s="139"/>
      <c r="V9" s="140"/>
    </row>
    <row r="10" spans="1:22">
      <c r="A10" s="138"/>
      <c r="B10" s="141" t="s">
        <v>378</v>
      </c>
      <c r="C10" s="139"/>
      <c r="D10" s="139"/>
      <c r="E10" s="139"/>
      <c r="F10" s="139"/>
      <c r="G10" s="139"/>
      <c r="H10" s="139"/>
      <c r="I10" s="139"/>
      <c r="J10" s="139"/>
      <c r="K10" s="139"/>
      <c r="L10" s="139"/>
      <c r="M10" s="139"/>
      <c r="N10" s="139"/>
      <c r="O10" s="139"/>
      <c r="P10" s="139"/>
      <c r="Q10" s="139"/>
      <c r="R10" s="139"/>
      <c r="S10" s="139"/>
      <c r="T10" s="139"/>
      <c r="U10" s="139"/>
      <c r="V10" s="140"/>
    </row>
    <row r="11" spans="1:22" ht="24" customHeight="1">
      <c r="A11" s="149"/>
      <c r="B11" s="150">
        <v>1</v>
      </c>
      <c r="C11" s="1133" t="s">
        <v>379</v>
      </c>
      <c r="D11" s="1134"/>
      <c r="E11" s="1134"/>
      <c r="F11" s="1134"/>
      <c r="G11" s="1134"/>
      <c r="H11" s="1134"/>
      <c r="I11" s="1134"/>
      <c r="J11" s="1134"/>
      <c r="K11" s="1135"/>
      <c r="L11" s="150">
        <v>4</v>
      </c>
      <c r="M11" s="1133" t="s">
        <v>379</v>
      </c>
      <c r="N11" s="1134"/>
      <c r="O11" s="1134"/>
      <c r="P11" s="1134"/>
      <c r="Q11" s="1134"/>
      <c r="R11" s="1134"/>
      <c r="S11" s="1134"/>
      <c r="T11" s="1134"/>
      <c r="U11" s="1135"/>
      <c r="V11" s="140"/>
    </row>
    <row r="12" spans="1:22" ht="24" customHeight="1">
      <c r="A12" s="149"/>
      <c r="B12" s="150">
        <v>2</v>
      </c>
      <c r="C12" s="1133" t="s">
        <v>379</v>
      </c>
      <c r="D12" s="1134"/>
      <c r="E12" s="1134"/>
      <c r="F12" s="1134"/>
      <c r="G12" s="1134"/>
      <c r="H12" s="1134"/>
      <c r="I12" s="1134"/>
      <c r="J12" s="1134"/>
      <c r="K12" s="1135"/>
      <c r="L12" s="150">
        <v>5</v>
      </c>
      <c r="M12" s="1133" t="s">
        <v>379</v>
      </c>
      <c r="N12" s="1134"/>
      <c r="O12" s="1134"/>
      <c r="P12" s="1134"/>
      <c r="Q12" s="1134"/>
      <c r="R12" s="1134"/>
      <c r="S12" s="1134"/>
      <c r="T12" s="1134"/>
      <c r="U12" s="1135"/>
      <c r="V12" s="140"/>
    </row>
    <row r="13" spans="1:22" ht="24" customHeight="1">
      <c r="A13" s="149"/>
      <c r="B13" s="150">
        <v>3</v>
      </c>
      <c r="C13" s="1133" t="s">
        <v>379</v>
      </c>
      <c r="D13" s="1134"/>
      <c r="E13" s="1134"/>
      <c r="F13" s="1134"/>
      <c r="G13" s="1134"/>
      <c r="H13" s="1134"/>
      <c r="I13" s="1134"/>
      <c r="J13" s="1134"/>
      <c r="K13" s="1135"/>
      <c r="L13" s="150">
        <v>6</v>
      </c>
      <c r="M13" s="1133" t="s">
        <v>379</v>
      </c>
      <c r="N13" s="1134"/>
      <c r="O13" s="1134"/>
      <c r="P13" s="1134"/>
      <c r="Q13" s="1134"/>
      <c r="R13" s="1134"/>
      <c r="S13" s="1134"/>
      <c r="T13" s="1134"/>
      <c r="U13" s="1135"/>
      <c r="V13" s="149"/>
    </row>
    <row r="14" spans="1:22">
      <c r="A14" s="138"/>
      <c r="B14" s="139"/>
      <c r="C14" s="139"/>
      <c r="D14" s="139"/>
      <c r="E14" s="139"/>
      <c r="F14" s="139"/>
      <c r="G14" s="139"/>
      <c r="H14" s="139"/>
      <c r="I14" s="139"/>
      <c r="J14" s="139"/>
      <c r="K14" s="139"/>
      <c r="L14" s="139"/>
      <c r="M14" s="139"/>
      <c r="N14" s="139"/>
      <c r="O14" s="139"/>
      <c r="P14" s="139"/>
      <c r="Q14" s="139"/>
      <c r="R14" s="139"/>
      <c r="S14" s="139"/>
      <c r="T14" s="151"/>
      <c r="U14" s="151"/>
      <c r="V14" s="152"/>
    </row>
    <row r="15" spans="1:22">
      <c r="A15" s="1144" t="s">
        <v>349</v>
      </c>
      <c r="B15" s="1145"/>
      <c r="C15" s="1145"/>
      <c r="D15" s="1145"/>
      <c r="E15" s="1145"/>
      <c r="F15" s="1145"/>
      <c r="G15" s="1145"/>
      <c r="H15" s="1145"/>
      <c r="I15" s="1145"/>
      <c r="J15" s="1145"/>
      <c r="K15" s="1145"/>
      <c r="L15" s="1145"/>
      <c r="M15" s="1145"/>
      <c r="N15" s="1145"/>
      <c r="O15" s="1145"/>
      <c r="P15" s="1145"/>
      <c r="Q15" s="1145"/>
      <c r="R15" s="1145"/>
      <c r="S15" s="1146"/>
      <c r="T15" s="1147" t="s">
        <v>380</v>
      </c>
      <c r="U15" s="1147"/>
      <c r="V15" s="1147"/>
    </row>
    <row r="16" spans="1:22" ht="44.25" customHeight="1">
      <c r="A16" s="1107" t="s">
        <v>381</v>
      </c>
      <c r="B16" s="1107"/>
      <c r="C16" s="1107"/>
      <c r="D16" s="1107"/>
      <c r="E16" s="1107"/>
      <c r="F16" s="1107"/>
      <c r="G16" s="1107"/>
      <c r="H16" s="1107"/>
      <c r="I16" s="1107"/>
      <c r="J16" s="1107"/>
      <c r="K16" s="1107"/>
      <c r="L16" s="1107"/>
      <c r="M16" s="1107"/>
      <c r="N16" s="1107"/>
      <c r="O16" s="1107"/>
      <c r="P16" s="1107"/>
      <c r="Q16" s="1107"/>
      <c r="R16" s="1107"/>
      <c r="S16" s="1107"/>
      <c r="T16" s="1132"/>
      <c r="U16" s="1132"/>
      <c r="V16" s="1132"/>
    </row>
    <row r="17" spans="1:22" ht="44.25" customHeight="1">
      <c r="A17" s="1148" t="s">
        <v>887</v>
      </c>
      <c r="B17" s="1149"/>
      <c r="C17" s="1149"/>
      <c r="D17" s="1149"/>
      <c r="E17" s="1149"/>
      <c r="F17" s="1149"/>
      <c r="G17" s="1149"/>
      <c r="H17" s="1149"/>
      <c r="I17" s="1149"/>
      <c r="J17" s="1149"/>
      <c r="K17" s="1149"/>
      <c r="L17" s="1149"/>
      <c r="M17" s="1149"/>
      <c r="N17" s="1149"/>
      <c r="O17" s="1149"/>
      <c r="P17" s="1149"/>
      <c r="Q17" s="1149"/>
      <c r="R17" s="1149"/>
      <c r="S17" s="1110"/>
      <c r="T17" s="1128"/>
      <c r="U17" s="1129"/>
      <c r="V17" s="1130"/>
    </row>
    <row r="18" spans="1:22" ht="70.8" customHeight="1">
      <c r="A18" s="1107" t="s">
        <v>352</v>
      </c>
      <c r="B18" s="1107"/>
      <c r="C18" s="1107"/>
      <c r="D18" s="1107"/>
      <c r="E18" s="1107"/>
      <c r="F18" s="1107"/>
      <c r="G18" s="1107"/>
      <c r="H18" s="1107"/>
      <c r="I18" s="1107"/>
      <c r="J18" s="1107"/>
      <c r="K18" s="1107"/>
      <c r="L18" s="1107"/>
      <c r="M18" s="1107"/>
      <c r="N18" s="1107"/>
      <c r="O18" s="1107"/>
      <c r="P18" s="1107"/>
      <c r="Q18" s="1107"/>
      <c r="R18" s="1107"/>
      <c r="S18" s="1107"/>
      <c r="T18" s="1132"/>
      <c r="U18" s="1132"/>
      <c r="V18" s="1132"/>
    </row>
    <row r="20" spans="1:22">
      <c r="A20" s="155" t="s">
        <v>355</v>
      </c>
      <c r="B20" s="155"/>
      <c r="C20" s="155"/>
      <c r="D20" s="155"/>
      <c r="E20" s="155"/>
      <c r="F20" s="155"/>
      <c r="G20" s="155"/>
      <c r="H20" s="155"/>
      <c r="I20" s="155"/>
      <c r="J20" s="155"/>
      <c r="K20" s="155"/>
      <c r="L20" s="155"/>
      <c r="M20" s="155"/>
      <c r="N20" s="155"/>
      <c r="O20" s="155"/>
      <c r="P20" s="155"/>
      <c r="Q20" s="155"/>
      <c r="R20" s="155"/>
      <c r="S20" s="155"/>
      <c r="T20" s="155"/>
      <c r="U20" s="155"/>
      <c r="V20" s="155"/>
    </row>
    <row r="21" spans="1:22" ht="84.75" customHeight="1">
      <c r="A21" s="1150" t="s">
        <v>888</v>
      </c>
      <c r="B21" s="1150"/>
      <c r="C21" s="1150"/>
      <c r="D21" s="1150"/>
      <c r="E21" s="1150"/>
      <c r="F21" s="1150"/>
      <c r="G21" s="1150"/>
      <c r="H21" s="1150"/>
      <c r="I21" s="1150"/>
      <c r="J21" s="1150"/>
      <c r="K21" s="1150"/>
      <c r="L21" s="1150"/>
      <c r="M21" s="1150"/>
      <c r="N21" s="1150"/>
      <c r="O21" s="1150"/>
      <c r="P21" s="1150"/>
      <c r="Q21" s="1150"/>
      <c r="R21" s="1150"/>
      <c r="S21" s="1150"/>
      <c r="T21" s="1150"/>
      <c r="U21" s="1150"/>
      <c r="V21" s="1150"/>
    </row>
    <row r="22" spans="1:22" ht="97.5" customHeight="1">
      <c r="A22" s="1142" t="s">
        <v>889</v>
      </c>
      <c r="B22" s="1143"/>
      <c r="C22" s="1143"/>
      <c r="D22" s="1143"/>
      <c r="E22" s="1143"/>
      <c r="F22" s="1143"/>
      <c r="G22" s="1143"/>
      <c r="H22" s="1143"/>
      <c r="I22" s="1143"/>
      <c r="J22" s="1143"/>
      <c r="K22" s="1143"/>
      <c r="L22" s="1143"/>
      <c r="M22" s="1143"/>
      <c r="N22" s="1143"/>
      <c r="O22" s="1143"/>
      <c r="P22" s="1143"/>
      <c r="Q22" s="1143"/>
      <c r="R22" s="1143"/>
      <c r="S22" s="1143"/>
      <c r="T22" s="1143"/>
      <c r="U22" s="1143"/>
      <c r="V22" s="1143"/>
    </row>
    <row r="23" spans="1:22" ht="70.5" customHeight="1">
      <c r="A23" s="1142" t="s">
        <v>890</v>
      </c>
      <c r="B23" s="1143"/>
      <c r="C23" s="1143"/>
      <c r="D23" s="1143"/>
      <c r="E23" s="1143"/>
      <c r="F23" s="1143"/>
      <c r="G23" s="1143"/>
      <c r="H23" s="1143"/>
      <c r="I23" s="1143"/>
      <c r="J23" s="1143"/>
      <c r="K23" s="1143"/>
      <c r="L23" s="1143"/>
      <c r="M23" s="1143"/>
      <c r="N23" s="1143"/>
      <c r="O23" s="1143"/>
      <c r="P23" s="1143"/>
      <c r="Q23" s="1143"/>
      <c r="R23" s="1143"/>
      <c r="S23" s="1143"/>
      <c r="T23" s="1143"/>
      <c r="U23" s="1143"/>
      <c r="V23" s="1143"/>
    </row>
    <row r="24" spans="1:22" ht="61.8" customHeight="1">
      <c r="A24" s="1142" t="s">
        <v>891</v>
      </c>
      <c r="B24" s="1143"/>
      <c r="C24" s="1143"/>
      <c r="D24" s="1143"/>
      <c r="E24" s="1143"/>
      <c r="F24" s="1143"/>
      <c r="G24" s="1143"/>
      <c r="H24" s="1143"/>
      <c r="I24" s="1143"/>
      <c r="J24" s="1143"/>
      <c r="K24" s="1143"/>
      <c r="L24" s="1143"/>
      <c r="M24" s="1143"/>
      <c r="N24" s="1143"/>
      <c r="O24" s="1143"/>
      <c r="P24" s="1143"/>
      <c r="Q24" s="1143"/>
      <c r="R24" s="1143"/>
      <c r="S24" s="1143"/>
      <c r="T24" s="1143"/>
      <c r="U24" s="1143"/>
      <c r="V24" s="1143"/>
    </row>
  </sheetData>
  <mergeCells count="28">
    <mergeCell ref="C13:K13"/>
    <mergeCell ref="M13:U13"/>
    <mergeCell ref="B8:U8"/>
    <mergeCell ref="A24:V24"/>
    <mergeCell ref="A15:S15"/>
    <mergeCell ref="T15:V15"/>
    <mergeCell ref="A16:S16"/>
    <mergeCell ref="T16:V16"/>
    <mergeCell ref="A17:S17"/>
    <mergeCell ref="T17:V17"/>
    <mergeCell ref="A18:S18"/>
    <mergeCell ref="T18:V18"/>
    <mergeCell ref="A21:V21"/>
    <mergeCell ref="A22:V22"/>
    <mergeCell ref="A23:V23"/>
    <mergeCell ref="C11:K11"/>
    <mergeCell ref="M11:U11"/>
    <mergeCell ref="C12:K12"/>
    <mergeCell ref="M12:U12"/>
    <mergeCell ref="N4:O4"/>
    <mergeCell ref="A1:V1"/>
    <mergeCell ref="B4:F4"/>
    <mergeCell ref="G4:J4"/>
    <mergeCell ref="S4:T4"/>
    <mergeCell ref="B5:F5"/>
    <mergeCell ref="G5:J5"/>
    <mergeCell ref="S5:T5"/>
    <mergeCell ref="N5:O5"/>
  </mergeCells>
  <phoneticPr fontId="3"/>
  <dataValidations count="1">
    <dataValidation type="list" allowBlank="1" showInputMessage="1" showErrorMessage="1" sqref="T16:T18" xr:uid="{00000000-0002-0000-1400-000000000000}">
      <formula1>"適,否"</formula1>
    </dataValidation>
  </dataValidations>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sheetPr>
  <dimension ref="A1:D35"/>
  <sheetViews>
    <sheetView showGridLines="0" view="pageBreakPreview" topLeftCell="A20" zoomScale="85" zoomScaleNormal="100" zoomScaleSheetLayoutView="85"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427</v>
      </c>
      <c r="B1" s="1049"/>
      <c r="C1" s="1049"/>
      <c r="D1" s="1049"/>
    </row>
    <row r="2" spans="1:4" ht="18.75" customHeight="1">
      <c r="A2" s="132"/>
      <c r="B2" s="132"/>
      <c r="C2" s="156"/>
      <c r="D2" s="157"/>
    </row>
    <row r="3" spans="1:4" ht="18.75" customHeight="1"/>
    <row r="4" spans="1:4" s="126" customFormat="1" ht="18.75" customHeight="1">
      <c r="A4" s="1126" t="s">
        <v>349</v>
      </c>
      <c r="B4" s="1126"/>
      <c r="C4" s="1126"/>
      <c r="D4" s="257" t="s">
        <v>350</v>
      </c>
    </row>
    <row r="5" spans="1:4" s="127" customFormat="1" ht="45" customHeight="1">
      <c r="A5" s="1034" t="s">
        <v>892</v>
      </c>
      <c r="B5" s="1035"/>
      <c r="C5" s="1035"/>
      <c r="D5" s="128" t="s">
        <v>114</v>
      </c>
    </row>
    <row r="6" spans="1:4" s="127" customFormat="1" ht="45" customHeight="1">
      <c r="A6" s="1034" t="s">
        <v>568</v>
      </c>
      <c r="B6" s="1035"/>
      <c r="C6" s="1035"/>
      <c r="D6" s="128" t="s">
        <v>114</v>
      </c>
    </row>
    <row r="7" spans="1:4" s="127" customFormat="1" ht="45" customHeight="1">
      <c r="A7" s="1034" t="s">
        <v>569</v>
      </c>
      <c r="B7" s="1035"/>
      <c r="C7" s="1035"/>
      <c r="D7" s="128" t="s">
        <v>114</v>
      </c>
    </row>
    <row r="8" spans="1:4" s="127" customFormat="1" ht="52.5" customHeight="1">
      <c r="A8" s="1034" t="s">
        <v>570</v>
      </c>
      <c r="B8" s="1035"/>
      <c r="C8" s="1035"/>
      <c r="D8" s="249" t="s">
        <v>114</v>
      </c>
    </row>
    <row r="9" spans="1:4" s="127" customFormat="1" ht="52.5" customHeight="1">
      <c r="A9" s="1034" t="s">
        <v>571</v>
      </c>
      <c r="B9" s="1035"/>
      <c r="C9" s="1035"/>
      <c r="D9" s="249" t="s">
        <v>114</v>
      </c>
    </row>
    <row r="10" spans="1:4" s="127" customFormat="1" ht="52.5" customHeight="1">
      <c r="A10" s="1034" t="s">
        <v>619</v>
      </c>
      <c r="B10" s="1035"/>
      <c r="C10" s="1035"/>
      <c r="D10" s="128" t="s">
        <v>114</v>
      </c>
    </row>
    <row r="12" spans="1:4">
      <c r="A12" s="1151" t="s">
        <v>383</v>
      </c>
      <c r="B12" s="1077"/>
      <c r="C12" s="546"/>
      <c r="D12" s="546"/>
    </row>
    <row r="13" spans="1:4" ht="18" customHeight="1">
      <c r="A13" s="1151" t="s">
        <v>384</v>
      </c>
      <c r="B13" s="1077"/>
      <c r="C13" s="546"/>
      <c r="D13" s="546"/>
    </row>
    <row r="14" spans="1:4" ht="35.25" customHeight="1">
      <c r="A14" s="1152" t="s">
        <v>385</v>
      </c>
      <c r="B14" s="1151"/>
      <c r="C14" s="1151"/>
      <c r="D14" s="1151"/>
    </row>
    <row r="15" spans="1:4" ht="48.75" customHeight="1">
      <c r="A15" s="1152" t="s">
        <v>386</v>
      </c>
      <c r="B15" s="1151"/>
      <c r="C15" s="1151"/>
      <c r="D15" s="1151"/>
    </row>
    <row r="16" spans="1:4" ht="18" customHeight="1">
      <c r="A16" s="1151" t="s">
        <v>387</v>
      </c>
      <c r="B16" s="1151"/>
      <c r="C16" s="1151"/>
      <c r="D16" s="1151"/>
    </row>
    <row r="17" spans="1:4" ht="18" customHeight="1">
      <c r="A17" s="1151" t="s">
        <v>388</v>
      </c>
      <c r="B17" s="1077"/>
      <c r="C17" s="1077"/>
      <c r="D17" s="1077"/>
    </row>
    <row r="18" spans="1:4" ht="18" customHeight="1">
      <c r="A18" s="1151" t="s">
        <v>389</v>
      </c>
      <c r="B18" s="1077"/>
      <c r="C18" s="1077"/>
      <c r="D18" s="1077"/>
    </row>
    <row r="19" spans="1:4" ht="18" customHeight="1">
      <c r="A19" s="1151"/>
      <c r="B19" s="1077"/>
      <c r="C19" s="1077"/>
      <c r="D19" s="1077"/>
    </row>
    <row r="20" spans="1:4" ht="18" customHeight="1">
      <c r="A20" s="1151" t="s">
        <v>390</v>
      </c>
      <c r="B20" s="1077"/>
      <c r="C20" s="1077"/>
      <c r="D20" s="1077"/>
    </row>
    <row r="21" spans="1:4" ht="18" customHeight="1">
      <c r="A21" s="1153" t="s">
        <v>391</v>
      </c>
      <c r="B21" s="1154"/>
      <c r="C21" s="1154"/>
      <c r="D21" s="1154"/>
    </row>
    <row r="22" spans="1:4" ht="33" customHeight="1">
      <c r="A22" s="1076" t="s">
        <v>525</v>
      </c>
      <c r="B22" s="1152"/>
      <c r="C22" s="1152"/>
      <c r="D22" s="1152"/>
    </row>
    <row r="23" spans="1:4" ht="18" customHeight="1">
      <c r="A23" s="553" t="s">
        <v>392</v>
      </c>
      <c r="B23" s="127"/>
      <c r="C23" s="546"/>
      <c r="D23" s="546"/>
    </row>
    <row r="24" spans="1:4" ht="34.5" customHeight="1">
      <c r="A24" s="1076" t="s">
        <v>952</v>
      </c>
      <c r="B24" s="1151"/>
      <c r="C24" s="1151"/>
      <c r="D24" s="1151"/>
    </row>
    <row r="25" spans="1:4" ht="18" customHeight="1"/>
    <row r="26" spans="1:4" ht="18" customHeight="1">
      <c r="A26" s="137" t="s">
        <v>355</v>
      </c>
    </row>
    <row r="27" spans="1:4" ht="34.5" customHeight="1">
      <c r="A27" s="1076" t="s">
        <v>524</v>
      </c>
      <c r="B27" s="1151"/>
      <c r="C27" s="1151"/>
      <c r="D27" s="1151"/>
    </row>
    <row r="28" spans="1:4" ht="62.25" customHeight="1">
      <c r="A28" s="1076" t="s">
        <v>846</v>
      </c>
      <c r="B28" s="1151"/>
      <c r="C28" s="1151"/>
      <c r="D28" s="1151"/>
    </row>
    <row r="29" spans="1:4" ht="18" customHeight="1">
      <c r="A29" s="1151" t="s">
        <v>393</v>
      </c>
      <c r="B29" s="1151"/>
      <c r="C29" s="1151"/>
      <c r="D29" s="1151"/>
    </row>
    <row r="30" spans="1:4" ht="36" customHeight="1">
      <c r="A30" s="1076" t="s">
        <v>847</v>
      </c>
      <c r="B30" s="1151"/>
      <c r="C30" s="1151"/>
      <c r="D30" s="1151"/>
    </row>
    <row r="31" spans="1:4" ht="63" customHeight="1">
      <c r="A31" s="1076" t="s">
        <v>848</v>
      </c>
      <c r="B31" s="1151"/>
      <c r="C31" s="1151"/>
      <c r="D31" s="1151"/>
    </row>
    <row r="32" spans="1:4" ht="49.5" customHeight="1">
      <c r="A32" s="1076" t="s">
        <v>849</v>
      </c>
      <c r="B32" s="1151"/>
      <c r="C32" s="1151"/>
      <c r="D32" s="1151"/>
    </row>
    <row r="33" spans="1:4" ht="48" customHeight="1">
      <c r="A33" s="1076" t="s">
        <v>850</v>
      </c>
      <c r="B33" s="1151"/>
      <c r="C33" s="1151"/>
      <c r="D33" s="1151"/>
    </row>
    <row r="34" spans="1:4" ht="30.75" customHeight="1">
      <c r="A34" s="1076" t="s">
        <v>851</v>
      </c>
      <c r="B34" s="1151"/>
      <c r="C34" s="1151"/>
      <c r="D34" s="1151"/>
    </row>
    <row r="35" spans="1:4">
      <c r="A35" s="158"/>
      <c r="B35" s="158"/>
      <c r="C35" s="158"/>
      <c r="D35" s="158"/>
    </row>
  </sheetData>
  <mergeCells count="28">
    <mergeCell ref="A17:D17"/>
    <mergeCell ref="A18:D18"/>
    <mergeCell ref="A19:D19"/>
    <mergeCell ref="A20:D20"/>
    <mergeCell ref="A21:D21"/>
    <mergeCell ref="A27:D27"/>
    <mergeCell ref="A1:D1"/>
    <mergeCell ref="A4:C4"/>
    <mergeCell ref="A5:C5"/>
    <mergeCell ref="A6:C6"/>
    <mergeCell ref="A7:C7"/>
    <mergeCell ref="A10:C10"/>
    <mergeCell ref="A14:D14"/>
    <mergeCell ref="A15:D15"/>
    <mergeCell ref="A16:D16"/>
    <mergeCell ref="A22:D22"/>
    <mergeCell ref="A24:D24"/>
    <mergeCell ref="A8:C8"/>
    <mergeCell ref="A9:C9"/>
    <mergeCell ref="A12:B12"/>
    <mergeCell ref="A13:B13"/>
    <mergeCell ref="A34:D34"/>
    <mergeCell ref="A28:D28"/>
    <mergeCell ref="A29:D29"/>
    <mergeCell ref="A30:D30"/>
    <mergeCell ref="A31:D31"/>
    <mergeCell ref="A32:D32"/>
    <mergeCell ref="A33:D33"/>
  </mergeCells>
  <phoneticPr fontId="3"/>
  <pageMargins left="0.59055118110236227" right="0.59055118110236227" top="0.98425196850393704" bottom="0.98425196850393704" header="0.51181102362204722" footer="0.51181102362204722"/>
  <pageSetup paperSize="9" scale="7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sheetPr>
  <dimension ref="A1:D37"/>
  <sheetViews>
    <sheetView showGridLines="0" view="pageBreakPreview" zoomScaleNormal="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602</v>
      </c>
      <c r="B1" s="1049"/>
      <c r="C1" s="1049"/>
      <c r="D1" s="1049"/>
    </row>
    <row r="2" spans="1:4" ht="18.75" customHeight="1">
      <c r="A2" s="248"/>
      <c r="B2" s="248"/>
      <c r="C2" s="156"/>
      <c r="D2" s="157"/>
    </row>
    <row r="3" spans="1:4" ht="18.75" customHeight="1"/>
    <row r="4" spans="1:4" s="126" customFormat="1" ht="18.75" customHeight="1">
      <c r="A4" s="1126" t="s">
        <v>349</v>
      </c>
      <c r="B4" s="1126"/>
      <c r="C4" s="1126"/>
      <c r="D4" s="257" t="s">
        <v>350</v>
      </c>
    </row>
    <row r="5" spans="1:4" s="127" customFormat="1" ht="45" customHeight="1">
      <c r="A5" s="1034" t="s">
        <v>620</v>
      </c>
      <c r="B5" s="1035"/>
      <c r="C5" s="1035"/>
      <c r="D5" s="204" t="s">
        <v>114</v>
      </c>
    </row>
    <row r="6" spans="1:4" s="127" customFormat="1" ht="45" customHeight="1">
      <c r="A6" s="1034" t="s">
        <v>568</v>
      </c>
      <c r="B6" s="1035"/>
      <c r="C6" s="1035"/>
      <c r="D6" s="204" t="s">
        <v>114</v>
      </c>
    </row>
    <row r="7" spans="1:4" s="127" customFormat="1" ht="45" customHeight="1">
      <c r="A7" s="1034" t="s">
        <v>569</v>
      </c>
      <c r="B7" s="1035"/>
      <c r="C7" s="1035"/>
      <c r="D7" s="204" t="s">
        <v>114</v>
      </c>
    </row>
    <row r="8" spans="1:4" s="127" customFormat="1" ht="52.5" customHeight="1">
      <c r="A8" s="1034" t="s">
        <v>570</v>
      </c>
      <c r="B8" s="1035"/>
      <c r="C8" s="1035"/>
      <c r="D8" s="204" t="s">
        <v>114</v>
      </c>
    </row>
    <row r="9" spans="1:4" s="127" customFormat="1" ht="52.5" customHeight="1">
      <c r="A9" s="1034" t="s">
        <v>571</v>
      </c>
      <c r="B9" s="1035"/>
      <c r="C9" s="1035"/>
      <c r="D9" s="204" t="s">
        <v>114</v>
      </c>
    </row>
    <row r="10" spans="1:4" s="127" customFormat="1" ht="176.25" customHeight="1">
      <c r="A10" s="1034" t="s">
        <v>624</v>
      </c>
      <c r="B10" s="1035"/>
      <c r="C10" s="1035"/>
      <c r="D10" s="204" t="s">
        <v>114</v>
      </c>
    </row>
    <row r="11" spans="1:4" s="127" customFormat="1" ht="52.5" customHeight="1">
      <c r="A11" s="1034" t="s">
        <v>625</v>
      </c>
      <c r="B11" s="1035"/>
      <c r="C11" s="1035"/>
      <c r="D11" s="204" t="s">
        <v>114</v>
      </c>
    </row>
    <row r="12" spans="1:4" s="127" customFormat="1" ht="78" customHeight="1">
      <c r="A12" s="1034" t="s">
        <v>621</v>
      </c>
      <c r="B12" s="1035"/>
      <c r="C12" s="1035"/>
      <c r="D12" s="204" t="s">
        <v>114</v>
      </c>
    </row>
    <row r="13" spans="1:4">
      <c r="A13" s="539"/>
      <c r="B13" s="539"/>
      <c r="C13" s="539"/>
      <c r="D13" s="539"/>
    </row>
    <row r="14" spans="1:4" ht="26.4" customHeight="1">
      <c r="A14" s="1155" t="s">
        <v>383</v>
      </c>
      <c r="B14" s="1155"/>
      <c r="C14" s="1155"/>
      <c r="D14" s="1155"/>
    </row>
    <row r="15" spans="1:4" ht="18" customHeight="1">
      <c r="A15" s="1155" t="s">
        <v>384</v>
      </c>
      <c r="B15" s="1155"/>
      <c r="C15" s="1155"/>
      <c r="D15" s="1155"/>
    </row>
    <row r="16" spans="1:4" ht="35.25" customHeight="1">
      <c r="A16" s="1152" t="s">
        <v>385</v>
      </c>
      <c r="B16" s="1152"/>
      <c r="C16" s="1152"/>
      <c r="D16" s="1152"/>
    </row>
    <row r="17" spans="1:4" ht="48.75" customHeight="1">
      <c r="A17" s="1152" t="s">
        <v>386</v>
      </c>
      <c r="B17" s="1152"/>
      <c r="C17" s="1152"/>
      <c r="D17" s="1152"/>
    </row>
    <row r="18" spans="1:4" ht="18" customHeight="1">
      <c r="A18" s="1152" t="s">
        <v>387</v>
      </c>
      <c r="B18" s="1152"/>
      <c r="C18" s="1152"/>
      <c r="D18" s="1152"/>
    </row>
    <row r="19" spans="1:4" ht="18" customHeight="1">
      <c r="A19" s="1155" t="s">
        <v>388</v>
      </c>
      <c r="B19" s="1155"/>
      <c r="C19" s="1155"/>
      <c r="D19" s="1155"/>
    </row>
    <row r="20" spans="1:4" ht="18" customHeight="1">
      <c r="A20" s="1155" t="s">
        <v>389</v>
      </c>
      <c r="B20" s="1155"/>
      <c r="C20" s="1155"/>
      <c r="D20" s="1155"/>
    </row>
    <row r="21" spans="1:4" ht="18" customHeight="1">
      <c r="A21" s="1155"/>
      <c r="B21" s="1155"/>
      <c r="C21" s="1155"/>
      <c r="D21" s="1155"/>
    </row>
    <row r="22" spans="1:4" ht="18" customHeight="1">
      <c r="A22" s="1155" t="s">
        <v>390</v>
      </c>
      <c r="B22" s="1155"/>
      <c r="C22" s="1155"/>
      <c r="D22" s="1155"/>
    </row>
    <row r="23" spans="1:4" ht="18" customHeight="1">
      <c r="A23" s="1155" t="s">
        <v>391</v>
      </c>
      <c r="B23" s="1155"/>
      <c r="C23" s="1155"/>
      <c r="D23" s="1155"/>
    </row>
    <row r="24" spans="1:4" ht="33" customHeight="1">
      <c r="A24" s="1076" t="s">
        <v>953</v>
      </c>
      <c r="B24" s="1152"/>
      <c r="C24" s="1152"/>
      <c r="D24" s="1152"/>
    </row>
    <row r="25" spans="1:4" ht="18" customHeight="1">
      <c r="A25" s="1155" t="s">
        <v>392</v>
      </c>
      <c r="B25" s="1155"/>
      <c r="C25" s="1155"/>
      <c r="D25" s="1155"/>
    </row>
    <row r="26" spans="1:4" ht="34.5" customHeight="1">
      <c r="A26" s="1076" t="s">
        <v>952</v>
      </c>
      <c r="B26" s="1152"/>
      <c r="C26" s="1152"/>
      <c r="D26" s="1152"/>
    </row>
    <row r="27" spans="1:4" ht="18" customHeight="1">
      <c r="A27" s="539"/>
      <c r="B27" s="539"/>
      <c r="C27" s="539"/>
      <c r="D27" s="539"/>
    </row>
    <row r="28" spans="1:4" ht="18" customHeight="1">
      <c r="A28" s="537" t="s">
        <v>355</v>
      </c>
      <c r="B28" s="539"/>
      <c r="C28" s="539"/>
      <c r="D28" s="539"/>
    </row>
    <row r="29" spans="1:4" ht="34.5" customHeight="1">
      <c r="A29" s="1076" t="s">
        <v>524</v>
      </c>
      <c r="B29" s="1152"/>
      <c r="C29" s="1152"/>
      <c r="D29" s="1152"/>
    </row>
    <row r="30" spans="1:4" ht="62.25" customHeight="1">
      <c r="A30" s="1076" t="s">
        <v>846</v>
      </c>
      <c r="B30" s="1152"/>
      <c r="C30" s="1152"/>
      <c r="D30" s="1152"/>
    </row>
    <row r="31" spans="1:4" ht="18" customHeight="1">
      <c r="A31" s="1152" t="s">
        <v>393</v>
      </c>
      <c r="B31" s="1152"/>
      <c r="C31" s="1152"/>
      <c r="D31" s="1152"/>
    </row>
    <row r="32" spans="1:4" ht="36" customHeight="1">
      <c r="A32" s="1076" t="s">
        <v>847</v>
      </c>
      <c r="B32" s="1152"/>
      <c r="C32" s="1152"/>
      <c r="D32" s="1152"/>
    </row>
    <row r="33" spans="1:4" ht="52.5" customHeight="1">
      <c r="A33" s="1076" t="s">
        <v>852</v>
      </c>
      <c r="B33" s="1152"/>
      <c r="C33" s="1152"/>
      <c r="D33" s="1152"/>
    </row>
    <row r="34" spans="1:4" ht="49.5" customHeight="1">
      <c r="A34" s="1076" t="s">
        <v>853</v>
      </c>
      <c r="B34" s="1152"/>
      <c r="C34" s="1152"/>
      <c r="D34" s="1152"/>
    </row>
    <row r="35" spans="1:4" ht="51.75" customHeight="1">
      <c r="A35" s="1076" t="s">
        <v>850</v>
      </c>
      <c r="B35" s="1152"/>
      <c r="C35" s="1152"/>
      <c r="D35" s="1152"/>
    </row>
    <row r="36" spans="1:4" ht="30.75" customHeight="1">
      <c r="A36" s="1076" t="s">
        <v>851</v>
      </c>
      <c r="B36" s="1152"/>
      <c r="C36" s="1152"/>
      <c r="D36" s="1152"/>
    </row>
    <row r="37" spans="1:4">
      <c r="A37" s="250"/>
      <c r="B37" s="250"/>
      <c r="C37" s="250"/>
      <c r="D37" s="250"/>
    </row>
  </sheetData>
  <mergeCells count="30">
    <mergeCell ref="A19:D19"/>
    <mergeCell ref="A14:D14"/>
    <mergeCell ref="A15:D15"/>
    <mergeCell ref="A8:C8"/>
    <mergeCell ref="A1:D1"/>
    <mergeCell ref="A4:C4"/>
    <mergeCell ref="A5:C5"/>
    <mergeCell ref="A6:C6"/>
    <mergeCell ref="A7:C7"/>
    <mergeCell ref="A9:C9"/>
    <mergeCell ref="A10:C10"/>
    <mergeCell ref="A16:D16"/>
    <mergeCell ref="A17:D17"/>
    <mergeCell ref="A18:D18"/>
    <mergeCell ref="A34:D34"/>
    <mergeCell ref="A35:D35"/>
    <mergeCell ref="A36:D36"/>
    <mergeCell ref="A11:C11"/>
    <mergeCell ref="A12:C12"/>
    <mergeCell ref="A26:D26"/>
    <mergeCell ref="A29:D29"/>
    <mergeCell ref="A30:D30"/>
    <mergeCell ref="A31:D31"/>
    <mergeCell ref="A32:D32"/>
    <mergeCell ref="A33:D33"/>
    <mergeCell ref="A24:D24"/>
    <mergeCell ref="A25:D25"/>
    <mergeCell ref="A23:D23"/>
    <mergeCell ref="A22:D22"/>
    <mergeCell ref="A20:D21"/>
  </mergeCells>
  <phoneticPr fontId="3"/>
  <pageMargins left="0.59055118110236227" right="0.59055118110236227" top="0.98425196850393704" bottom="0.98425196850393704" header="0.51181102362204722" footer="0.51181102362204722"/>
  <pageSetup paperSize="9" scale="7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sheetPr>
  <dimension ref="A1:AJ40"/>
  <sheetViews>
    <sheetView showGridLines="0" view="pageBreakPreview" topLeftCell="A15" zoomScaleNormal="70" zoomScaleSheetLayoutView="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36" ht="30" customHeight="1">
      <c r="A1" s="1049" t="s">
        <v>432</v>
      </c>
      <c r="B1" s="1049"/>
      <c r="C1" s="1049"/>
      <c r="D1" s="1049"/>
    </row>
    <row r="2" spans="1:36" ht="18.75" customHeight="1">
      <c r="A2" s="136"/>
      <c r="B2" s="136"/>
      <c r="C2" s="156"/>
      <c r="D2" s="157"/>
    </row>
    <row r="3" spans="1:36" ht="18.75" customHeight="1"/>
    <row r="4" spans="1:36" s="126" customFormat="1" ht="18.75" customHeight="1">
      <c r="A4" s="1126" t="s">
        <v>349</v>
      </c>
      <c r="B4" s="1126"/>
      <c r="C4" s="1126"/>
      <c r="D4" s="257" t="s">
        <v>350</v>
      </c>
    </row>
    <row r="5" spans="1:36">
      <c r="A5" s="647" t="s">
        <v>329</v>
      </c>
      <c r="B5" s="1101"/>
      <c r="C5" s="1164"/>
      <c r="D5" s="627" t="s">
        <v>122</v>
      </c>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2"/>
      <c r="AE5" s="1156"/>
      <c r="AF5" s="1157"/>
      <c r="AG5" s="1157"/>
      <c r="AH5" s="1157"/>
      <c r="AI5" s="1157"/>
      <c r="AJ5" s="1158"/>
    </row>
    <row r="6" spans="1:36" s="122" customFormat="1" ht="13.5" customHeight="1">
      <c r="A6" s="1165"/>
      <c r="B6" s="1166"/>
      <c r="C6" s="1167"/>
      <c r="D6" s="117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4"/>
      <c r="AE6" s="1159"/>
      <c r="AF6" s="1160"/>
      <c r="AG6" s="1160"/>
      <c r="AH6" s="1160"/>
      <c r="AI6" s="1160"/>
      <c r="AJ6" s="1161"/>
    </row>
    <row r="7" spans="1:36" ht="39.6" customHeight="1">
      <c r="A7" s="1168" t="s">
        <v>954</v>
      </c>
      <c r="B7" s="1169"/>
      <c r="C7" s="1170"/>
      <c r="D7" s="1173"/>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114"/>
    </row>
    <row r="8" spans="1:36" ht="39.6" customHeight="1">
      <c r="A8" s="1171"/>
      <c r="B8" s="1094"/>
      <c r="C8" s="1172"/>
      <c r="D8" s="1173"/>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114"/>
    </row>
    <row r="9" spans="1:36" ht="39.6" customHeight="1">
      <c r="A9" s="1171"/>
      <c r="B9" s="1094"/>
      <c r="C9" s="1172"/>
      <c r="D9" s="1173"/>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114"/>
    </row>
    <row r="10" spans="1:36" ht="18" hidden="1" customHeight="1">
      <c r="A10" s="541"/>
      <c r="B10" s="542"/>
      <c r="C10" s="54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114"/>
    </row>
    <row r="11" spans="1:36" ht="18" hidden="1" customHeight="1">
      <c r="A11" s="541"/>
      <c r="B11" s="542"/>
      <c r="C11" s="54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114"/>
    </row>
    <row r="12" spans="1:36" ht="18" hidden="1" customHeight="1">
      <c r="A12" s="541"/>
      <c r="B12" s="542"/>
      <c r="C12" s="54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114"/>
    </row>
    <row r="13" spans="1:36" ht="18" hidden="1" customHeight="1">
      <c r="A13" s="541"/>
      <c r="B13" s="542"/>
      <c r="C13" s="54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114"/>
    </row>
    <row r="14" spans="1:36" ht="39" hidden="1" customHeight="1">
      <c r="A14" s="543"/>
      <c r="B14" s="544"/>
      <c r="C14" s="544"/>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239"/>
    </row>
    <row r="15" spans="1:36" ht="31.5" customHeight="1">
      <c r="A15" s="1028" t="s">
        <v>428</v>
      </c>
      <c r="B15" s="1029"/>
      <c r="C15" s="1030"/>
      <c r="D15" s="268" t="s">
        <v>351</v>
      </c>
    </row>
    <row r="16" spans="1:36" ht="31.5" customHeight="1">
      <c r="A16" s="1028" t="s">
        <v>429</v>
      </c>
      <c r="B16" s="1029"/>
      <c r="C16" s="1029"/>
      <c r="D16" s="268" t="s">
        <v>351</v>
      </c>
    </row>
    <row r="17" spans="1:4" ht="31.5" customHeight="1">
      <c r="A17" s="1028" t="s">
        <v>548</v>
      </c>
      <c r="B17" s="1029"/>
      <c r="C17" s="1029"/>
      <c r="D17" s="268" t="s">
        <v>351</v>
      </c>
    </row>
    <row r="18" spans="1:4" ht="31.5" customHeight="1">
      <c r="A18" s="1028" t="s">
        <v>430</v>
      </c>
      <c r="B18" s="1029"/>
      <c r="C18" s="1029"/>
      <c r="D18" s="268" t="s">
        <v>351</v>
      </c>
    </row>
    <row r="19" spans="1:4" ht="31.5" customHeight="1">
      <c r="A19" s="1028" t="s">
        <v>549</v>
      </c>
      <c r="B19" s="1029"/>
      <c r="C19" s="1029"/>
      <c r="D19" s="268" t="s">
        <v>351</v>
      </c>
    </row>
    <row r="20" spans="1:4" ht="31.5" customHeight="1">
      <c r="A20" s="1028" t="s">
        <v>1002</v>
      </c>
      <c r="B20" s="1029"/>
      <c r="C20" s="1030"/>
      <c r="D20" s="268" t="s">
        <v>351</v>
      </c>
    </row>
    <row r="21" spans="1:4" ht="59.25" customHeight="1">
      <c r="A21" s="1034" t="s">
        <v>431</v>
      </c>
      <c r="B21" s="1163"/>
      <c r="C21" s="1163"/>
      <c r="D21" s="268" t="s">
        <v>351</v>
      </c>
    </row>
    <row r="22" spans="1:4" s="127" customFormat="1" ht="52.5" customHeight="1">
      <c r="A22" s="1035" t="s">
        <v>352</v>
      </c>
      <c r="B22" s="1035"/>
      <c r="C22" s="1035"/>
      <c r="D22" s="268" t="s">
        <v>351</v>
      </c>
    </row>
    <row r="23" spans="1:4" ht="33" customHeight="1">
      <c r="A23" s="262" t="s">
        <v>383</v>
      </c>
      <c r="B23" s="262"/>
      <c r="C23" s="262"/>
      <c r="D23" s="263"/>
    </row>
    <row r="24" spans="1:4" ht="79.5" customHeight="1">
      <c r="A24" s="1074" t="s">
        <v>893</v>
      </c>
      <c r="B24" s="1162"/>
      <c r="C24" s="1162"/>
      <c r="D24" s="1162"/>
    </row>
    <row r="25" spans="1:4" ht="37.5" customHeight="1">
      <c r="A25" s="1076" t="s">
        <v>894</v>
      </c>
      <c r="B25" s="1152"/>
      <c r="C25" s="1152"/>
      <c r="D25" s="1152"/>
    </row>
    <row r="26" spans="1:4" ht="18" customHeight="1">
      <c r="A26" s="537" t="s">
        <v>355</v>
      </c>
      <c r="B26" s="539"/>
      <c r="C26" s="539"/>
      <c r="D26" s="539"/>
    </row>
    <row r="27" spans="1:4" ht="39" customHeight="1">
      <c r="A27" s="1076" t="s">
        <v>955</v>
      </c>
      <c r="B27" s="1076"/>
      <c r="C27" s="1076"/>
      <c r="D27" s="1076"/>
    </row>
    <row r="28" spans="1:4" ht="66" customHeight="1">
      <c r="A28" s="1076" t="s">
        <v>956</v>
      </c>
      <c r="B28" s="1078"/>
      <c r="C28" s="1078"/>
      <c r="D28" s="1078"/>
    </row>
    <row r="29" spans="1:4" ht="49.2" customHeight="1">
      <c r="A29" s="1076" t="s">
        <v>957</v>
      </c>
      <c r="B29" s="1152"/>
      <c r="C29" s="1152"/>
      <c r="D29" s="1152"/>
    </row>
    <row r="30" spans="1:4" ht="105" customHeight="1">
      <c r="A30" s="1076" t="s">
        <v>958</v>
      </c>
      <c r="B30" s="1078"/>
      <c r="C30" s="1078"/>
      <c r="D30" s="1078"/>
    </row>
    <row r="31" spans="1:4" ht="36" customHeight="1">
      <c r="A31" s="1076" t="s">
        <v>959</v>
      </c>
      <c r="B31" s="1078"/>
      <c r="C31" s="1078"/>
      <c r="D31" s="1078"/>
    </row>
    <row r="32" spans="1:4" ht="25.5" customHeight="1">
      <c r="A32" s="1076" t="s">
        <v>960</v>
      </c>
      <c r="B32" s="1152"/>
      <c r="C32" s="1152"/>
      <c r="D32" s="1152"/>
    </row>
    <row r="33" spans="1:4" ht="13.5" customHeight="1">
      <c r="A33" s="1152"/>
      <c r="B33" s="1152"/>
      <c r="C33" s="1152"/>
      <c r="D33" s="1152"/>
    </row>
    <row r="34" spans="1:4">
      <c r="A34" s="1176"/>
      <c r="B34" s="1176"/>
      <c r="C34" s="1176"/>
      <c r="D34" s="1176"/>
    </row>
    <row r="35" spans="1:4">
      <c r="A35" s="1174"/>
      <c r="B35" s="1175"/>
      <c r="C35" s="1175"/>
      <c r="D35" s="1175"/>
    </row>
    <row r="36" spans="1:4">
      <c r="A36" s="1174"/>
      <c r="B36" s="1175"/>
      <c r="C36" s="1175"/>
      <c r="D36" s="1175"/>
    </row>
    <row r="37" spans="1:4">
      <c r="A37" s="1177"/>
      <c r="B37" s="1176"/>
      <c r="C37" s="1176"/>
      <c r="D37" s="1176"/>
    </row>
    <row r="38" spans="1:4">
      <c r="A38" s="1177"/>
      <c r="B38" s="1176"/>
      <c r="C38" s="1176"/>
      <c r="D38" s="1176"/>
    </row>
    <row r="39" spans="1:4">
      <c r="A39" s="1174"/>
      <c r="B39" s="1175"/>
      <c r="C39" s="1175"/>
      <c r="D39" s="1175"/>
    </row>
    <row r="40" spans="1:4">
      <c r="A40" s="158"/>
      <c r="B40" s="158"/>
      <c r="C40" s="158"/>
      <c r="D40" s="158"/>
    </row>
  </sheetData>
  <mergeCells count="29">
    <mergeCell ref="A39:D39"/>
    <mergeCell ref="A33:D33"/>
    <mergeCell ref="A34:D34"/>
    <mergeCell ref="A35:D35"/>
    <mergeCell ref="A36:D36"/>
    <mergeCell ref="A37:D37"/>
    <mergeCell ref="A38:D38"/>
    <mergeCell ref="A32:D32"/>
    <mergeCell ref="A1:D1"/>
    <mergeCell ref="A4:C4"/>
    <mergeCell ref="A25:D25"/>
    <mergeCell ref="A27:D27"/>
    <mergeCell ref="A29:D29"/>
    <mergeCell ref="A30:D30"/>
    <mergeCell ref="A31:D31"/>
    <mergeCell ref="D5:D9"/>
    <mergeCell ref="AE5:AJ6"/>
    <mergeCell ref="A15:C15"/>
    <mergeCell ref="A16:C16"/>
    <mergeCell ref="A28:D28"/>
    <mergeCell ref="A24:D24"/>
    <mergeCell ref="A18:C18"/>
    <mergeCell ref="A19:C19"/>
    <mergeCell ref="A20:C20"/>
    <mergeCell ref="A21:C21"/>
    <mergeCell ref="A17:C17"/>
    <mergeCell ref="A5:C6"/>
    <mergeCell ref="A7:C9"/>
    <mergeCell ref="A22:C22"/>
  </mergeCells>
  <phoneticPr fontId="3"/>
  <dataValidations count="1">
    <dataValidation type="list" allowBlank="1" showInputMessage="1" sqref="AE5:AJ6" xr:uid="{00000000-0002-0000-1700-000000000000}">
      <formula1>$AK$500:$AK$501</formula1>
    </dataValidation>
  </dataValidations>
  <pageMargins left="0.59055118110236227" right="0.59055118110236227" top="0.98425196850393704" bottom="0.98425196850393704" header="0.51181102362204722" footer="0.51181102362204722"/>
  <pageSetup paperSize="9" scale="6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D20"/>
  <sheetViews>
    <sheetView showGridLines="0" view="pageBreakPreview" topLeftCell="A16" zoomScale="85" zoomScaleNormal="100" zoomScaleSheetLayoutView="85"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522</v>
      </c>
      <c r="B1" s="1049"/>
      <c r="C1" s="1049"/>
      <c r="D1" s="1049"/>
    </row>
    <row r="2" spans="1:4" ht="18.75" customHeight="1">
      <c r="A2" s="136"/>
      <c r="B2" s="136"/>
      <c r="C2" s="156"/>
      <c r="D2" s="157"/>
    </row>
    <row r="3" spans="1:4" ht="18.75" customHeight="1"/>
    <row r="4" spans="1:4" s="126" customFormat="1" ht="18.75" customHeight="1">
      <c r="A4" s="1126" t="s">
        <v>349</v>
      </c>
      <c r="B4" s="1126"/>
      <c r="C4" s="1126"/>
      <c r="D4" s="257" t="s">
        <v>350</v>
      </c>
    </row>
    <row r="5" spans="1:4" s="127" customFormat="1" ht="32.25" customHeight="1">
      <c r="A5" s="1107" t="s">
        <v>382</v>
      </c>
      <c r="B5" s="1107"/>
      <c r="C5" s="1107"/>
      <c r="D5" s="153" t="s">
        <v>114</v>
      </c>
    </row>
    <row r="6" spans="1:4" s="127" customFormat="1" ht="45" customHeight="1">
      <c r="A6" s="1034" t="s">
        <v>517</v>
      </c>
      <c r="B6" s="1035"/>
      <c r="C6" s="1035"/>
      <c r="D6" s="259" t="s">
        <v>114</v>
      </c>
    </row>
    <row r="7" spans="1:4" s="127" customFormat="1" ht="45" customHeight="1">
      <c r="A7" s="1034" t="s">
        <v>518</v>
      </c>
      <c r="B7" s="1035"/>
      <c r="C7" s="1035"/>
      <c r="D7" s="259" t="s">
        <v>114</v>
      </c>
    </row>
    <row r="8" spans="1:4" s="127" customFormat="1" ht="45" customHeight="1">
      <c r="A8" s="1034" t="s">
        <v>519</v>
      </c>
      <c r="B8" s="1035"/>
      <c r="C8" s="1035"/>
      <c r="D8" s="259" t="s">
        <v>114</v>
      </c>
    </row>
    <row r="9" spans="1:4" s="127" customFormat="1" ht="45" customHeight="1">
      <c r="A9" s="1034" t="s">
        <v>520</v>
      </c>
      <c r="B9" s="1035"/>
      <c r="C9" s="1035"/>
      <c r="D9" s="259" t="s">
        <v>114</v>
      </c>
    </row>
    <row r="10" spans="1:4" s="127" customFormat="1" ht="30" customHeight="1">
      <c r="A10" s="1034" t="s">
        <v>521</v>
      </c>
      <c r="B10" s="1035"/>
      <c r="C10" s="1035"/>
      <c r="D10" s="259" t="s">
        <v>114</v>
      </c>
    </row>
    <row r="11" spans="1:4" s="127" customFormat="1" ht="52.5" customHeight="1">
      <c r="A11" s="1035" t="s">
        <v>352</v>
      </c>
      <c r="B11" s="1035"/>
      <c r="C11" s="1035"/>
      <c r="D11" s="259" t="s">
        <v>114</v>
      </c>
    </row>
    <row r="12" spans="1:4" ht="18" customHeight="1">
      <c r="A12" s="262" t="s">
        <v>353</v>
      </c>
      <c r="B12" s="262"/>
      <c r="C12" s="262"/>
      <c r="D12" s="263"/>
    </row>
    <row r="13" spans="1:4" ht="34.5" customHeight="1">
      <c r="A13" s="1074" t="s">
        <v>961</v>
      </c>
      <c r="B13" s="1178"/>
      <c r="C13" s="1178"/>
      <c r="D13" s="1178"/>
    </row>
    <row r="14" spans="1:4">
      <c r="A14" s="1074" t="s">
        <v>962</v>
      </c>
      <c r="B14" s="1178"/>
      <c r="C14" s="1178"/>
      <c r="D14" s="1178"/>
    </row>
    <row r="15" spans="1:4" ht="150.75" customHeight="1">
      <c r="A15" s="1179"/>
      <c r="B15" s="1179"/>
      <c r="C15" s="1179"/>
      <c r="D15" s="1179"/>
    </row>
    <row r="16" spans="1:4" ht="150.75" customHeight="1">
      <c r="A16" s="1179"/>
      <c r="B16" s="1179"/>
      <c r="C16" s="1179"/>
      <c r="D16" s="1179"/>
    </row>
    <row r="17" spans="1:4" ht="39" customHeight="1">
      <c r="A17" s="1076" t="s">
        <v>963</v>
      </c>
      <c r="B17" s="1152"/>
      <c r="C17" s="1152"/>
      <c r="D17" s="1152"/>
    </row>
    <row r="18" spans="1:4" ht="74.25" customHeight="1">
      <c r="A18" s="1074" t="s">
        <v>964</v>
      </c>
      <c r="B18" s="1178"/>
      <c r="C18" s="1178"/>
      <c r="D18" s="1178"/>
    </row>
    <row r="19" spans="1:4" ht="30.75" customHeight="1">
      <c r="A19" s="1076" t="s">
        <v>965</v>
      </c>
      <c r="B19" s="1078"/>
      <c r="C19" s="1078"/>
      <c r="D19" s="1078"/>
    </row>
    <row r="20" spans="1:4" s="246" customFormat="1" ht="33" customHeight="1">
      <c r="A20" s="1076" t="s">
        <v>966</v>
      </c>
      <c r="B20" s="1078"/>
      <c r="C20" s="1078"/>
      <c r="D20" s="1078"/>
    </row>
  </sheetData>
  <mergeCells count="16">
    <mergeCell ref="A20:D20"/>
    <mergeCell ref="A19:D19"/>
    <mergeCell ref="A18:D18"/>
    <mergeCell ref="A14:D14"/>
    <mergeCell ref="A17:D17"/>
    <mergeCell ref="A15:D16"/>
    <mergeCell ref="A13:D13"/>
    <mergeCell ref="A1:D1"/>
    <mergeCell ref="A4:C4"/>
    <mergeCell ref="A5:C5"/>
    <mergeCell ref="A10:C10"/>
    <mergeCell ref="A11:C11"/>
    <mergeCell ref="A9:C9"/>
    <mergeCell ref="A6:C6"/>
    <mergeCell ref="A7:C7"/>
    <mergeCell ref="A8:C8"/>
  </mergeCells>
  <phoneticPr fontId="3"/>
  <pageMargins left="0.59055118110236227" right="0.59055118110236227" top="0.98425196850393704" bottom="0.98425196850393704" header="0.51181102362204722" footer="0.51181102362204722"/>
  <pageSetup paperSize="9" scale="8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F20"/>
  <sheetViews>
    <sheetView showGridLines="0" view="pageBreakPreview" topLeftCell="A16" zoomScale="85" zoomScaleNormal="100" zoomScaleSheetLayoutView="85"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523</v>
      </c>
      <c r="B1" s="1049"/>
      <c r="C1" s="1049"/>
      <c r="D1" s="1049"/>
    </row>
    <row r="2" spans="1:4" ht="18.75" customHeight="1">
      <c r="A2" s="236"/>
      <c r="B2" s="236"/>
      <c r="C2" s="156"/>
      <c r="D2" s="157"/>
    </row>
    <row r="3" spans="1:4" ht="18.75" customHeight="1"/>
    <row r="4" spans="1:4" s="126" customFormat="1" ht="18.75" customHeight="1">
      <c r="A4" s="1126" t="s">
        <v>349</v>
      </c>
      <c r="B4" s="1126"/>
      <c r="C4" s="1126"/>
      <c r="D4" s="257" t="s">
        <v>350</v>
      </c>
    </row>
    <row r="5" spans="1:4" s="127" customFormat="1" ht="30" customHeight="1">
      <c r="A5" s="1107" t="s">
        <v>382</v>
      </c>
      <c r="B5" s="1107"/>
      <c r="C5" s="1107"/>
      <c r="D5" s="237" t="s">
        <v>114</v>
      </c>
    </row>
    <row r="6" spans="1:4" s="127" customFormat="1" ht="45" customHeight="1">
      <c r="A6" s="1034" t="s">
        <v>517</v>
      </c>
      <c r="B6" s="1035"/>
      <c r="C6" s="1035"/>
      <c r="D6" s="237" t="s">
        <v>114</v>
      </c>
    </row>
    <row r="7" spans="1:4" s="127" customFormat="1" ht="45" customHeight="1">
      <c r="A7" s="1034" t="s">
        <v>518</v>
      </c>
      <c r="B7" s="1035"/>
      <c r="C7" s="1035"/>
      <c r="D7" s="237" t="s">
        <v>114</v>
      </c>
    </row>
    <row r="8" spans="1:4" s="127" customFormat="1" ht="45" customHeight="1">
      <c r="A8" s="1034" t="s">
        <v>519</v>
      </c>
      <c r="B8" s="1035"/>
      <c r="C8" s="1035"/>
      <c r="D8" s="237" t="s">
        <v>114</v>
      </c>
    </row>
    <row r="9" spans="1:4" s="127" customFormat="1" ht="52.5" customHeight="1">
      <c r="A9" s="1035" t="s">
        <v>352</v>
      </c>
      <c r="B9" s="1035"/>
      <c r="C9" s="1035"/>
      <c r="D9" s="237" t="s">
        <v>114</v>
      </c>
    </row>
    <row r="10" spans="1:4" ht="18" customHeight="1">
      <c r="A10" s="123" t="s">
        <v>353</v>
      </c>
    </row>
    <row r="11" spans="1:4" ht="39" customHeight="1">
      <c r="A11" s="1076" t="s">
        <v>961</v>
      </c>
      <c r="B11" s="1152"/>
      <c r="C11" s="1152"/>
      <c r="D11" s="1152"/>
    </row>
    <row r="12" spans="1:4" ht="30.75" customHeight="1">
      <c r="A12" s="1076" t="s">
        <v>967</v>
      </c>
      <c r="B12" s="1152"/>
      <c r="C12" s="1152"/>
      <c r="D12" s="1152"/>
    </row>
    <row r="13" spans="1:4" ht="150.75" customHeight="1">
      <c r="A13" s="1074"/>
      <c r="B13" s="1074"/>
      <c r="C13" s="1074"/>
      <c r="D13" s="1074"/>
    </row>
    <row r="14" spans="1:4" ht="164.25" customHeight="1">
      <c r="A14" s="1074"/>
      <c r="B14" s="1074"/>
      <c r="C14" s="1074"/>
      <c r="D14" s="1074"/>
    </row>
    <row r="15" spans="1:4" ht="48" customHeight="1">
      <c r="A15" s="1076" t="s">
        <v>963</v>
      </c>
      <c r="B15" s="1152"/>
      <c r="C15" s="1152"/>
      <c r="D15" s="1152"/>
    </row>
    <row r="16" spans="1:4" ht="77.25" customHeight="1">
      <c r="A16" s="1076" t="s">
        <v>968</v>
      </c>
      <c r="B16" s="1152"/>
      <c r="C16" s="1152"/>
      <c r="D16" s="1152"/>
    </row>
    <row r="17" spans="1:6" ht="37.5" customHeight="1">
      <c r="A17" s="1076" t="s">
        <v>965</v>
      </c>
      <c r="B17" s="1078"/>
      <c r="C17" s="1078"/>
      <c r="D17" s="1078"/>
    </row>
    <row r="18" spans="1:6" s="238" customFormat="1" ht="42.75" customHeight="1">
      <c r="A18" s="1076" t="s">
        <v>969</v>
      </c>
      <c r="B18" s="1078"/>
      <c r="C18" s="1078"/>
      <c r="D18" s="1078"/>
    </row>
    <row r="19" spans="1:6" s="240" customFormat="1">
      <c r="A19" s="1078"/>
      <c r="B19" s="1078"/>
      <c r="C19" s="1078"/>
      <c r="D19" s="1078"/>
    </row>
    <row r="20" spans="1:6">
      <c r="F20" s="539"/>
    </row>
  </sheetData>
  <mergeCells count="14">
    <mergeCell ref="A18:D19"/>
    <mergeCell ref="A16:D16"/>
    <mergeCell ref="A17:D17"/>
    <mergeCell ref="A12:D12"/>
    <mergeCell ref="A15:D15"/>
    <mergeCell ref="A13:D14"/>
    <mergeCell ref="A8:C8"/>
    <mergeCell ref="A9:C9"/>
    <mergeCell ref="A11:D11"/>
    <mergeCell ref="A1:D1"/>
    <mergeCell ref="A4:C4"/>
    <mergeCell ref="A5:C5"/>
    <mergeCell ref="A6:C6"/>
    <mergeCell ref="A7:C7"/>
  </mergeCells>
  <phoneticPr fontId="3"/>
  <pageMargins left="0.59055118110236227" right="0.59055118110236227" top="0.98425196850393704" bottom="0.98425196850393704" header="0.51181102362204722" footer="0.51181102362204722"/>
  <pageSetup paperSize="9" scale="81"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D15"/>
  <sheetViews>
    <sheetView showGridLines="0" view="pageBreakPreview" zoomScaleNormal="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436</v>
      </c>
      <c r="B1" s="1049"/>
      <c r="C1" s="1049"/>
      <c r="D1" s="1049"/>
    </row>
    <row r="2" spans="1:4" ht="18.75" customHeight="1">
      <c r="A2" s="136"/>
      <c r="B2" s="136"/>
      <c r="C2" s="156"/>
      <c r="D2" s="157"/>
    </row>
    <row r="3" spans="1:4" ht="18.75" customHeight="1"/>
    <row r="4" spans="1:4" s="126" customFormat="1" ht="18.75" customHeight="1">
      <c r="A4" s="1126" t="s">
        <v>349</v>
      </c>
      <c r="B4" s="1126"/>
      <c r="C4" s="1126"/>
      <c r="D4" s="257" t="s">
        <v>350</v>
      </c>
    </row>
    <row r="5" spans="1:4" s="127" customFormat="1" ht="45" customHeight="1">
      <c r="A5" s="1034" t="s">
        <v>972</v>
      </c>
      <c r="B5" s="1035"/>
      <c r="C5" s="1035"/>
      <c r="D5" s="259" t="s">
        <v>114</v>
      </c>
    </row>
    <row r="6" spans="1:4" s="127" customFormat="1" ht="45" customHeight="1">
      <c r="A6" s="1028" t="s">
        <v>971</v>
      </c>
      <c r="B6" s="1127"/>
      <c r="C6" s="1098"/>
      <c r="D6" s="259" t="s">
        <v>114</v>
      </c>
    </row>
    <row r="7" spans="1:4" s="127" customFormat="1" ht="45" customHeight="1">
      <c r="A7" s="1028" t="s">
        <v>970</v>
      </c>
      <c r="B7" s="1127"/>
      <c r="C7" s="1098"/>
      <c r="D7" s="259" t="s">
        <v>114</v>
      </c>
    </row>
    <row r="8" spans="1:4" s="127" customFormat="1" ht="52.5" customHeight="1">
      <c r="A8" s="1035" t="s">
        <v>352</v>
      </c>
      <c r="B8" s="1035"/>
      <c r="C8" s="1035"/>
      <c r="D8" s="259" t="s">
        <v>114</v>
      </c>
    </row>
    <row r="9" spans="1:4">
      <c r="A9" s="262"/>
      <c r="B9" s="262"/>
      <c r="C9" s="262"/>
      <c r="D9" s="263"/>
    </row>
    <row r="10" spans="1:4" ht="13.5" customHeight="1">
      <c r="A10" s="270" t="s">
        <v>355</v>
      </c>
      <c r="B10" s="262"/>
      <c r="C10" s="262"/>
      <c r="D10" s="263"/>
    </row>
    <row r="11" spans="1:4" s="190" customFormat="1" ht="69.75" customHeight="1">
      <c r="A11" s="1074" t="s">
        <v>973</v>
      </c>
      <c r="B11" s="1178"/>
      <c r="C11" s="1178"/>
      <c r="D11" s="1178"/>
    </row>
    <row r="12" spans="1:4" s="190" customFormat="1" ht="42.75" customHeight="1">
      <c r="A12" s="1074" t="s">
        <v>974</v>
      </c>
      <c r="B12" s="1178"/>
      <c r="C12" s="1178"/>
      <c r="D12" s="1178"/>
    </row>
    <row r="13" spans="1:4" s="190" customFormat="1" ht="105" customHeight="1">
      <c r="A13" s="1074" t="s">
        <v>975</v>
      </c>
      <c r="B13" s="1178"/>
      <c r="C13" s="1178"/>
      <c r="D13" s="1178"/>
    </row>
    <row r="14" spans="1:4" ht="93" customHeight="1">
      <c r="A14" s="1074" t="s">
        <v>976</v>
      </c>
      <c r="B14" s="1162"/>
      <c r="C14" s="1162"/>
      <c r="D14" s="1162"/>
    </row>
    <row r="15" spans="1:4">
      <c r="A15" s="158"/>
      <c r="B15" s="158"/>
      <c r="C15" s="158"/>
      <c r="D15" s="158"/>
    </row>
  </sheetData>
  <mergeCells count="10">
    <mergeCell ref="A14:D14"/>
    <mergeCell ref="A6:C6"/>
    <mergeCell ref="A1:D1"/>
    <mergeCell ref="A4:C4"/>
    <mergeCell ref="A5:C5"/>
    <mergeCell ref="A7:C7"/>
    <mergeCell ref="A11:D11"/>
    <mergeCell ref="A12:D12"/>
    <mergeCell ref="A13:D13"/>
    <mergeCell ref="A8:C8"/>
  </mergeCells>
  <phoneticPr fontId="3"/>
  <pageMargins left="0.59055118110236227" right="0.59055118110236227" top="0.98425196850393704" bottom="0.98425196850393704" header="0.51181102362204722" footer="0.51181102362204722"/>
  <pageSetup paperSize="9" scale="8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D34"/>
  <sheetViews>
    <sheetView showGridLines="0" view="pageBreakPreview" topLeftCell="A10" zoomScale="85" zoomScaleNormal="100" zoomScaleSheetLayoutView="85" workbookViewId="0">
      <selection activeCell="K7" sqref="K7:AN7"/>
    </sheetView>
  </sheetViews>
  <sheetFormatPr defaultColWidth="9" defaultRowHeight="13.2"/>
  <cols>
    <col min="1" max="1" width="14" style="271" customWidth="1"/>
    <col min="2" max="2" width="33.6640625" style="271" customWidth="1"/>
    <col min="3" max="3" width="49.109375" style="271" customWidth="1"/>
    <col min="4" max="4" width="16.6640625" style="274" customWidth="1"/>
    <col min="5" max="16384" width="9" style="271"/>
  </cols>
  <sheetData>
    <row r="1" spans="1:4" ht="30" customHeight="1">
      <c r="A1" s="1182" t="s">
        <v>895</v>
      </c>
      <c r="B1" s="1182"/>
      <c r="C1" s="1182"/>
      <c r="D1" s="1182"/>
    </row>
    <row r="2" spans="1:4" ht="18.75" customHeight="1">
      <c r="A2" s="272"/>
      <c r="B2" s="272"/>
      <c r="C2" s="273"/>
    </row>
    <row r="3" spans="1:4" ht="18.75" customHeight="1">
      <c r="A3" s="554" t="s">
        <v>896</v>
      </c>
    </row>
    <row r="4" spans="1:4" s="276" customFormat="1" ht="18.75" customHeight="1">
      <c r="A4" s="1183" t="s">
        <v>349</v>
      </c>
      <c r="B4" s="1183"/>
      <c r="C4" s="1183"/>
      <c r="D4" s="278" t="s">
        <v>350</v>
      </c>
    </row>
    <row r="5" spans="1:4" s="277" customFormat="1" ht="45" customHeight="1">
      <c r="A5" s="1180" t="s">
        <v>572</v>
      </c>
      <c r="B5" s="1180"/>
      <c r="C5" s="1180"/>
      <c r="D5" s="275" t="s">
        <v>114</v>
      </c>
    </row>
    <row r="6" spans="1:4" s="277" customFormat="1" ht="45" customHeight="1">
      <c r="A6" s="1180" t="s">
        <v>573</v>
      </c>
      <c r="B6" s="1180"/>
      <c r="C6" s="1180"/>
      <c r="D6" s="275" t="s">
        <v>114</v>
      </c>
    </row>
    <row r="7" spans="1:4" s="277" customFormat="1" ht="45" customHeight="1">
      <c r="A7" s="1180" t="s">
        <v>574</v>
      </c>
      <c r="B7" s="1180"/>
      <c r="C7" s="1180"/>
      <c r="D7" s="275" t="s">
        <v>114</v>
      </c>
    </row>
    <row r="8" spans="1:4" s="277" customFormat="1" ht="52.5" customHeight="1">
      <c r="A8" s="1180" t="s">
        <v>352</v>
      </c>
      <c r="B8" s="1180"/>
      <c r="C8" s="1180"/>
      <c r="D8" s="275" t="s">
        <v>114</v>
      </c>
    </row>
    <row r="9" spans="1:4" s="277" customFormat="1" ht="27.6" customHeight="1">
      <c r="A9" s="1181" t="s">
        <v>897</v>
      </c>
      <c r="B9" s="1181"/>
      <c r="C9" s="1181"/>
      <c r="D9" s="275" t="s">
        <v>114</v>
      </c>
    </row>
    <row r="10" spans="1:4" s="277" customFormat="1" ht="40.799999999999997" customHeight="1">
      <c r="A10" s="1181" t="s">
        <v>898</v>
      </c>
      <c r="B10" s="1181"/>
      <c r="C10" s="1181"/>
      <c r="D10" s="275" t="s">
        <v>114</v>
      </c>
    </row>
    <row r="11" spans="1:4" s="277" customFormat="1" ht="112.2" customHeight="1">
      <c r="A11" s="1181" t="s">
        <v>977</v>
      </c>
      <c r="B11" s="1181"/>
      <c r="C11" s="1181"/>
      <c r="D11" s="275" t="s">
        <v>114</v>
      </c>
    </row>
    <row r="12" spans="1:4" s="277" customFormat="1" ht="17.399999999999999" customHeight="1">
      <c r="A12" s="557"/>
      <c r="B12" s="557"/>
      <c r="C12" s="557"/>
      <c r="D12" s="556"/>
    </row>
    <row r="13" spans="1:4" ht="18.75" customHeight="1">
      <c r="A13" s="554" t="s">
        <v>899</v>
      </c>
    </row>
    <row r="14" spans="1:4" s="276" customFormat="1" ht="18.75" customHeight="1">
      <c r="A14" s="1183" t="s">
        <v>349</v>
      </c>
      <c r="B14" s="1183"/>
      <c r="C14" s="1183"/>
      <c r="D14" s="536" t="s">
        <v>350</v>
      </c>
    </row>
    <row r="15" spans="1:4" s="277" customFormat="1" ht="45" customHeight="1">
      <c r="A15" s="1180" t="s">
        <v>572</v>
      </c>
      <c r="B15" s="1180"/>
      <c r="C15" s="1180"/>
      <c r="D15" s="275" t="s">
        <v>114</v>
      </c>
    </row>
    <row r="16" spans="1:4" s="277" customFormat="1" ht="45" customHeight="1">
      <c r="A16" s="1180" t="s">
        <v>573</v>
      </c>
      <c r="B16" s="1180"/>
      <c r="C16" s="1180"/>
      <c r="D16" s="275" t="s">
        <v>114</v>
      </c>
    </row>
    <row r="17" spans="1:4" s="277" customFormat="1" ht="45" customHeight="1">
      <c r="A17" s="1180" t="s">
        <v>574</v>
      </c>
      <c r="B17" s="1180"/>
      <c r="C17" s="1180"/>
      <c r="D17" s="275" t="s">
        <v>114</v>
      </c>
    </row>
    <row r="18" spans="1:4" s="277" customFormat="1" ht="24.6" customHeight="1">
      <c r="A18" s="555"/>
      <c r="B18" s="555"/>
      <c r="C18" s="555"/>
      <c r="D18" s="556"/>
    </row>
    <row r="19" spans="1:4">
      <c r="A19" s="271" t="s">
        <v>355</v>
      </c>
    </row>
    <row r="20" spans="1:4" ht="118.8" customHeight="1">
      <c r="A20" s="1186" t="s">
        <v>978</v>
      </c>
      <c r="B20" s="1189"/>
      <c r="C20" s="1189"/>
      <c r="D20" s="1189"/>
    </row>
    <row r="21" spans="1:4" ht="409.2" customHeight="1">
      <c r="A21" s="1186" t="s">
        <v>979</v>
      </c>
      <c r="B21" s="1186"/>
      <c r="C21" s="1186"/>
      <c r="D21" s="1186"/>
    </row>
    <row r="22" spans="1:4" ht="115.5" customHeight="1">
      <c r="A22" s="1186" t="s">
        <v>980</v>
      </c>
      <c r="B22" s="1186"/>
      <c r="C22" s="1186"/>
      <c r="D22" s="1186"/>
    </row>
    <row r="23" spans="1:4" ht="18" customHeight="1">
      <c r="A23" s="1186"/>
      <c r="B23" s="1186"/>
      <c r="C23" s="1186"/>
      <c r="D23" s="1186"/>
    </row>
    <row r="24" spans="1:4" ht="18" customHeight="1">
      <c r="A24" s="538"/>
      <c r="B24" s="538"/>
      <c r="C24" s="538"/>
      <c r="D24" s="538"/>
    </row>
    <row r="25" spans="1:4" ht="18" customHeight="1">
      <c r="A25" s="538"/>
      <c r="B25" s="538"/>
      <c r="C25" s="538"/>
      <c r="D25" s="538"/>
    </row>
    <row r="26" spans="1:4" ht="18" customHeight="1">
      <c r="A26" s="538"/>
      <c r="B26" s="538"/>
      <c r="C26" s="538"/>
      <c r="D26" s="538"/>
    </row>
    <row r="27" spans="1:4" ht="18" customHeight="1"/>
    <row r="28" spans="1:4" ht="18" customHeight="1"/>
    <row r="29" spans="1:4" ht="33" customHeight="1">
      <c r="A29" s="1187"/>
      <c r="B29" s="1187"/>
      <c r="C29" s="1187"/>
      <c r="D29" s="1187"/>
    </row>
    <row r="30" spans="1:4" ht="18" customHeight="1"/>
    <row r="31" spans="1:4" ht="34.5" customHeight="1">
      <c r="A31" s="1187"/>
      <c r="B31" s="1188"/>
      <c r="C31" s="1188"/>
      <c r="D31" s="1188"/>
    </row>
    <row r="32" spans="1:4" ht="18" customHeight="1"/>
    <row r="33" spans="1:4" ht="18" customHeight="1"/>
    <row r="34" spans="1:4" ht="34.5" customHeight="1">
      <c r="A34" s="1184"/>
      <c r="B34" s="1185"/>
      <c r="C34" s="1185"/>
      <c r="D34" s="1185"/>
    </row>
  </sheetData>
  <mergeCells count="20">
    <mergeCell ref="A14:C14"/>
    <mergeCell ref="A15:C15"/>
    <mergeCell ref="A16:C16"/>
    <mergeCell ref="A17:C17"/>
    <mergeCell ref="A34:D34"/>
    <mergeCell ref="A21:D21"/>
    <mergeCell ref="A22:D22"/>
    <mergeCell ref="A23:D23"/>
    <mergeCell ref="A29:D29"/>
    <mergeCell ref="A31:D31"/>
    <mergeCell ref="A20:D20"/>
    <mergeCell ref="A8:C8"/>
    <mergeCell ref="A9:C9"/>
    <mergeCell ref="A10:C10"/>
    <mergeCell ref="A11:C11"/>
    <mergeCell ref="A1:D1"/>
    <mergeCell ref="A4:C4"/>
    <mergeCell ref="A5:C5"/>
    <mergeCell ref="A6:C6"/>
    <mergeCell ref="A7:C7"/>
  </mergeCells>
  <phoneticPr fontId="3"/>
  <pageMargins left="0.59055118110236227" right="0.59055118110236227" top="0.98425196850393704" bottom="0.98425196850393704" header="0.51181102362204722" footer="0.51181102362204722"/>
  <pageSetup paperSize="9" scale="8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D24"/>
  <sheetViews>
    <sheetView showGridLines="0" view="pageBreakPreview" topLeftCell="A16" zoomScaleNormal="100" zoomScaleSheetLayoutView="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433</v>
      </c>
      <c r="B1" s="1049"/>
      <c r="C1" s="1049"/>
      <c r="D1" s="1049"/>
    </row>
    <row r="2" spans="1:4" ht="18.75" customHeight="1">
      <c r="A2" s="136"/>
      <c r="B2" s="136"/>
      <c r="C2" s="156"/>
      <c r="D2" s="157"/>
    </row>
    <row r="3" spans="1:4" ht="18.75" customHeight="1"/>
    <row r="4" spans="1:4" s="126" customFormat="1" ht="18.75" customHeight="1">
      <c r="A4" s="1126" t="s">
        <v>349</v>
      </c>
      <c r="B4" s="1126"/>
      <c r="C4" s="1126"/>
      <c r="D4" s="257" t="s">
        <v>350</v>
      </c>
    </row>
    <row r="5" spans="1:4" s="127" customFormat="1" ht="45" customHeight="1">
      <c r="A5" s="1034" t="s">
        <v>900</v>
      </c>
      <c r="B5" s="1035"/>
      <c r="C5" s="1035"/>
      <c r="D5" s="259" t="s">
        <v>114</v>
      </c>
    </row>
    <row r="6" spans="1:4" s="127" customFormat="1" ht="45" customHeight="1">
      <c r="A6" s="1034" t="s">
        <v>901</v>
      </c>
      <c r="B6" s="1035"/>
      <c r="C6" s="1035"/>
      <c r="D6" s="259" t="s">
        <v>114</v>
      </c>
    </row>
    <row r="7" spans="1:4" s="127" customFormat="1" ht="45" customHeight="1">
      <c r="A7" s="1034" t="s">
        <v>902</v>
      </c>
      <c r="B7" s="1035"/>
      <c r="C7" s="1035"/>
      <c r="D7" s="259" t="s">
        <v>114</v>
      </c>
    </row>
    <row r="8" spans="1:4" s="127" customFormat="1" ht="52.5" customHeight="1">
      <c r="A8" s="1034" t="s">
        <v>903</v>
      </c>
      <c r="B8" s="1035"/>
      <c r="C8" s="1035"/>
      <c r="D8" s="259" t="s">
        <v>114</v>
      </c>
    </row>
    <row r="9" spans="1:4" s="127" customFormat="1" ht="52.5" customHeight="1">
      <c r="A9" s="1108" t="s">
        <v>904</v>
      </c>
      <c r="B9" s="1107"/>
      <c r="C9" s="1107"/>
      <c r="D9" s="249" t="s">
        <v>114</v>
      </c>
    </row>
    <row r="10" spans="1:4" ht="18" customHeight="1"/>
    <row r="11" spans="1:4" ht="18" customHeight="1">
      <c r="A11" s="123" t="s">
        <v>353</v>
      </c>
    </row>
    <row r="12" spans="1:4" s="127" customFormat="1" ht="69.75" customHeight="1">
      <c r="A12" s="1076" t="s">
        <v>626</v>
      </c>
      <c r="B12" s="1152"/>
      <c r="C12" s="1152"/>
      <c r="D12" s="1152"/>
    </row>
    <row r="13" spans="1:4" s="127" customFormat="1" ht="62.25" customHeight="1">
      <c r="A13" s="1076" t="s">
        <v>981</v>
      </c>
      <c r="B13" s="1152"/>
      <c r="C13" s="1152"/>
      <c r="D13" s="1152"/>
    </row>
    <row r="14" spans="1:4" s="127" customFormat="1" ht="26.25" customHeight="1">
      <c r="A14" s="1076" t="s">
        <v>845</v>
      </c>
      <c r="B14" s="1152"/>
      <c r="C14" s="1152"/>
      <c r="D14" s="1152"/>
    </row>
    <row r="15" spans="1:4" s="127" customFormat="1" ht="60" customHeight="1">
      <c r="A15" s="1076" t="s">
        <v>596</v>
      </c>
      <c r="B15" s="1152"/>
      <c r="C15" s="1152"/>
      <c r="D15" s="1152"/>
    </row>
    <row r="16" spans="1:4" s="127" customFormat="1" ht="57.75" customHeight="1">
      <c r="A16" s="1076" t="s">
        <v>504</v>
      </c>
      <c r="B16" s="1152"/>
      <c r="C16" s="1152"/>
      <c r="D16" s="1152"/>
    </row>
    <row r="17" spans="1:4" s="127" customFormat="1" ht="67.5" customHeight="1">
      <c r="A17" s="1076" t="s">
        <v>601</v>
      </c>
      <c r="B17" s="1152"/>
      <c r="C17" s="1152"/>
      <c r="D17" s="1152"/>
    </row>
    <row r="18" spans="1:4" s="127" customFormat="1" ht="40.5" customHeight="1">
      <c r="A18" s="1076" t="s">
        <v>575</v>
      </c>
      <c r="B18" s="1152"/>
      <c r="C18" s="1152"/>
      <c r="D18" s="1152"/>
    </row>
    <row r="19" spans="1:4" s="127" customFormat="1" ht="66.75" customHeight="1">
      <c r="A19" s="1076" t="s">
        <v>505</v>
      </c>
      <c r="B19" s="1152"/>
      <c r="C19" s="1152"/>
      <c r="D19" s="1152"/>
    </row>
    <row r="20" spans="1:4" s="127" customFormat="1" ht="45" customHeight="1">
      <c r="A20" s="1076" t="s">
        <v>982</v>
      </c>
      <c r="B20" s="1076"/>
      <c r="C20" s="1076"/>
      <c r="D20" s="1076"/>
    </row>
    <row r="21" spans="1:4">
      <c r="A21" s="251"/>
      <c r="B21" s="251"/>
      <c r="C21" s="251"/>
      <c r="D21" s="251"/>
    </row>
    <row r="22" spans="1:4">
      <c r="A22" s="251"/>
      <c r="B22" s="251"/>
      <c r="C22" s="251"/>
      <c r="D22" s="251"/>
    </row>
    <row r="23" spans="1:4" ht="9" customHeight="1">
      <c r="A23" s="251"/>
      <c r="B23" s="251"/>
      <c r="C23" s="251"/>
      <c r="D23" s="251"/>
    </row>
    <row r="24" spans="1:4" ht="13.5" hidden="1" customHeight="1">
      <c r="A24" s="251"/>
      <c r="B24" s="251"/>
      <c r="C24" s="251"/>
      <c r="D24" s="251"/>
    </row>
  </sheetData>
  <mergeCells count="16">
    <mergeCell ref="A20:D20"/>
    <mergeCell ref="A9:C9"/>
    <mergeCell ref="A12:D12"/>
    <mergeCell ref="A1:D1"/>
    <mergeCell ref="A4:C4"/>
    <mergeCell ref="A5:C5"/>
    <mergeCell ref="A6:C6"/>
    <mergeCell ref="A7:C7"/>
    <mergeCell ref="A8:C8"/>
    <mergeCell ref="A19:D19"/>
    <mergeCell ref="A13:D13"/>
    <mergeCell ref="A14:D14"/>
    <mergeCell ref="A15:D15"/>
    <mergeCell ref="A16:D16"/>
    <mergeCell ref="A17:D17"/>
    <mergeCell ref="A18:D18"/>
  </mergeCells>
  <phoneticPr fontId="3"/>
  <pageMargins left="0.59055118110236227" right="0.59055118110236227" top="0.98425196850393704" bottom="0.98425196850393704" header="0.51181102362204722" footer="0.51181102362204722"/>
  <pageSetup paperSize="9" scale="7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B235-4453-444D-A68E-1ACB11226D44}">
  <sheetPr>
    <tabColor theme="8"/>
  </sheetPr>
  <dimension ref="A1:D27"/>
  <sheetViews>
    <sheetView showGridLines="0" view="pageBreakPreview" topLeftCell="A13" zoomScaleNormal="100" zoomScaleSheetLayoutView="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434</v>
      </c>
      <c r="B1" s="1049"/>
      <c r="C1" s="1049"/>
      <c r="D1" s="1049"/>
    </row>
    <row r="2" spans="1:4" ht="18.75" customHeight="1">
      <c r="A2" s="531"/>
      <c r="B2" s="531"/>
      <c r="C2" s="156"/>
      <c r="D2" s="157"/>
    </row>
    <row r="3" spans="1:4" ht="18.75" customHeight="1"/>
    <row r="4" spans="1:4" s="126" customFormat="1" ht="18.75" customHeight="1">
      <c r="A4" s="1126" t="s">
        <v>349</v>
      </c>
      <c r="B4" s="1126"/>
      <c r="C4" s="1126"/>
      <c r="D4" s="532" t="s">
        <v>350</v>
      </c>
    </row>
    <row r="5" spans="1:4" s="127" customFormat="1" ht="45" customHeight="1">
      <c r="A5" s="1034" t="s">
        <v>900</v>
      </c>
      <c r="B5" s="1035"/>
      <c r="C5" s="1035"/>
      <c r="D5" s="259" t="s">
        <v>114</v>
      </c>
    </row>
    <row r="6" spans="1:4" s="127" customFormat="1" ht="45" customHeight="1">
      <c r="A6" s="1034" t="s">
        <v>901</v>
      </c>
      <c r="B6" s="1035"/>
      <c r="C6" s="1035"/>
      <c r="D6" s="259" t="s">
        <v>114</v>
      </c>
    </row>
    <row r="7" spans="1:4" s="127" customFormat="1" ht="45" customHeight="1">
      <c r="A7" s="1034" t="s">
        <v>902</v>
      </c>
      <c r="B7" s="1035"/>
      <c r="C7" s="1035"/>
      <c r="D7" s="259" t="s">
        <v>114</v>
      </c>
    </row>
    <row r="8" spans="1:4" s="127" customFormat="1" ht="52.5" customHeight="1">
      <c r="A8" s="1034" t="s">
        <v>903</v>
      </c>
      <c r="B8" s="1035"/>
      <c r="C8" s="1035"/>
      <c r="D8" s="259" t="s">
        <v>114</v>
      </c>
    </row>
    <row r="9" spans="1:4" s="127" customFormat="1" ht="28.2" customHeight="1">
      <c r="A9" s="1108" t="s">
        <v>906</v>
      </c>
      <c r="B9" s="1107"/>
      <c r="C9" s="1107"/>
      <c r="D9" s="533" t="s">
        <v>114</v>
      </c>
    </row>
    <row r="10" spans="1:4" s="127" customFormat="1" ht="66.599999999999994" customHeight="1">
      <c r="A10" s="1108" t="s">
        <v>907</v>
      </c>
      <c r="B10" s="1107"/>
      <c r="C10" s="1107"/>
      <c r="D10" s="533" t="s">
        <v>114</v>
      </c>
    </row>
    <row r="11" spans="1:4">
      <c r="A11" s="137" t="s">
        <v>905</v>
      </c>
    </row>
    <row r="12" spans="1:4" ht="18" customHeight="1"/>
    <row r="13" spans="1:4" ht="18" customHeight="1">
      <c r="A13" s="123" t="s">
        <v>353</v>
      </c>
    </row>
    <row r="14" spans="1:4" s="127" customFormat="1" ht="69.75" customHeight="1">
      <c r="A14" s="1076" t="s">
        <v>626</v>
      </c>
      <c r="B14" s="1152"/>
      <c r="C14" s="1152"/>
      <c r="D14" s="1152"/>
    </row>
    <row r="15" spans="1:4" s="127" customFormat="1" ht="62.25" customHeight="1">
      <c r="A15" s="1076" t="s">
        <v>592</v>
      </c>
      <c r="B15" s="1152"/>
      <c r="C15" s="1152"/>
      <c r="D15" s="1152"/>
    </row>
    <row r="16" spans="1:4" s="127" customFormat="1" ht="26.25" customHeight="1">
      <c r="A16" s="1076" t="s">
        <v>845</v>
      </c>
      <c r="B16" s="1152"/>
      <c r="C16" s="1152"/>
      <c r="D16" s="1152"/>
    </row>
    <row r="17" spans="1:4" s="127" customFormat="1" ht="60" customHeight="1">
      <c r="A17" s="1076" t="s">
        <v>596</v>
      </c>
      <c r="B17" s="1152"/>
      <c r="C17" s="1152"/>
      <c r="D17" s="1152"/>
    </row>
    <row r="18" spans="1:4" s="127" customFormat="1" ht="57.75" customHeight="1">
      <c r="A18" s="1076" t="s">
        <v>504</v>
      </c>
      <c r="B18" s="1152"/>
      <c r="C18" s="1152"/>
      <c r="D18" s="1152"/>
    </row>
    <row r="19" spans="1:4" s="127" customFormat="1" ht="67.5" customHeight="1">
      <c r="A19" s="1076" t="s">
        <v>601</v>
      </c>
      <c r="B19" s="1152"/>
      <c r="C19" s="1152"/>
      <c r="D19" s="1152"/>
    </row>
    <row r="20" spans="1:4" s="127" customFormat="1" ht="40.5" customHeight="1">
      <c r="A20" s="1076" t="s">
        <v>575</v>
      </c>
      <c r="B20" s="1152"/>
      <c r="C20" s="1152"/>
      <c r="D20" s="1152"/>
    </row>
    <row r="21" spans="1:4" s="127" customFormat="1" ht="66.75" customHeight="1">
      <c r="A21" s="1076" t="s">
        <v>505</v>
      </c>
      <c r="B21" s="1152"/>
      <c r="C21" s="1152"/>
      <c r="D21" s="1152"/>
    </row>
    <row r="22" spans="1:4" s="127" customFormat="1" ht="76.2" customHeight="1">
      <c r="A22" s="1190" t="s">
        <v>908</v>
      </c>
      <c r="B22" s="1190"/>
      <c r="C22" s="1190"/>
      <c r="D22" s="1190"/>
    </row>
    <row r="23" spans="1:4" s="127" customFormat="1" ht="45" customHeight="1">
      <c r="A23" s="1076" t="s">
        <v>909</v>
      </c>
      <c r="B23" s="1076"/>
      <c r="C23" s="1076"/>
      <c r="D23" s="1076"/>
    </row>
    <row r="24" spans="1:4">
      <c r="A24" s="251"/>
      <c r="B24" s="251"/>
      <c r="C24" s="251"/>
      <c r="D24" s="251"/>
    </row>
    <row r="25" spans="1:4">
      <c r="A25" s="251"/>
      <c r="B25" s="251"/>
      <c r="C25" s="251"/>
      <c r="D25" s="251"/>
    </row>
    <row r="26" spans="1:4" ht="9" customHeight="1">
      <c r="A26" s="251"/>
      <c r="B26" s="251"/>
      <c r="C26" s="251"/>
      <c r="D26" s="251"/>
    </row>
    <row r="27" spans="1:4" ht="13.5" hidden="1" customHeight="1">
      <c r="A27" s="251"/>
      <c r="B27" s="251"/>
      <c r="C27" s="251"/>
      <c r="D27" s="251"/>
    </row>
  </sheetData>
  <mergeCells count="18">
    <mergeCell ref="A19:D19"/>
    <mergeCell ref="A20:D20"/>
    <mergeCell ref="A21:D21"/>
    <mergeCell ref="A23:D23"/>
    <mergeCell ref="A10:C10"/>
    <mergeCell ref="A22:D22"/>
    <mergeCell ref="A18:D18"/>
    <mergeCell ref="A9:C9"/>
    <mergeCell ref="A14:D14"/>
    <mergeCell ref="A15:D15"/>
    <mergeCell ref="A16:D16"/>
    <mergeCell ref="A17:D17"/>
    <mergeCell ref="A8:C8"/>
    <mergeCell ref="A1:D1"/>
    <mergeCell ref="A4:C4"/>
    <mergeCell ref="A5:C5"/>
    <mergeCell ref="A6:C6"/>
    <mergeCell ref="A7:C7"/>
  </mergeCells>
  <phoneticPr fontId="3"/>
  <pageMargins left="0.59055118110236227" right="0.59055118110236227" top="0.98425196850393704" bottom="0.98425196850393704" header="0.51181102362204722" footer="0.51181102362204722"/>
  <pageSetup paperSize="9" scale="76"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D26"/>
  <sheetViews>
    <sheetView showGridLines="0" view="pageBreakPreview" topLeftCell="A7" zoomScaleNormal="100" zoomScaleSheetLayoutView="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435</v>
      </c>
      <c r="B1" s="1049"/>
      <c r="C1" s="1049"/>
      <c r="D1" s="1049"/>
    </row>
    <row r="2" spans="1:4" ht="18.75" customHeight="1">
      <c r="A2" s="136"/>
      <c r="B2" s="136"/>
      <c r="C2" s="156"/>
      <c r="D2" s="157"/>
    </row>
    <row r="3" spans="1:4" ht="18.75" customHeight="1"/>
    <row r="4" spans="1:4" s="126" customFormat="1" ht="18.75" customHeight="1">
      <c r="A4" s="1126" t="s">
        <v>349</v>
      </c>
      <c r="B4" s="1126"/>
      <c r="C4" s="1126"/>
      <c r="D4" s="257" t="s">
        <v>350</v>
      </c>
    </row>
    <row r="5" spans="1:4" s="127" customFormat="1" ht="59.25" customHeight="1">
      <c r="A5" s="1108" t="s">
        <v>597</v>
      </c>
      <c r="B5" s="1107"/>
      <c r="C5" s="1107"/>
      <c r="D5" s="153" t="s">
        <v>114</v>
      </c>
    </row>
    <row r="6" spans="1:4" s="127" customFormat="1" ht="63.75" customHeight="1">
      <c r="A6" s="1108" t="s">
        <v>576</v>
      </c>
      <c r="B6" s="1107"/>
      <c r="C6" s="1107"/>
      <c r="D6" s="153" t="s">
        <v>114</v>
      </c>
    </row>
    <row r="7" spans="1:4" s="127" customFormat="1" ht="45" customHeight="1">
      <c r="A7" s="1108" t="s">
        <v>577</v>
      </c>
      <c r="B7" s="1107"/>
      <c r="C7" s="1107"/>
      <c r="D7" s="153" t="s">
        <v>114</v>
      </c>
    </row>
    <row r="8" spans="1:4" s="127" customFormat="1" ht="52.5" customHeight="1">
      <c r="A8" s="1107" t="s">
        <v>352</v>
      </c>
      <c r="B8" s="1107"/>
      <c r="C8" s="1107"/>
      <c r="D8" s="153" t="s">
        <v>114</v>
      </c>
    </row>
    <row r="10" spans="1:4" ht="18" customHeight="1">
      <c r="A10" s="123" t="s">
        <v>353</v>
      </c>
    </row>
    <row r="11" spans="1:4" ht="71.25" customHeight="1">
      <c r="A11" s="1076" t="s">
        <v>622</v>
      </c>
      <c r="B11" s="1152"/>
      <c r="C11" s="1152"/>
      <c r="D11" s="1152"/>
    </row>
    <row r="12" spans="1:4" ht="62.25" customHeight="1">
      <c r="A12" s="1076" t="s">
        <v>437</v>
      </c>
      <c r="B12" s="1152"/>
      <c r="C12" s="1152"/>
      <c r="D12" s="1152"/>
    </row>
    <row r="13" spans="1:4" ht="74.25" customHeight="1">
      <c r="A13" s="1076" t="s">
        <v>438</v>
      </c>
      <c r="B13" s="1152"/>
      <c r="C13" s="1152"/>
      <c r="D13" s="1152"/>
    </row>
    <row r="14" spans="1:4" ht="76.8" customHeight="1">
      <c r="A14" s="1076" t="s">
        <v>913</v>
      </c>
      <c r="B14" s="1152"/>
      <c r="C14" s="1152"/>
      <c r="D14" s="1152"/>
    </row>
    <row r="15" spans="1:4" ht="77.25" customHeight="1">
      <c r="A15" s="1076" t="s">
        <v>854</v>
      </c>
      <c r="B15" s="1152"/>
      <c r="C15" s="1152"/>
      <c r="D15" s="1152"/>
    </row>
    <row r="16" spans="1:4" ht="38.25" customHeight="1">
      <c r="A16" s="1076" t="s">
        <v>439</v>
      </c>
      <c r="B16" s="1152"/>
      <c r="C16" s="1152"/>
      <c r="D16" s="1152"/>
    </row>
    <row r="17" spans="1:4" ht="101.25" customHeight="1">
      <c r="A17" s="1076" t="s">
        <v>855</v>
      </c>
      <c r="B17" s="1152"/>
      <c r="C17" s="1152"/>
      <c r="D17" s="1152"/>
    </row>
    <row r="18" spans="1:4" ht="45.6" customHeight="1">
      <c r="A18" s="1076" t="s">
        <v>914</v>
      </c>
      <c r="B18" s="1152"/>
      <c r="C18" s="1152"/>
      <c r="D18" s="1152"/>
    </row>
    <row r="19" spans="1:4" ht="83.25" customHeight="1">
      <c r="A19" s="1076" t="s">
        <v>915</v>
      </c>
      <c r="B19" s="1078"/>
      <c r="C19" s="1078"/>
      <c r="D19" s="1078"/>
    </row>
    <row r="20" spans="1:4" ht="101.25" customHeight="1">
      <c r="A20" s="1076" t="s">
        <v>440</v>
      </c>
      <c r="B20" s="1078"/>
      <c r="C20" s="1078"/>
      <c r="D20" s="1078"/>
    </row>
    <row r="21" spans="1:4" ht="43.5" customHeight="1">
      <c r="A21" s="1076" t="s">
        <v>441</v>
      </c>
      <c r="B21" s="1078"/>
      <c r="C21" s="1078"/>
      <c r="D21" s="1078"/>
    </row>
    <row r="22" spans="1:4" ht="67.2" customHeight="1">
      <c r="A22" s="1076" t="s">
        <v>442</v>
      </c>
      <c r="B22" s="1078"/>
      <c r="C22" s="1078"/>
      <c r="D22" s="1078"/>
    </row>
    <row r="23" spans="1:4" ht="63.75" customHeight="1">
      <c r="A23" s="1076" t="s">
        <v>443</v>
      </c>
      <c r="B23" s="1078"/>
      <c r="C23" s="1078"/>
      <c r="D23" s="1078"/>
    </row>
    <row r="24" spans="1:4" ht="42.6" customHeight="1">
      <c r="A24" s="1076" t="s">
        <v>916</v>
      </c>
      <c r="B24" s="1076"/>
      <c r="C24" s="1076"/>
      <c r="D24" s="1076"/>
    </row>
    <row r="25" spans="1:4" ht="42.6" customHeight="1">
      <c r="A25" s="1076" t="s">
        <v>917</v>
      </c>
      <c r="B25" s="1076"/>
      <c r="C25" s="1076"/>
      <c r="D25" s="1076"/>
    </row>
    <row r="26" spans="1:4" ht="61.5" customHeight="1">
      <c r="A26" s="1076" t="s">
        <v>578</v>
      </c>
      <c r="B26" s="1076"/>
      <c r="C26" s="1076"/>
      <c r="D26" s="1076"/>
    </row>
  </sheetData>
  <mergeCells count="22">
    <mergeCell ref="A19:D19"/>
    <mergeCell ref="A20:D20"/>
    <mergeCell ref="A11:D11"/>
    <mergeCell ref="A1:D1"/>
    <mergeCell ref="A4:C4"/>
    <mergeCell ref="A5:C5"/>
    <mergeCell ref="A6:C6"/>
    <mergeCell ref="A7:C7"/>
    <mergeCell ref="A8:C8"/>
    <mergeCell ref="A18:D18"/>
    <mergeCell ref="A12:D12"/>
    <mergeCell ref="A13:D13"/>
    <mergeCell ref="A14:D14"/>
    <mergeCell ref="A15:D15"/>
    <mergeCell ref="A16:D16"/>
    <mergeCell ref="A17:D17"/>
    <mergeCell ref="A26:D26"/>
    <mergeCell ref="A21:D21"/>
    <mergeCell ref="A22:D22"/>
    <mergeCell ref="A23:D23"/>
    <mergeCell ref="A24:D24"/>
    <mergeCell ref="A25:D25"/>
  </mergeCells>
  <phoneticPr fontId="3"/>
  <pageMargins left="0.59055118110236227" right="0.59055118110236227" top="0.98425196850393704" bottom="0.98425196850393704" header="0.51181102362204722" footer="0.51181102362204722"/>
  <pageSetup paperSize="9" scale="7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D30"/>
  <sheetViews>
    <sheetView showGridLines="0" view="pageBreakPreview" topLeftCell="A10" zoomScale="85" zoomScaleNormal="100" zoomScaleSheetLayoutView="85"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445</v>
      </c>
      <c r="B1" s="1049"/>
      <c r="C1" s="1049"/>
      <c r="D1" s="1049"/>
    </row>
    <row r="2" spans="1:4" ht="18.75" customHeight="1">
      <c r="A2" s="193"/>
      <c r="B2" s="193"/>
      <c r="C2" s="156"/>
      <c r="D2" s="157"/>
    </row>
    <row r="3" spans="1:4" ht="18.75" customHeight="1"/>
    <row r="4" spans="1:4" s="126" customFormat="1" ht="18.75" customHeight="1">
      <c r="A4" s="1126" t="s">
        <v>349</v>
      </c>
      <c r="B4" s="1126"/>
      <c r="C4" s="1126"/>
      <c r="D4" s="257" t="s">
        <v>350</v>
      </c>
    </row>
    <row r="5" spans="1:4" s="127" customFormat="1" ht="59.25" customHeight="1">
      <c r="A5" s="1034" t="s">
        <v>597</v>
      </c>
      <c r="B5" s="1035"/>
      <c r="C5" s="1035"/>
      <c r="D5" s="259" t="s">
        <v>114</v>
      </c>
    </row>
    <row r="6" spans="1:4" s="127" customFormat="1" ht="63.75" customHeight="1">
      <c r="A6" s="1034" t="s">
        <v>598</v>
      </c>
      <c r="B6" s="1035"/>
      <c r="C6" s="1035"/>
      <c r="D6" s="259" t="s">
        <v>114</v>
      </c>
    </row>
    <row r="7" spans="1:4" s="127" customFormat="1" ht="45" customHeight="1">
      <c r="A7" s="1034" t="s">
        <v>577</v>
      </c>
      <c r="B7" s="1035"/>
      <c r="C7" s="1035"/>
      <c r="D7" s="259" t="s">
        <v>114</v>
      </c>
    </row>
    <row r="8" spans="1:4" s="127" customFormat="1" ht="45" customHeight="1">
      <c r="A8" s="1191" t="s">
        <v>446</v>
      </c>
      <c r="B8" s="1192"/>
      <c r="C8" s="1192"/>
      <c r="D8" s="1193"/>
    </row>
    <row r="9" spans="1:4" s="127" customFormat="1" ht="47.25" customHeight="1">
      <c r="A9" s="1028" t="s">
        <v>910</v>
      </c>
      <c r="B9" s="1029"/>
      <c r="C9" s="1029"/>
      <c r="D9" s="259" t="s">
        <v>114</v>
      </c>
    </row>
    <row r="10" spans="1:4" s="127" customFormat="1" ht="47.25" customHeight="1">
      <c r="A10" s="1028" t="s">
        <v>911</v>
      </c>
      <c r="B10" s="1029"/>
      <c r="C10" s="1029"/>
      <c r="D10" s="259" t="s">
        <v>114</v>
      </c>
    </row>
    <row r="11" spans="1:4" s="127" customFormat="1" ht="47.25" customHeight="1">
      <c r="A11" s="1028" t="s">
        <v>912</v>
      </c>
      <c r="B11" s="1029"/>
      <c r="C11" s="1029"/>
      <c r="D11" s="259" t="s">
        <v>114</v>
      </c>
    </row>
    <row r="12" spans="1:4" s="127" customFormat="1" ht="52.5" customHeight="1">
      <c r="A12" s="1108" t="s">
        <v>352</v>
      </c>
      <c r="B12" s="1107"/>
      <c r="C12" s="1107"/>
      <c r="D12" s="194" t="s">
        <v>114</v>
      </c>
    </row>
    <row r="14" spans="1:4" ht="18" customHeight="1">
      <c r="A14" s="123" t="s">
        <v>353</v>
      </c>
    </row>
    <row r="15" spans="1:4" ht="71.25" customHeight="1">
      <c r="A15" s="1076" t="s">
        <v>622</v>
      </c>
      <c r="B15" s="1152"/>
      <c r="C15" s="1152"/>
      <c r="D15" s="1152"/>
    </row>
    <row r="16" spans="1:4" ht="62.25" customHeight="1">
      <c r="A16" s="1076" t="s">
        <v>437</v>
      </c>
      <c r="B16" s="1152"/>
      <c r="C16" s="1152"/>
      <c r="D16" s="1152"/>
    </row>
    <row r="17" spans="1:4" ht="74.25" customHeight="1">
      <c r="A17" s="1076" t="s">
        <v>438</v>
      </c>
      <c r="B17" s="1152"/>
      <c r="C17" s="1152"/>
      <c r="D17" s="1152"/>
    </row>
    <row r="18" spans="1:4" ht="76.8" customHeight="1">
      <c r="A18" s="1076" t="s">
        <v>913</v>
      </c>
      <c r="B18" s="1152"/>
      <c r="C18" s="1152"/>
      <c r="D18" s="1152"/>
    </row>
    <row r="19" spans="1:4" ht="77.25" customHeight="1">
      <c r="A19" s="1076" t="s">
        <v>854</v>
      </c>
      <c r="B19" s="1152"/>
      <c r="C19" s="1152"/>
      <c r="D19" s="1152"/>
    </row>
    <row r="20" spans="1:4" ht="38.25" customHeight="1">
      <c r="A20" s="1076" t="s">
        <v>439</v>
      </c>
      <c r="B20" s="1152"/>
      <c r="C20" s="1152"/>
      <c r="D20" s="1152"/>
    </row>
    <row r="21" spans="1:4" ht="101.25" customHeight="1">
      <c r="A21" s="1076" t="s">
        <v>855</v>
      </c>
      <c r="B21" s="1152"/>
      <c r="C21" s="1152"/>
      <c r="D21" s="1152"/>
    </row>
    <row r="22" spans="1:4" ht="45.6" customHeight="1">
      <c r="A22" s="1076" t="s">
        <v>914</v>
      </c>
      <c r="B22" s="1152"/>
      <c r="C22" s="1152"/>
      <c r="D22" s="1152"/>
    </row>
    <row r="23" spans="1:4" ht="83.25" customHeight="1">
      <c r="A23" s="1076" t="s">
        <v>915</v>
      </c>
      <c r="B23" s="1078"/>
      <c r="C23" s="1078"/>
      <c r="D23" s="1078"/>
    </row>
    <row r="24" spans="1:4" ht="101.25" customHeight="1">
      <c r="A24" s="1076" t="s">
        <v>440</v>
      </c>
      <c r="B24" s="1078"/>
      <c r="C24" s="1078"/>
      <c r="D24" s="1078"/>
    </row>
    <row r="25" spans="1:4" ht="43.5" customHeight="1">
      <c r="A25" s="1076" t="s">
        <v>441</v>
      </c>
      <c r="B25" s="1078"/>
      <c r="C25" s="1078"/>
      <c r="D25" s="1078"/>
    </row>
    <row r="26" spans="1:4" ht="67.2" customHeight="1">
      <c r="A26" s="1076" t="s">
        <v>442</v>
      </c>
      <c r="B26" s="1078"/>
      <c r="C26" s="1078"/>
      <c r="D26" s="1078"/>
    </row>
    <row r="27" spans="1:4" ht="63.75" customHeight="1">
      <c r="A27" s="1076" t="s">
        <v>443</v>
      </c>
      <c r="B27" s="1078"/>
      <c r="C27" s="1078"/>
      <c r="D27" s="1078"/>
    </row>
    <row r="28" spans="1:4" ht="42.6" customHeight="1">
      <c r="A28" s="1076" t="s">
        <v>916</v>
      </c>
      <c r="B28" s="1076"/>
      <c r="C28" s="1076"/>
      <c r="D28" s="1076"/>
    </row>
    <row r="29" spans="1:4" ht="42.6" customHeight="1">
      <c r="A29" s="1076" t="s">
        <v>917</v>
      </c>
      <c r="B29" s="1076"/>
      <c r="C29" s="1076"/>
      <c r="D29" s="1076"/>
    </row>
    <row r="30" spans="1:4" ht="61.5" customHeight="1">
      <c r="A30" s="1076" t="s">
        <v>444</v>
      </c>
      <c r="B30" s="1076"/>
      <c r="C30" s="1076"/>
      <c r="D30" s="1076"/>
    </row>
  </sheetData>
  <mergeCells count="26">
    <mergeCell ref="A20:D20"/>
    <mergeCell ref="A1:D1"/>
    <mergeCell ref="A4:C4"/>
    <mergeCell ref="A5:C5"/>
    <mergeCell ref="A6:C6"/>
    <mergeCell ref="A7:C7"/>
    <mergeCell ref="A12:C12"/>
    <mergeCell ref="A9:C9"/>
    <mergeCell ref="A8:D8"/>
    <mergeCell ref="A11:C11"/>
    <mergeCell ref="A27:D27"/>
    <mergeCell ref="A28:D28"/>
    <mergeCell ref="A29:D29"/>
    <mergeCell ref="A30:D30"/>
    <mergeCell ref="A10:C10"/>
    <mergeCell ref="A21:D21"/>
    <mergeCell ref="A22:D22"/>
    <mergeCell ref="A23:D23"/>
    <mergeCell ref="A24:D24"/>
    <mergeCell ref="A25:D25"/>
    <mergeCell ref="A26:D26"/>
    <mergeCell ref="A15:D15"/>
    <mergeCell ref="A16:D16"/>
    <mergeCell ref="A17:D17"/>
    <mergeCell ref="A18:D18"/>
    <mergeCell ref="A19:D19"/>
  </mergeCells>
  <phoneticPr fontId="3"/>
  <pageMargins left="0.59055118110236227" right="0.59055118110236227" top="0.98425196850393704" bottom="0.98425196850393704" header="0.51181102362204722" footer="0.51181102362204722"/>
  <pageSetup paperSize="9" scale="77"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D28"/>
  <sheetViews>
    <sheetView showGridLines="0" view="pageBreakPreview" topLeftCell="A23" zoomScaleNormal="100" zoomScaleSheetLayoutView="100" workbookViewId="0">
      <selection activeCell="K7" sqref="K7:AN7"/>
    </sheetView>
  </sheetViews>
  <sheetFormatPr defaultColWidth="9" defaultRowHeight="13.2"/>
  <cols>
    <col min="1" max="1" width="14" style="123" customWidth="1"/>
    <col min="2" max="2" width="33.6640625" style="123" customWidth="1"/>
    <col min="3" max="3" width="49.109375" style="123" customWidth="1"/>
    <col min="4" max="4" width="16.6640625" style="130" customWidth="1"/>
    <col min="5" max="16384" width="9" style="123"/>
  </cols>
  <sheetData>
    <row r="1" spans="1:4" ht="30" customHeight="1">
      <c r="A1" s="1049" t="s">
        <v>579</v>
      </c>
      <c r="B1" s="1049"/>
      <c r="C1" s="1049"/>
      <c r="D1" s="1049"/>
    </row>
    <row r="2" spans="1:4" ht="18.75" customHeight="1">
      <c r="A2" s="193"/>
      <c r="B2" s="193"/>
      <c r="C2" s="156"/>
      <c r="D2" s="157"/>
    </row>
    <row r="3" spans="1:4" ht="18.75" customHeight="1"/>
    <row r="4" spans="1:4" s="126" customFormat="1" ht="18.75" customHeight="1">
      <c r="A4" s="1126" t="s">
        <v>349</v>
      </c>
      <c r="B4" s="1126"/>
      <c r="C4" s="1126"/>
      <c r="D4" s="257" t="s">
        <v>350</v>
      </c>
    </row>
    <row r="5" spans="1:4" s="127" customFormat="1" ht="59.25" customHeight="1">
      <c r="A5" s="1034" t="s">
        <v>597</v>
      </c>
      <c r="B5" s="1035"/>
      <c r="C5" s="1035"/>
      <c r="D5" s="259" t="s">
        <v>114</v>
      </c>
    </row>
    <row r="6" spans="1:4" s="127" customFormat="1" ht="63.75" customHeight="1">
      <c r="A6" s="1034" t="s">
        <v>623</v>
      </c>
      <c r="B6" s="1035"/>
      <c r="C6" s="1035"/>
      <c r="D6" s="259" t="s">
        <v>114</v>
      </c>
    </row>
    <row r="7" spans="1:4" s="127" customFormat="1" ht="45" customHeight="1">
      <c r="A7" s="1034" t="s">
        <v>577</v>
      </c>
      <c r="B7" s="1035"/>
      <c r="C7" s="1035"/>
      <c r="D7" s="259" t="s">
        <v>114</v>
      </c>
    </row>
    <row r="8" spans="1:4" s="127" customFormat="1" ht="47.25" customHeight="1">
      <c r="A8" s="1028" t="s">
        <v>599</v>
      </c>
      <c r="B8" s="1029"/>
      <c r="C8" s="1029"/>
      <c r="D8" s="259" t="s">
        <v>114</v>
      </c>
    </row>
    <row r="9" spans="1:4" s="127" customFormat="1" ht="47.25" customHeight="1">
      <c r="A9" s="1028" t="s">
        <v>600</v>
      </c>
      <c r="B9" s="1029"/>
      <c r="C9" s="1029"/>
      <c r="D9" s="259" t="s">
        <v>114</v>
      </c>
    </row>
    <row r="10" spans="1:4" s="127" customFormat="1" ht="52.5" customHeight="1">
      <c r="A10" s="1107" t="s">
        <v>352</v>
      </c>
      <c r="B10" s="1107"/>
      <c r="C10" s="1107"/>
      <c r="D10" s="194" t="s">
        <v>114</v>
      </c>
    </row>
    <row r="12" spans="1:4" ht="18" customHeight="1">
      <c r="A12" s="123" t="s">
        <v>353</v>
      </c>
    </row>
    <row r="13" spans="1:4" ht="71.25" customHeight="1">
      <c r="A13" s="1076" t="s">
        <v>622</v>
      </c>
      <c r="B13" s="1152"/>
      <c r="C13" s="1152"/>
      <c r="D13" s="1152"/>
    </row>
    <row r="14" spans="1:4" ht="62.25" customHeight="1">
      <c r="A14" s="1076" t="s">
        <v>437</v>
      </c>
      <c r="B14" s="1152"/>
      <c r="C14" s="1152"/>
      <c r="D14" s="1152"/>
    </row>
    <row r="15" spans="1:4" ht="74.25" customHeight="1">
      <c r="A15" s="1076" t="s">
        <v>438</v>
      </c>
      <c r="B15" s="1152"/>
      <c r="C15" s="1152"/>
      <c r="D15" s="1152"/>
    </row>
    <row r="16" spans="1:4" ht="76.8" customHeight="1">
      <c r="A16" s="1076" t="s">
        <v>913</v>
      </c>
      <c r="B16" s="1152"/>
      <c r="C16" s="1152"/>
      <c r="D16" s="1152"/>
    </row>
    <row r="17" spans="1:4" ht="77.25" customHeight="1">
      <c r="A17" s="1076" t="s">
        <v>854</v>
      </c>
      <c r="B17" s="1152"/>
      <c r="C17" s="1152"/>
      <c r="D17" s="1152"/>
    </row>
    <row r="18" spans="1:4" ht="38.25" customHeight="1">
      <c r="A18" s="1076" t="s">
        <v>439</v>
      </c>
      <c r="B18" s="1152"/>
      <c r="C18" s="1152"/>
      <c r="D18" s="1152"/>
    </row>
    <row r="19" spans="1:4" ht="101.25" customHeight="1">
      <c r="A19" s="1076" t="s">
        <v>855</v>
      </c>
      <c r="B19" s="1152"/>
      <c r="C19" s="1152"/>
      <c r="D19" s="1152"/>
    </row>
    <row r="20" spans="1:4" ht="45.6" customHeight="1">
      <c r="A20" s="1076" t="s">
        <v>914</v>
      </c>
      <c r="B20" s="1152"/>
      <c r="C20" s="1152"/>
      <c r="D20" s="1152"/>
    </row>
    <row r="21" spans="1:4" ht="83.25" customHeight="1">
      <c r="A21" s="1076" t="s">
        <v>915</v>
      </c>
      <c r="B21" s="1078"/>
      <c r="C21" s="1078"/>
      <c r="D21" s="1078"/>
    </row>
    <row r="22" spans="1:4" ht="101.25" customHeight="1">
      <c r="A22" s="1076" t="s">
        <v>440</v>
      </c>
      <c r="B22" s="1078"/>
      <c r="C22" s="1078"/>
      <c r="D22" s="1078"/>
    </row>
    <row r="23" spans="1:4" ht="43.5" customHeight="1">
      <c r="A23" s="1076" t="s">
        <v>441</v>
      </c>
      <c r="B23" s="1078"/>
      <c r="C23" s="1078"/>
      <c r="D23" s="1078"/>
    </row>
    <row r="24" spans="1:4" ht="67.2" customHeight="1">
      <c r="A24" s="1076" t="s">
        <v>442</v>
      </c>
      <c r="B24" s="1078"/>
      <c r="C24" s="1078"/>
      <c r="D24" s="1078"/>
    </row>
    <row r="25" spans="1:4" ht="63.75" customHeight="1">
      <c r="A25" s="1076" t="s">
        <v>443</v>
      </c>
      <c r="B25" s="1078"/>
      <c r="C25" s="1078"/>
      <c r="D25" s="1078"/>
    </row>
    <row r="26" spans="1:4" ht="42.6" customHeight="1">
      <c r="A26" s="1076" t="s">
        <v>916</v>
      </c>
      <c r="B26" s="1076"/>
      <c r="C26" s="1076"/>
      <c r="D26" s="1076"/>
    </row>
    <row r="27" spans="1:4" ht="42.6" customHeight="1">
      <c r="A27" s="1076" t="s">
        <v>917</v>
      </c>
      <c r="B27" s="1076"/>
      <c r="C27" s="1076"/>
      <c r="D27" s="1076"/>
    </row>
    <row r="28" spans="1:4" ht="61.5" customHeight="1">
      <c r="A28" s="1076" t="s">
        <v>444</v>
      </c>
      <c r="B28" s="1076"/>
      <c r="C28" s="1076"/>
      <c r="D28" s="1076"/>
    </row>
  </sheetData>
  <mergeCells count="24">
    <mergeCell ref="A16:D16"/>
    <mergeCell ref="A1:D1"/>
    <mergeCell ref="A4:C4"/>
    <mergeCell ref="A5:C5"/>
    <mergeCell ref="A6:C6"/>
    <mergeCell ref="A7:C7"/>
    <mergeCell ref="A8:C8"/>
    <mergeCell ref="A9:C9"/>
    <mergeCell ref="A10:C10"/>
    <mergeCell ref="A13:D13"/>
    <mergeCell ref="A14:D14"/>
    <mergeCell ref="A15:D15"/>
    <mergeCell ref="A28:D28"/>
    <mergeCell ref="A17:D17"/>
    <mergeCell ref="A18:D18"/>
    <mergeCell ref="A19:D19"/>
    <mergeCell ref="A20:D20"/>
    <mergeCell ref="A21:D21"/>
    <mergeCell ref="A22:D22"/>
    <mergeCell ref="A23:D23"/>
    <mergeCell ref="A24:D24"/>
    <mergeCell ref="A25:D25"/>
    <mergeCell ref="A26:D26"/>
    <mergeCell ref="A27:D27"/>
  </mergeCells>
  <phoneticPr fontId="3"/>
  <pageMargins left="0.59055118110236227" right="0.59055118110236227" top="0.98425196850393704" bottom="0.98425196850393704" header="0.51181102362204722" footer="0.51181102362204722"/>
  <pageSetup paperSize="9" scale="77"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D32"/>
  <sheetViews>
    <sheetView showGridLines="0" view="pageBreakPreview" topLeftCell="A7" zoomScaleNormal="100" zoomScaleSheetLayoutView="100" workbookViewId="0">
      <selection activeCell="K7" sqref="K7:AN7"/>
    </sheetView>
  </sheetViews>
  <sheetFormatPr defaultColWidth="9" defaultRowHeight="13.2"/>
  <cols>
    <col min="1" max="1" width="14" style="271" customWidth="1"/>
    <col min="2" max="2" width="33.6640625" style="271" customWidth="1"/>
    <col min="3" max="3" width="49.109375" style="271" customWidth="1"/>
    <col min="4" max="4" width="16.6640625" style="274" customWidth="1"/>
    <col min="5" max="16384" width="9" style="271"/>
  </cols>
  <sheetData>
    <row r="1" spans="1:4" ht="30" customHeight="1">
      <c r="A1" s="1182" t="s">
        <v>447</v>
      </c>
      <c r="B1" s="1182"/>
      <c r="C1" s="1182"/>
      <c r="D1" s="1182"/>
    </row>
    <row r="2" spans="1:4" ht="18.75" customHeight="1">
      <c r="A2" s="272"/>
      <c r="B2" s="272"/>
      <c r="C2" s="273"/>
    </row>
    <row r="3" spans="1:4" ht="18.75" customHeight="1"/>
    <row r="4" spans="1:4" s="276" customFormat="1" ht="18.75" customHeight="1">
      <c r="A4" s="1183" t="s">
        <v>349</v>
      </c>
      <c r="B4" s="1183"/>
      <c r="C4" s="1183"/>
      <c r="D4" s="278" t="s">
        <v>350</v>
      </c>
    </row>
    <row r="5" spans="1:4" s="277" customFormat="1" ht="45" customHeight="1">
      <c r="A5" s="1180" t="s">
        <v>580</v>
      </c>
      <c r="B5" s="1180"/>
      <c r="C5" s="1180"/>
      <c r="D5" s="275" t="s">
        <v>114</v>
      </c>
    </row>
    <row r="6" spans="1:4" s="277" customFormat="1" ht="45" customHeight="1">
      <c r="A6" s="1180" t="s">
        <v>581</v>
      </c>
      <c r="B6" s="1180"/>
      <c r="C6" s="1180"/>
      <c r="D6" s="275" t="s">
        <v>114</v>
      </c>
    </row>
    <row r="7" spans="1:4" s="277" customFormat="1" ht="52.5" customHeight="1">
      <c r="A7" s="1180" t="s">
        <v>352</v>
      </c>
      <c r="B7" s="1180"/>
      <c r="C7" s="1180"/>
      <c r="D7" s="275" t="s">
        <v>114</v>
      </c>
    </row>
    <row r="9" spans="1:4">
      <c r="A9" s="271" t="s">
        <v>355</v>
      </c>
    </row>
    <row r="10" spans="1:4" s="277" customFormat="1" ht="39.6" customHeight="1">
      <c r="A10" s="1186" t="s">
        <v>983</v>
      </c>
      <c r="B10" s="1189"/>
      <c r="C10" s="1189"/>
      <c r="D10" s="1189"/>
    </row>
    <row r="11" spans="1:4" s="277" customFormat="1" ht="39" customHeight="1">
      <c r="A11" s="1186" t="s">
        <v>984</v>
      </c>
      <c r="B11" s="1186"/>
      <c r="C11" s="1186"/>
      <c r="D11" s="1186"/>
    </row>
    <row r="12" spans="1:4" s="277" customFormat="1" ht="126" customHeight="1">
      <c r="A12" s="1186" t="s">
        <v>985</v>
      </c>
      <c r="B12" s="1186"/>
      <c r="C12" s="1186"/>
      <c r="D12" s="1186"/>
    </row>
    <row r="13" spans="1:4" s="277" customFormat="1" ht="32.25" customHeight="1">
      <c r="A13" s="1186" t="s">
        <v>448</v>
      </c>
      <c r="B13" s="1186"/>
      <c r="C13" s="1186"/>
      <c r="D13" s="1186"/>
    </row>
    <row r="14" spans="1:4" ht="18" customHeight="1"/>
    <row r="15" spans="1:4" ht="18" customHeight="1"/>
    <row r="16" spans="1:4" ht="18" customHeight="1"/>
    <row r="17" spans="1:4" ht="18" customHeight="1"/>
    <row r="18" spans="1:4" ht="18" customHeight="1"/>
    <row r="19" spans="1:4" ht="96" customHeight="1">
      <c r="A19" s="1187"/>
      <c r="B19" s="1187"/>
      <c r="C19" s="1187"/>
      <c r="D19" s="1187"/>
    </row>
    <row r="20" spans="1:4" ht="18" customHeight="1"/>
    <row r="21" spans="1:4" ht="34.5" customHeight="1">
      <c r="A21" s="1187"/>
      <c r="B21" s="1188"/>
      <c r="C21" s="1188"/>
      <c r="D21" s="1188"/>
    </row>
    <row r="22" spans="1:4" ht="18" customHeight="1"/>
    <row r="23" spans="1:4" ht="18" customHeight="1"/>
    <row r="24" spans="1:4" ht="34.5" customHeight="1">
      <c r="A24" s="1184"/>
      <c r="B24" s="1185"/>
      <c r="C24" s="1185"/>
      <c r="D24" s="1185"/>
    </row>
    <row r="25" spans="1:4" ht="62.25" customHeight="1">
      <c r="A25" s="1184"/>
      <c r="B25" s="1185"/>
      <c r="C25" s="1185"/>
      <c r="D25" s="1185"/>
    </row>
    <row r="26" spans="1:4" ht="18" customHeight="1">
      <c r="A26" s="1185"/>
      <c r="B26" s="1185"/>
      <c r="C26" s="1185"/>
      <c r="D26" s="1185"/>
    </row>
    <row r="27" spans="1:4" ht="36" customHeight="1">
      <c r="A27" s="1187"/>
      <c r="B27" s="1188"/>
      <c r="C27" s="1188"/>
      <c r="D27" s="1188"/>
    </row>
    <row r="28" spans="1:4" ht="52.5" customHeight="1">
      <c r="A28" s="1187"/>
      <c r="B28" s="1188"/>
      <c r="C28" s="1188"/>
      <c r="D28" s="1188"/>
    </row>
    <row r="29" spans="1:4" ht="49.5" customHeight="1">
      <c r="A29" s="1184"/>
      <c r="B29" s="1185"/>
      <c r="C29" s="1185"/>
      <c r="D29" s="1185"/>
    </row>
    <row r="30" spans="1:4" ht="48" customHeight="1">
      <c r="A30" s="1184"/>
      <c r="B30" s="1185"/>
      <c r="C30" s="1185"/>
      <c r="D30" s="1185"/>
    </row>
    <row r="31" spans="1:4" ht="30.75" customHeight="1">
      <c r="A31" s="1187"/>
      <c r="B31" s="1188"/>
      <c r="C31" s="1188"/>
      <c r="D31" s="1188"/>
    </row>
    <row r="32" spans="1:4">
      <c r="A32" s="279"/>
      <c r="B32" s="279"/>
      <c r="C32" s="279"/>
      <c r="D32" s="279"/>
    </row>
  </sheetData>
  <mergeCells count="19">
    <mergeCell ref="A31:D31"/>
    <mergeCell ref="A25:D25"/>
    <mergeCell ref="A26:D26"/>
    <mergeCell ref="A27:D27"/>
    <mergeCell ref="A28:D28"/>
    <mergeCell ref="A29:D29"/>
    <mergeCell ref="A30:D30"/>
    <mergeCell ref="A24:D24"/>
    <mergeCell ref="A1:D1"/>
    <mergeCell ref="A4:C4"/>
    <mergeCell ref="A5:C5"/>
    <mergeCell ref="A6:C6"/>
    <mergeCell ref="A11:D11"/>
    <mergeCell ref="A12:D12"/>
    <mergeCell ref="A13:D13"/>
    <mergeCell ref="A19:D19"/>
    <mergeCell ref="A21:D21"/>
    <mergeCell ref="A10:D10"/>
    <mergeCell ref="A7:C7"/>
  </mergeCells>
  <phoneticPr fontId="3"/>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13" max="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A9D2-0B55-47BB-A64B-AD9C699402BF}">
  <sheetPr>
    <tabColor theme="8"/>
  </sheetPr>
  <dimension ref="A1:D40"/>
  <sheetViews>
    <sheetView showGridLines="0" view="pageBreakPreview" topLeftCell="A10" zoomScaleNormal="100" zoomScaleSheetLayoutView="100" workbookViewId="0">
      <selection activeCell="K7" sqref="K7:AN7"/>
    </sheetView>
  </sheetViews>
  <sheetFormatPr defaultColWidth="9" defaultRowHeight="13.2"/>
  <cols>
    <col min="1" max="1" width="14" style="271" customWidth="1"/>
    <col min="2" max="2" width="33.6640625" style="271" customWidth="1"/>
    <col min="3" max="3" width="49.109375" style="271" customWidth="1"/>
    <col min="4" max="4" width="16.6640625" style="274" customWidth="1"/>
    <col min="5" max="16384" width="9" style="271"/>
  </cols>
  <sheetData>
    <row r="1" spans="1:4" ht="30" customHeight="1">
      <c r="A1" s="1182" t="s">
        <v>918</v>
      </c>
      <c r="B1" s="1182"/>
      <c r="C1" s="1182"/>
      <c r="D1" s="1182"/>
    </row>
    <row r="2" spans="1:4" ht="18.75" customHeight="1">
      <c r="A2" s="535"/>
      <c r="B2" s="535"/>
      <c r="C2" s="273"/>
    </row>
    <row r="3" spans="1:4" ht="18.75" customHeight="1">
      <c r="A3" s="554" t="s">
        <v>919</v>
      </c>
    </row>
    <row r="4" spans="1:4" s="276" customFormat="1" ht="18.75" customHeight="1">
      <c r="A4" s="1183" t="s">
        <v>349</v>
      </c>
      <c r="B4" s="1183"/>
      <c r="C4" s="1183"/>
      <c r="D4" s="536" t="s">
        <v>350</v>
      </c>
    </row>
    <row r="5" spans="1:4" s="277" customFormat="1" ht="117.6" customHeight="1">
      <c r="A5" s="1180" t="s">
        <v>986</v>
      </c>
      <c r="B5" s="1180"/>
      <c r="C5" s="1180"/>
      <c r="D5" s="275" t="s">
        <v>114</v>
      </c>
    </row>
    <row r="6" spans="1:4" s="277" customFormat="1" ht="45" customHeight="1">
      <c r="A6" s="1180" t="s">
        <v>921</v>
      </c>
      <c r="B6" s="1180"/>
      <c r="C6" s="1180"/>
      <c r="D6" s="275" t="s">
        <v>114</v>
      </c>
    </row>
    <row r="7" spans="1:4" s="277" customFormat="1" ht="45" customHeight="1">
      <c r="A7" s="1180" t="s">
        <v>922</v>
      </c>
      <c r="B7" s="1180"/>
      <c r="C7" s="1180"/>
      <c r="D7" s="275" t="s">
        <v>114</v>
      </c>
    </row>
    <row r="8" spans="1:4" s="277" customFormat="1" ht="45" customHeight="1">
      <c r="A8" s="1180" t="s">
        <v>923</v>
      </c>
      <c r="B8" s="1180"/>
      <c r="C8" s="1180"/>
      <c r="D8" s="275" t="s">
        <v>114</v>
      </c>
    </row>
    <row r="9" spans="1:4" s="277" customFormat="1" ht="22.2" customHeight="1">
      <c r="A9" s="1180" t="s">
        <v>924</v>
      </c>
      <c r="B9" s="1180"/>
      <c r="C9" s="1180"/>
      <c r="D9" s="275" t="s">
        <v>114</v>
      </c>
    </row>
    <row r="10" spans="1:4" s="277" customFormat="1" ht="52.5" customHeight="1">
      <c r="A10" s="1180" t="s">
        <v>352</v>
      </c>
      <c r="B10" s="1180"/>
      <c r="C10" s="1180"/>
      <c r="D10" s="275" t="s">
        <v>114</v>
      </c>
    </row>
    <row r="12" spans="1:4" ht="18.75" customHeight="1">
      <c r="A12" s="554" t="s">
        <v>925</v>
      </c>
    </row>
    <row r="13" spans="1:4" s="276" customFormat="1" ht="18.75" customHeight="1">
      <c r="A13" s="1183" t="s">
        <v>349</v>
      </c>
      <c r="B13" s="1183"/>
      <c r="C13" s="1183"/>
      <c r="D13" s="536" t="s">
        <v>350</v>
      </c>
    </row>
    <row r="14" spans="1:4" s="277" customFormat="1" ht="117.6" customHeight="1">
      <c r="A14" s="1180" t="s">
        <v>920</v>
      </c>
      <c r="B14" s="1180"/>
      <c r="C14" s="1180"/>
      <c r="D14" s="275" t="s">
        <v>114</v>
      </c>
    </row>
    <row r="15" spans="1:4" s="277" customFormat="1" ht="28.2" customHeight="1">
      <c r="A15" s="1180" t="s">
        <v>926</v>
      </c>
      <c r="B15" s="1180"/>
      <c r="C15" s="1180"/>
      <c r="D15" s="275" t="s">
        <v>114</v>
      </c>
    </row>
    <row r="16" spans="1:4" s="277" customFormat="1" ht="22.2" customHeight="1">
      <c r="A16" s="1180" t="s">
        <v>927</v>
      </c>
      <c r="B16" s="1180"/>
      <c r="C16" s="1180"/>
      <c r="D16" s="275" t="s">
        <v>114</v>
      </c>
    </row>
    <row r="17" spans="1:4" s="277" customFormat="1" ht="52.5" customHeight="1">
      <c r="A17" s="1180" t="s">
        <v>352</v>
      </c>
      <c r="B17" s="1180"/>
      <c r="C17" s="1180"/>
      <c r="D17" s="275" t="s">
        <v>114</v>
      </c>
    </row>
    <row r="18" spans="1:4" s="277" customFormat="1" ht="34.799999999999997" customHeight="1">
      <c r="A18" s="1186"/>
      <c r="B18" s="1189"/>
      <c r="C18" s="1189"/>
      <c r="D18" s="1189"/>
    </row>
    <row r="19" spans="1:4" s="277" customFormat="1" ht="34.799999999999997" customHeight="1">
      <c r="A19" s="1186"/>
      <c r="B19" s="1186"/>
      <c r="C19" s="1186"/>
      <c r="D19" s="1186"/>
    </row>
    <row r="20" spans="1:4" s="277" customFormat="1" ht="34.799999999999997" customHeight="1">
      <c r="A20" s="1186"/>
      <c r="B20" s="1186"/>
      <c r="C20" s="1186"/>
      <c r="D20" s="1186"/>
    </row>
    <row r="21" spans="1:4" s="277" customFormat="1" ht="34.799999999999997" customHeight="1">
      <c r="A21" s="1186"/>
      <c r="B21" s="1186"/>
      <c r="C21" s="1186"/>
      <c r="D21" s="1186"/>
    </row>
    <row r="22" spans="1:4" ht="18" customHeight="1"/>
    <row r="23" spans="1:4" ht="18" customHeight="1"/>
    <row r="24" spans="1:4" ht="18" customHeight="1"/>
    <row r="25" spans="1:4" ht="18" customHeight="1"/>
    <row r="26" spans="1:4" ht="18" customHeight="1"/>
    <row r="27" spans="1:4" ht="96" customHeight="1">
      <c r="A27" s="1187"/>
      <c r="B27" s="1187"/>
      <c r="C27" s="1187"/>
      <c r="D27" s="1187"/>
    </row>
    <row r="28" spans="1:4" ht="18" customHeight="1"/>
    <row r="29" spans="1:4" ht="34.5" customHeight="1">
      <c r="A29" s="1187"/>
      <c r="B29" s="1188"/>
      <c r="C29" s="1188"/>
      <c r="D29" s="1188"/>
    </row>
    <row r="30" spans="1:4" ht="18" customHeight="1"/>
    <row r="31" spans="1:4" ht="18" customHeight="1"/>
    <row r="32" spans="1:4" ht="34.5" customHeight="1">
      <c r="A32" s="1184"/>
      <c r="B32" s="1185"/>
      <c r="C32" s="1185"/>
      <c r="D32" s="1185"/>
    </row>
    <row r="33" spans="1:4" ht="62.25" customHeight="1">
      <c r="A33" s="1184"/>
      <c r="B33" s="1185"/>
      <c r="C33" s="1185"/>
      <c r="D33" s="1185"/>
    </row>
    <row r="34" spans="1:4" ht="18" customHeight="1">
      <c r="A34" s="1185"/>
      <c r="B34" s="1185"/>
      <c r="C34" s="1185"/>
      <c r="D34" s="1185"/>
    </row>
    <row r="35" spans="1:4" ht="36" customHeight="1">
      <c r="A35" s="1187"/>
      <c r="B35" s="1188"/>
      <c r="C35" s="1188"/>
      <c r="D35" s="1188"/>
    </row>
    <row r="36" spans="1:4" ht="52.5" customHeight="1">
      <c r="A36" s="1187"/>
      <c r="B36" s="1188"/>
      <c r="C36" s="1188"/>
      <c r="D36" s="1188"/>
    </row>
    <row r="37" spans="1:4" ht="49.5" customHeight="1">
      <c r="A37" s="1184"/>
      <c r="B37" s="1185"/>
      <c r="C37" s="1185"/>
      <c r="D37" s="1185"/>
    </row>
    <row r="38" spans="1:4" ht="48" customHeight="1">
      <c r="A38" s="1184"/>
      <c r="B38" s="1185"/>
      <c r="C38" s="1185"/>
      <c r="D38" s="1185"/>
    </row>
    <row r="39" spans="1:4" ht="30.75" customHeight="1">
      <c r="A39" s="1187"/>
      <c r="B39" s="1188"/>
      <c r="C39" s="1188"/>
      <c r="D39" s="1188"/>
    </row>
    <row r="40" spans="1:4">
      <c r="A40" s="534"/>
      <c r="B40" s="534"/>
      <c r="C40" s="534"/>
      <c r="D40" s="534"/>
    </row>
  </sheetData>
  <mergeCells count="27">
    <mergeCell ref="A39:D39"/>
    <mergeCell ref="A8:C8"/>
    <mergeCell ref="A6:C6"/>
    <mergeCell ref="A7:C7"/>
    <mergeCell ref="A13:C13"/>
    <mergeCell ref="A14:C14"/>
    <mergeCell ref="A15:C15"/>
    <mergeCell ref="A16:C16"/>
    <mergeCell ref="A17:C17"/>
    <mergeCell ref="A33:D33"/>
    <mergeCell ref="A34:D34"/>
    <mergeCell ref="A35:D35"/>
    <mergeCell ref="A36:D36"/>
    <mergeCell ref="A37:D37"/>
    <mergeCell ref="A38:D38"/>
    <mergeCell ref="A19:D19"/>
    <mergeCell ref="A20:D20"/>
    <mergeCell ref="A21:D21"/>
    <mergeCell ref="A27:D27"/>
    <mergeCell ref="A29:D29"/>
    <mergeCell ref="A32:D32"/>
    <mergeCell ref="A18:D18"/>
    <mergeCell ref="A1:D1"/>
    <mergeCell ref="A4:C4"/>
    <mergeCell ref="A5:C5"/>
    <mergeCell ref="A9:C9"/>
    <mergeCell ref="A10:C10"/>
  </mergeCells>
  <phoneticPr fontId="3"/>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21" max="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AF32"/>
  <sheetViews>
    <sheetView view="pageBreakPreview" topLeftCell="A16" zoomScaleNormal="100" zoomScaleSheetLayoutView="100" workbookViewId="0">
      <selection activeCell="K7" sqref="K7:AN7"/>
    </sheetView>
  </sheetViews>
  <sheetFormatPr defaultColWidth="9" defaultRowHeight="13.2"/>
  <cols>
    <col min="1" max="1" width="7" style="123" customWidth="1"/>
    <col min="2" max="2" width="8.109375" style="123" customWidth="1"/>
    <col min="3" max="15" width="5.6640625" style="123" customWidth="1"/>
    <col min="16" max="17" width="6.6640625" style="130" customWidth="1"/>
    <col min="18" max="16384" width="9" style="123"/>
  </cols>
  <sheetData>
    <row r="1" spans="1:32" ht="33" customHeight="1"/>
    <row r="2" spans="1:32" ht="27" customHeight="1">
      <c r="A2" s="1049" t="s">
        <v>552</v>
      </c>
      <c r="B2" s="1049"/>
      <c r="C2" s="1049"/>
      <c r="D2" s="1049"/>
      <c r="E2" s="1049"/>
      <c r="F2" s="1049"/>
      <c r="G2" s="1049"/>
      <c r="H2" s="1049"/>
      <c r="I2" s="1049"/>
      <c r="J2" s="1049"/>
      <c r="K2" s="1049"/>
      <c r="L2" s="1049"/>
      <c r="M2" s="1049"/>
      <c r="N2" s="1049"/>
      <c r="O2" s="1049"/>
      <c r="P2" s="1049"/>
      <c r="Q2" s="197"/>
    </row>
    <row r="3" spans="1:32" ht="19.8" thickBot="1">
      <c r="A3" s="182"/>
      <c r="P3" s="131"/>
      <c r="Q3" s="131"/>
    </row>
    <row r="4" spans="1:32" s="183" customFormat="1" ht="13.8" thickBot="1">
      <c r="A4" s="1194" t="s">
        <v>349</v>
      </c>
      <c r="B4" s="1195"/>
      <c r="C4" s="1196"/>
      <c r="D4" s="1196"/>
      <c r="E4" s="1196"/>
      <c r="F4" s="1196"/>
      <c r="G4" s="1196"/>
      <c r="H4" s="1196"/>
      <c r="I4" s="1196"/>
      <c r="J4" s="1196"/>
      <c r="K4" s="1196"/>
      <c r="L4" s="1196"/>
      <c r="M4" s="1196"/>
      <c r="N4" s="1196"/>
      <c r="O4" s="1197"/>
      <c r="P4" s="1194" t="s">
        <v>380</v>
      </c>
      <c r="Q4" s="1199"/>
    </row>
    <row r="5" spans="1:32" s="127" customFormat="1" ht="58.5" customHeight="1">
      <c r="A5" s="1200" t="s">
        <v>996</v>
      </c>
      <c r="B5" s="1201"/>
      <c r="C5" s="1201"/>
      <c r="D5" s="1201"/>
      <c r="E5" s="1201"/>
      <c r="F5" s="1201"/>
      <c r="G5" s="1201"/>
      <c r="H5" s="1201"/>
      <c r="I5" s="1201"/>
      <c r="J5" s="1201"/>
      <c r="K5" s="1201"/>
      <c r="L5" s="1201"/>
      <c r="M5" s="1201"/>
      <c r="N5" s="1201"/>
      <c r="O5" s="1202"/>
      <c r="P5" s="1203" t="s">
        <v>409</v>
      </c>
      <c r="Q5" s="1204"/>
    </row>
    <row r="6" spans="1:32" s="127" customFormat="1" ht="44.25" customHeight="1" thickBot="1">
      <c r="A6" s="1205" t="s">
        <v>997</v>
      </c>
      <c r="B6" s="1206"/>
      <c r="C6" s="1206"/>
      <c r="D6" s="1206"/>
      <c r="E6" s="1206"/>
      <c r="F6" s="1206"/>
      <c r="G6" s="1206"/>
      <c r="H6" s="1206"/>
      <c r="I6" s="1206"/>
      <c r="J6" s="1206"/>
      <c r="K6" s="1206"/>
      <c r="L6" s="1206"/>
      <c r="M6" s="1206"/>
      <c r="N6" s="1206"/>
      <c r="O6" s="1207"/>
      <c r="P6" s="1069" t="s">
        <v>449</v>
      </c>
      <c r="Q6" s="1070"/>
    </row>
    <row r="7" spans="1:32" s="127" customFormat="1" ht="19.5" customHeight="1">
      <c r="A7" s="1216" t="s">
        <v>510</v>
      </c>
      <c r="B7" s="1217"/>
      <c r="C7" s="1217"/>
      <c r="D7" s="1217"/>
      <c r="E7" s="1217"/>
      <c r="F7" s="1217"/>
      <c r="G7" s="1217"/>
      <c r="H7" s="1217"/>
      <c r="I7" s="1217"/>
      <c r="J7" s="1217"/>
      <c r="K7" s="1217"/>
      <c r="L7" s="1217"/>
      <c r="M7" s="1217"/>
      <c r="N7" s="1217"/>
      <c r="O7" s="1217"/>
      <c r="P7" s="1217"/>
      <c r="Q7" s="1218"/>
    </row>
    <row r="8" spans="1:32" s="127" customFormat="1" ht="44.25" customHeight="1">
      <c r="A8" s="1208" t="s">
        <v>998</v>
      </c>
      <c r="B8" s="1209"/>
      <c r="C8" s="1209"/>
      <c r="D8" s="1209"/>
      <c r="E8" s="1209"/>
      <c r="F8" s="1209"/>
      <c r="G8" s="1209"/>
      <c r="H8" s="1209"/>
      <c r="I8" s="1209"/>
      <c r="J8" s="1209"/>
      <c r="K8" s="1209"/>
      <c r="L8" s="1209"/>
      <c r="M8" s="1209"/>
      <c r="N8" s="1209"/>
      <c r="O8" s="1210"/>
      <c r="P8" s="1211" t="s">
        <v>409</v>
      </c>
      <c r="Q8" s="1212"/>
    </row>
    <row r="9" spans="1:32" s="127" customFormat="1" ht="44.25" customHeight="1">
      <c r="A9" s="1208" t="s">
        <v>999</v>
      </c>
      <c r="B9" s="1209"/>
      <c r="C9" s="1209"/>
      <c r="D9" s="1209"/>
      <c r="E9" s="1209"/>
      <c r="F9" s="1209"/>
      <c r="G9" s="1209"/>
      <c r="H9" s="1209"/>
      <c r="I9" s="1209"/>
      <c r="J9" s="1209"/>
      <c r="K9" s="1209"/>
      <c r="L9" s="1209"/>
      <c r="M9" s="1209"/>
      <c r="N9" s="1209"/>
      <c r="O9" s="1210"/>
      <c r="P9" s="1211" t="s">
        <v>449</v>
      </c>
      <c r="Q9" s="1212"/>
    </row>
    <row r="10" spans="1:32" s="127" customFormat="1" ht="37.799999999999997" customHeight="1" thickBot="1">
      <c r="A10" s="1219" t="s">
        <v>995</v>
      </c>
      <c r="B10" s="1220"/>
      <c r="C10" s="1220"/>
      <c r="D10" s="1220"/>
      <c r="E10" s="1220"/>
      <c r="F10" s="1220"/>
      <c r="G10" s="1220"/>
      <c r="H10" s="1220"/>
      <c r="I10" s="1220"/>
      <c r="J10" s="1220"/>
      <c r="K10" s="1220"/>
      <c r="L10" s="1220"/>
      <c r="M10" s="1220"/>
      <c r="N10" s="1220"/>
      <c r="O10" s="1221"/>
      <c r="P10" s="1072" t="s">
        <v>409</v>
      </c>
      <c r="Q10" s="1073"/>
    </row>
    <row r="11" spans="1:32" s="127" customFormat="1" ht="36" customHeight="1">
      <c r="A11" s="1213" t="s">
        <v>450</v>
      </c>
      <c r="B11" s="1214"/>
      <c r="C11" s="1214"/>
      <c r="D11" s="1214"/>
      <c r="E11" s="1214"/>
      <c r="F11" s="1214"/>
      <c r="G11" s="1214"/>
      <c r="H11" s="1214"/>
      <c r="I11" s="1214"/>
      <c r="J11" s="1214"/>
      <c r="K11" s="1214"/>
      <c r="L11" s="1214"/>
      <c r="M11" s="1214"/>
      <c r="N11" s="1214"/>
      <c r="O11" s="1214"/>
      <c r="P11" s="1214"/>
      <c r="Q11" s="1215"/>
    </row>
    <row r="12" spans="1:32" s="127" customFormat="1" ht="20.25" customHeight="1" thickBot="1">
      <c r="A12" s="198"/>
      <c r="B12" s="1198" t="s">
        <v>451</v>
      </c>
      <c r="C12" s="1198"/>
      <c r="D12" s="1198"/>
      <c r="E12" s="1198"/>
      <c r="F12" s="1198"/>
      <c r="G12" s="1198"/>
      <c r="H12" s="1198"/>
      <c r="I12" s="1198"/>
      <c r="J12" s="1198"/>
      <c r="K12" s="1198"/>
      <c r="L12" s="1198"/>
      <c r="M12" s="1198"/>
      <c r="N12" s="1198"/>
      <c r="O12" s="1198"/>
      <c r="P12" s="199"/>
      <c r="Q12" s="200"/>
      <c r="R12" s="201"/>
      <c r="S12" s="201"/>
      <c r="T12" s="201"/>
      <c r="U12" s="201"/>
      <c r="V12" s="201"/>
      <c r="W12" s="201"/>
      <c r="X12" s="201"/>
      <c r="Y12" s="201"/>
      <c r="Z12" s="201"/>
      <c r="AA12" s="201"/>
      <c r="AB12" s="201"/>
      <c r="AC12" s="201"/>
      <c r="AD12" s="201"/>
      <c r="AE12" s="202"/>
    </row>
    <row r="13" spans="1:32" s="127" customFormat="1" ht="24.75" customHeight="1">
      <c r="A13" s="203"/>
      <c r="B13" s="1225" t="s">
        <v>452</v>
      </c>
      <c r="C13" s="1226"/>
      <c r="D13" s="204" t="s">
        <v>453</v>
      </c>
      <c r="E13" s="204" t="s">
        <v>454</v>
      </c>
      <c r="F13" s="204" t="s">
        <v>36</v>
      </c>
      <c r="G13" s="204" t="s">
        <v>37</v>
      </c>
      <c r="H13" s="204" t="s">
        <v>38</v>
      </c>
      <c r="I13" s="204" t="s">
        <v>455</v>
      </c>
      <c r="J13" s="204" t="s">
        <v>39</v>
      </c>
      <c r="K13" s="204" t="s">
        <v>40</v>
      </c>
      <c r="L13" s="204" t="s">
        <v>41</v>
      </c>
      <c r="M13" s="204" t="s">
        <v>456</v>
      </c>
      <c r="N13" s="205" t="s">
        <v>457</v>
      </c>
      <c r="O13" s="206" t="s">
        <v>458</v>
      </c>
      <c r="P13" s="207" t="s">
        <v>459</v>
      </c>
      <c r="Q13" s="208"/>
      <c r="R13" s="209"/>
      <c r="S13" s="201"/>
      <c r="T13" s="201"/>
      <c r="U13" s="201"/>
      <c r="V13" s="201"/>
      <c r="W13" s="201"/>
      <c r="X13" s="201"/>
      <c r="Y13" s="201"/>
      <c r="Z13" s="201"/>
      <c r="AA13" s="201"/>
      <c r="AB13" s="201"/>
      <c r="AC13" s="201"/>
      <c r="AD13" s="201"/>
      <c r="AE13" s="201"/>
      <c r="AF13" s="202"/>
    </row>
    <row r="14" spans="1:32" s="127" customFormat="1" ht="54" customHeight="1">
      <c r="A14" s="210"/>
      <c r="B14" s="1227" t="s">
        <v>460</v>
      </c>
      <c r="C14" s="1228"/>
      <c r="D14" s="196"/>
      <c r="E14" s="196"/>
      <c r="F14" s="196"/>
      <c r="G14" s="196"/>
      <c r="H14" s="196"/>
      <c r="I14" s="196"/>
      <c r="J14" s="196"/>
      <c r="K14" s="196"/>
      <c r="L14" s="196"/>
      <c r="M14" s="196"/>
      <c r="N14" s="195"/>
      <c r="O14" s="211"/>
      <c r="P14" s="212" t="s">
        <v>461</v>
      </c>
      <c r="Q14" s="213"/>
      <c r="R14" s="209"/>
      <c r="S14" s="201"/>
      <c r="T14" s="201"/>
      <c r="U14" s="201"/>
      <c r="V14" s="201"/>
      <c r="W14" s="201"/>
      <c r="X14" s="201"/>
      <c r="Y14" s="201"/>
      <c r="Z14" s="201"/>
      <c r="AA14" s="201"/>
      <c r="AB14" s="201"/>
      <c r="AC14" s="201"/>
      <c r="AD14" s="201"/>
      <c r="AE14" s="201"/>
      <c r="AF14" s="202"/>
    </row>
    <row r="15" spans="1:32" s="217" customFormat="1" ht="68.25" customHeight="1" thickBot="1">
      <c r="A15" s="214"/>
      <c r="B15" s="1229" t="s">
        <v>462</v>
      </c>
      <c r="C15" s="1230"/>
      <c r="D15" s="196"/>
      <c r="E15" s="196"/>
      <c r="F15" s="196"/>
      <c r="G15" s="196"/>
      <c r="H15" s="196"/>
      <c r="I15" s="196"/>
      <c r="J15" s="196"/>
      <c r="K15" s="196"/>
      <c r="L15" s="196"/>
      <c r="M15" s="196"/>
      <c r="N15" s="195"/>
      <c r="O15" s="215"/>
      <c r="P15" s="216" t="s">
        <v>463</v>
      </c>
      <c r="Q15" s="213"/>
      <c r="R15" s="209"/>
    </row>
    <row r="16" spans="1:32" s="217" customFormat="1" ht="26.25" customHeight="1">
      <c r="A16" s="218"/>
      <c r="B16" s="1231" t="s">
        <v>464</v>
      </c>
      <c r="C16" s="1231"/>
      <c r="D16" s="1231"/>
      <c r="E16" s="1231"/>
      <c r="F16" s="1231"/>
      <c r="G16" s="1231"/>
      <c r="H16" s="1231"/>
      <c r="I16" s="1231"/>
      <c r="J16" s="1231"/>
      <c r="K16" s="1231"/>
      <c r="L16" s="1231"/>
      <c r="M16" s="1231"/>
      <c r="N16" s="1231"/>
      <c r="O16" s="1231"/>
      <c r="P16" s="219"/>
      <c r="Q16" s="220"/>
    </row>
    <row r="17" spans="1:17" s="217" customFormat="1" ht="10.5" customHeight="1">
      <c r="A17" s="221"/>
      <c r="B17" s="222"/>
      <c r="C17" s="222"/>
      <c r="D17" s="222"/>
      <c r="E17" s="222"/>
      <c r="F17" s="222"/>
      <c r="G17" s="222"/>
      <c r="H17" s="222"/>
      <c r="I17" s="222"/>
      <c r="J17" s="222"/>
      <c r="K17" s="222"/>
      <c r="L17" s="222"/>
      <c r="M17" s="222"/>
      <c r="N17" s="222"/>
      <c r="O17" s="222"/>
      <c r="P17" s="223"/>
      <c r="Q17" s="224"/>
    </row>
    <row r="18" spans="1:17" s="217" customFormat="1" ht="18" customHeight="1">
      <c r="A18" s="218"/>
      <c r="B18" s="1231" t="s">
        <v>465</v>
      </c>
      <c r="C18" s="1231"/>
      <c r="D18" s="1231"/>
      <c r="E18" s="1231"/>
      <c r="F18" s="1231"/>
      <c r="G18" s="1231"/>
      <c r="H18" s="1231"/>
      <c r="I18" s="1231"/>
      <c r="J18" s="1231"/>
      <c r="K18" s="1231"/>
      <c r="L18" s="1231"/>
      <c r="M18" s="1231"/>
      <c r="N18" s="1231"/>
      <c r="O18" s="1231"/>
      <c r="P18" s="209"/>
      <c r="Q18" s="220"/>
    </row>
    <row r="19" spans="1:17" s="217" customFormat="1" ht="18" customHeight="1">
      <c r="A19" s="218"/>
      <c r="B19" s="1232" t="s">
        <v>466</v>
      </c>
      <c r="C19" s="1232"/>
      <c r="D19" s="1232"/>
      <c r="E19" s="1232"/>
      <c r="F19" s="1232"/>
      <c r="G19" s="1232"/>
      <c r="H19" s="1232"/>
      <c r="I19" s="1232"/>
      <c r="J19" s="1232"/>
      <c r="K19" s="1232"/>
      <c r="L19" s="1232"/>
      <c r="M19" s="1232"/>
      <c r="N19" s="1232"/>
      <c r="O19" s="1232"/>
      <c r="P19" s="209"/>
      <c r="Q19" s="220"/>
    </row>
    <row r="20" spans="1:17" s="127" customFormat="1" ht="37.5" customHeight="1">
      <c r="A20" s="225"/>
      <c r="B20" s="1233" t="s">
        <v>467</v>
      </c>
      <c r="C20" s="1233"/>
      <c r="D20" s="1233"/>
      <c r="E20" s="1233"/>
      <c r="F20" s="1233"/>
      <c r="G20" s="1233"/>
      <c r="H20" s="1233"/>
      <c r="I20" s="1233"/>
      <c r="J20" s="1233"/>
      <c r="K20" s="1233"/>
      <c r="L20" s="1233"/>
      <c r="M20" s="1233"/>
      <c r="N20" s="1233"/>
      <c r="O20" s="1233"/>
      <c r="P20" s="209"/>
      <c r="Q20" s="220"/>
    </row>
    <row r="21" spans="1:17" s="127" customFormat="1" ht="34.5" customHeight="1">
      <c r="A21" s="225"/>
      <c r="B21" s="1232" t="s">
        <v>468</v>
      </c>
      <c r="C21" s="1232"/>
      <c r="D21" s="1232"/>
      <c r="E21" s="1232"/>
      <c r="F21" s="1232"/>
      <c r="G21" s="1232"/>
      <c r="H21" s="1232"/>
      <c r="I21" s="1232"/>
      <c r="J21" s="1232"/>
      <c r="K21" s="1232"/>
      <c r="L21" s="1232"/>
      <c r="M21" s="1232"/>
      <c r="N21" s="1232"/>
      <c r="O21" s="1232"/>
      <c r="P21" s="209"/>
      <c r="Q21" s="220"/>
    </row>
    <row r="22" spans="1:17" s="127" customFormat="1" ht="37.5" customHeight="1">
      <c r="A22" s="225"/>
      <c r="B22" s="1233" t="s">
        <v>469</v>
      </c>
      <c r="C22" s="1233"/>
      <c r="D22" s="1233"/>
      <c r="E22" s="1233"/>
      <c r="F22" s="1233"/>
      <c r="G22" s="1233"/>
      <c r="H22" s="1233"/>
      <c r="I22" s="1233"/>
      <c r="J22" s="1233"/>
      <c r="K22" s="1233"/>
      <c r="L22" s="1233"/>
      <c r="M22" s="1233"/>
      <c r="N22" s="1233"/>
      <c r="O22" s="1233"/>
      <c r="P22" s="209"/>
      <c r="Q22" s="220"/>
    </row>
    <row r="23" spans="1:17" s="127" customFormat="1" ht="21.9" customHeight="1" thickBot="1">
      <c r="A23" s="225"/>
      <c r="B23" s="1231" t="s">
        <v>464</v>
      </c>
      <c r="C23" s="1231"/>
      <c r="D23" s="1231"/>
      <c r="E23" s="1231"/>
      <c r="F23" s="1231"/>
      <c r="G23" s="1231"/>
      <c r="H23" s="1231"/>
      <c r="I23" s="1231"/>
      <c r="J23" s="1231"/>
      <c r="K23" s="1231"/>
      <c r="L23" s="1231"/>
      <c r="M23" s="1231"/>
      <c r="N23" s="1231"/>
      <c r="O23" s="1231"/>
      <c r="P23" s="209"/>
      <c r="Q23" s="220"/>
    </row>
    <row r="24" spans="1:17" s="127" customFormat="1" ht="43.5" customHeight="1" thickBot="1">
      <c r="A24" s="1234" t="s">
        <v>856</v>
      </c>
      <c r="B24" s="1235"/>
      <c r="C24" s="1235"/>
      <c r="D24" s="1235"/>
      <c r="E24" s="1235"/>
      <c r="F24" s="1235"/>
      <c r="G24" s="1235"/>
      <c r="H24" s="1235"/>
      <c r="I24" s="1235"/>
      <c r="J24" s="1235"/>
      <c r="K24" s="1235"/>
      <c r="L24" s="1235"/>
      <c r="M24" s="1235"/>
      <c r="N24" s="1235"/>
      <c r="O24" s="1236"/>
      <c r="P24" s="1223" t="s">
        <v>471</v>
      </c>
      <c r="Q24" s="1224"/>
    </row>
    <row r="25" spans="1:17" ht="19.5" customHeight="1">
      <c r="A25" s="123" t="s">
        <v>355</v>
      </c>
    </row>
    <row r="26" spans="1:17" ht="9" customHeight="1"/>
    <row r="27" spans="1:17" s="188" customFormat="1" ht="62.25" customHeight="1">
      <c r="A27" s="1076" t="s">
        <v>513</v>
      </c>
      <c r="B27" s="1222"/>
      <c r="C27" s="1222"/>
      <c r="D27" s="1222"/>
      <c r="E27" s="1222"/>
      <c r="F27" s="1222"/>
      <c r="G27" s="1222"/>
      <c r="H27" s="1222"/>
      <c r="I27" s="1222"/>
      <c r="J27" s="1222"/>
      <c r="K27" s="1222"/>
      <c r="L27" s="1222"/>
      <c r="M27" s="1222"/>
      <c r="N27" s="1222"/>
      <c r="O27" s="1222"/>
      <c r="P27" s="1222"/>
      <c r="Q27" s="1222"/>
    </row>
    <row r="28" spans="1:17" s="188" customFormat="1" ht="202.8" customHeight="1">
      <c r="A28" s="1076" t="s">
        <v>987</v>
      </c>
      <c r="B28" s="1222"/>
      <c r="C28" s="1222"/>
      <c r="D28" s="1222"/>
      <c r="E28" s="1222"/>
      <c r="F28" s="1222"/>
      <c r="G28" s="1222"/>
      <c r="H28" s="1222"/>
      <c r="I28" s="1222"/>
      <c r="J28" s="1222"/>
      <c r="K28" s="1222"/>
      <c r="L28" s="1222"/>
      <c r="M28" s="1222"/>
      <c r="N28" s="1222"/>
      <c r="O28" s="1222"/>
      <c r="P28" s="1222"/>
      <c r="Q28" s="1222"/>
    </row>
    <row r="29" spans="1:17" s="188" customFormat="1" ht="88.5" customHeight="1">
      <c r="A29" s="1076" t="s">
        <v>511</v>
      </c>
      <c r="B29" s="1222"/>
      <c r="C29" s="1222"/>
      <c r="D29" s="1222"/>
      <c r="E29" s="1222"/>
      <c r="F29" s="1222"/>
      <c r="G29" s="1222"/>
      <c r="H29" s="1222"/>
      <c r="I29" s="1222"/>
      <c r="J29" s="1222"/>
      <c r="K29" s="1222"/>
      <c r="L29" s="1222"/>
      <c r="M29" s="1222"/>
      <c r="N29" s="1222"/>
      <c r="O29" s="1222"/>
      <c r="P29" s="1222"/>
      <c r="Q29" s="1222"/>
    </row>
    <row r="30" spans="1:17" s="188" customFormat="1" ht="48.75" customHeight="1">
      <c r="A30" s="1076" t="s">
        <v>832</v>
      </c>
      <c r="B30" s="1222"/>
      <c r="C30" s="1222"/>
      <c r="D30" s="1222"/>
      <c r="E30" s="1222"/>
      <c r="F30" s="1222"/>
      <c r="G30" s="1222"/>
      <c r="H30" s="1222"/>
      <c r="I30" s="1222"/>
      <c r="J30" s="1222"/>
      <c r="K30" s="1222"/>
      <c r="L30" s="1222"/>
      <c r="M30" s="1222"/>
      <c r="N30" s="1222"/>
      <c r="O30" s="1222"/>
      <c r="P30" s="1222"/>
      <c r="Q30" s="1222"/>
    </row>
    <row r="31" spans="1:17" s="188" customFormat="1" ht="16.5" customHeight="1">
      <c r="A31" s="1222" t="s">
        <v>472</v>
      </c>
      <c r="B31" s="1222"/>
      <c r="C31" s="1222"/>
      <c r="D31" s="1222"/>
      <c r="E31" s="1222"/>
      <c r="F31" s="1222"/>
      <c r="G31" s="1222"/>
      <c r="H31" s="1222"/>
      <c r="I31" s="1222"/>
      <c r="J31" s="1222"/>
      <c r="K31" s="1222"/>
      <c r="L31" s="1222"/>
      <c r="M31" s="1222"/>
      <c r="N31" s="1222"/>
      <c r="O31" s="1222"/>
      <c r="P31" s="1222"/>
      <c r="Q31" s="1222"/>
    </row>
    <row r="32" spans="1:17" s="188" customFormat="1" ht="42" customHeight="1">
      <c r="A32" s="1222" t="s">
        <v>473</v>
      </c>
      <c r="B32" s="1222"/>
      <c r="C32" s="1222"/>
      <c r="D32" s="1222"/>
      <c r="E32" s="1222"/>
      <c r="F32" s="1222"/>
      <c r="G32" s="1222"/>
      <c r="H32" s="1222"/>
      <c r="I32" s="1222"/>
      <c r="J32" s="1222"/>
      <c r="K32" s="1222"/>
      <c r="L32" s="1222"/>
      <c r="M32" s="1222"/>
      <c r="N32" s="1222"/>
      <c r="O32" s="1222"/>
      <c r="P32" s="1222"/>
      <c r="Q32" s="1222"/>
    </row>
  </sheetData>
  <mergeCells count="34">
    <mergeCell ref="P24:Q24"/>
    <mergeCell ref="B13:C13"/>
    <mergeCell ref="B14:C14"/>
    <mergeCell ref="B15:C15"/>
    <mergeCell ref="B16:O16"/>
    <mergeCell ref="B18:O18"/>
    <mergeCell ref="B19:O19"/>
    <mergeCell ref="B20:O20"/>
    <mergeCell ref="B21:O21"/>
    <mergeCell ref="B22:O22"/>
    <mergeCell ref="B23:O23"/>
    <mergeCell ref="A24:O24"/>
    <mergeCell ref="A32:Q32"/>
    <mergeCell ref="A27:Q27"/>
    <mergeCell ref="A28:Q28"/>
    <mergeCell ref="A29:Q29"/>
    <mergeCell ref="A30:Q30"/>
    <mergeCell ref="A31:Q31"/>
    <mergeCell ref="A4:O4"/>
    <mergeCell ref="B12:O12"/>
    <mergeCell ref="A2:P2"/>
    <mergeCell ref="P4:Q4"/>
    <mergeCell ref="A5:O5"/>
    <mergeCell ref="P5:Q5"/>
    <mergeCell ref="A6:O6"/>
    <mergeCell ref="P6:Q6"/>
    <mergeCell ref="A9:O9"/>
    <mergeCell ref="P9:Q9"/>
    <mergeCell ref="A11:Q11"/>
    <mergeCell ref="A7:Q7"/>
    <mergeCell ref="A8:O8"/>
    <mergeCell ref="P8:Q8"/>
    <mergeCell ref="A10:O10"/>
    <mergeCell ref="P10:Q10"/>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4"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AF30"/>
  <sheetViews>
    <sheetView view="pageBreakPreview" zoomScaleNormal="100" zoomScaleSheetLayoutView="100" workbookViewId="0">
      <selection activeCell="K7" sqref="K7:AN7"/>
    </sheetView>
  </sheetViews>
  <sheetFormatPr defaultColWidth="9" defaultRowHeight="13.2"/>
  <cols>
    <col min="1" max="1" width="7" style="123" customWidth="1"/>
    <col min="2" max="2" width="8.109375" style="123" customWidth="1"/>
    <col min="3" max="15" width="5.6640625" style="123" customWidth="1"/>
    <col min="16" max="17" width="6.6640625" style="130" customWidth="1"/>
    <col min="18" max="16384" width="9" style="123"/>
  </cols>
  <sheetData>
    <row r="1" spans="1:32" ht="33" customHeight="1"/>
    <row r="2" spans="1:32" ht="27" customHeight="1">
      <c r="A2" s="1049" t="s">
        <v>553</v>
      </c>
      <c r="B2" s="1049"/>
      <c r="C2" s="1049"/>
      <c r="D2" s="1049"/>
      <c r="E2" s="1049"/>
      <c r="F2" s="1049"/>
      <c r="G2" s="1049"/>
      <c r="H2" s="1049"/>
      <c r="I2" s="1049"/>
      <c r="J2" s="1049"/>
      <c r="K2" s="1049"/>
      <c r="L2" s="1049"/>
      <c r="M2" s="1049"/>
      <c r="N2" s="1049"/>
      <c r="O2" s="1049"/>
      <c r="P2" s="1049"/>
      <c r="Q2" s="245"/>
    </row>
    <row r="3" spans="1:32" ht="19.8" thickBot="1">
      <c r="A3" s="182"/>
      <c r="P3" s="131"/>
      <c r="Q3" s="131"/>
    </row>
    <row r="4" spans="1:32" s="183" customFormat="1" ht="13.8" thickBot="1">
      <c r="A4" s="1239" t="s">
        <v>349</v>
      </c>
      <c r="B4" s="1240"/>
      <c r="C4" s="1241"/>
      <c r="D4" s="1241"/>
      <c r="E4" s="1241"/>
      <c r="F4" s="1241"/>
      <c r="G4" s="1241"/>
      <c r="H4" s="1241"/>
      <c r="I4" s="1241"/>
      <c r="J4" s="1241"/>
      <c r="K4" s="1241"/>
      <c r="L4" s="1241"/>
      <c r="M4" s="1241"/>
      <c r="N4" s="1241"/>
      <c r="O4" s="1242"/>
      <c r="P4" s="1194" t="s">
        <v>380</v>
      </c>
      <c r="Q4" s="1199"/>
    </row>
    <row r="5" spans="1:32" s="127" customFormat="1" ht="58.5" customHeight="1">
      <c r="A5" s="1200" t="s">
        <v>992</v>
      </c>
      <c r="B5" s="1201"/>
      <c r="C5" s="1201"/>
      <c r="D5" s="1201"/>
      <c r="E5" s="1201"/>
      <c r="F5" s="1201"/>
      <c r="G5" s="1201"/>
      <c r="H5" s="1201"/>
      <c r="I5" s="1201"/>
      <c r="J5" s="1201"/>
      <c r="K5" s="1201"/>
      <c r="L5" s="1201"/>
      <c r="M5" s="1201"/>
      <c r="N5" s="1201"/>
      <c r="O5" s="1202"/>
      <c r="P5" s="1203" t="s">
        <v>409</v>
      </c>
      <c r="Q5" s="1204"/>
    </row>
    <row r="6" spans="1:32" s="127" customFormat="1" ht="63" customHeight="1">
      <c r="A6" s="1205" t="s">
        <v>993</v>
      </c>
      <c r="B6" s="1206"/>
      <c r="C6" s="1206"/>
      <c r="D6" s="1206"/>
      <c r="E6" s="1206"/>
      <c r="F6" s="1206"/>
      <c r="G6" s="1206"/>
      <c r="H6" s="1206"/>
      <c r="I6" s="1206"/>
      <c r="J6" s="1206"/>
      <c r="K6" s="1206"/>
      <c r="L6" s="1206"/>
      <c r="M6" s="1206"/>
      <c r="N6" s="1206"/>
      <c r="O6" s="1207"/>
      <c r="P6" s="1211" t="s">
        <v>474</v>
      </c>
      <c r="Q6" s="1212"/>
    </row>
    <row r="7" spans="1:32" s="127" customFormat="1" ht="45.75" customHeight="1">
      <c r="A7" s="1208" t="s">
        <v>994</v>
      </c>
      <c r="B7" s="1209"/>
      <c r="C7" s="1209"/>
      <c r="D7" s="1209"/>
      <c r="E7" s="1209"/>
      <c r="F7" s="1209"/>
      <c r="G7" s="1209"/>
      <c r="H7" s="1209"/>
      <c r="I7" s="1209"/>
      <c r="J7" s="1209"/>
      <c r="K7" s="1209"/>
      <c r="L7" s="1209"/>
      <c r="M7" s="1209"/>
      <c r="N7" s="1209"/>
      <c r="O7" s="1210"/>
      <c r="P7" s="1211" t="s">
        <v>409</v>
      </c>
      <c r="Q7" s="1212"/>
    </row>
    <row r="8" spans="1:32" s="127" customFormat="1" ht="54" customHeight="1" thickBot="1">
      <c r="A8" s="1071" t="s">
        <v>995</v>
      </c>
      <c r="B8" s="1237"/>
      <c r="C8" s="1237"/>
      <c r="D8" s="1237"/>
      <c r="E8" s="1237"/>
      <c r="F8" s="1237"/>
      <c r="G8" s="1237"/>
      <c r="H8" s="1237"/>
      <c r="I8" s="1237"/>
      <c r="J8" s="1237"/>
      <c r="K8" s="1237"/>
      <c r="L8" s="1237"/>
      <c r="M8" s="1237"/>
      <c r="N8" s="1237"/>
      <c r="O8" s="1238"/>
      <c r="P8" s="1072" t="s">
        <v>409</v>
      </c>
      <c r="Q8" s="1073"/>
    </row>
    <row r="9" spans="1:32" s="127" customFormat="1" ht="36" customHeight="1">
      <c r="A9" s="1213" t="s">
        <v>450</v>
      </c>
      <c r="B9" s="1214"/>
      <c r="C9" s="1214"/>
      <c r="D9" s="1214"/>
      <c r="E9" s="1214"/>
      <c r="F9" s="1214"/>
      <c r="G9" s="1214"/>
      <c r="H9" s="1214"/>
      <c r="I9" s="1214"/>
      <c r="J9" s="1214"/>
      <c r="K9" s="1214"/>
      <c r="L9" s="1214"/>
      <c r="M9" s="1214"/>
      <c r="N9" s="1214"/>
      <c r="O9" s="1214"/>
      <c r="P9" s="1214"/>
      <c r="Q9" s="1215"/>
    </row>
    <row r="10" spans="1:32" s="127" customFormat="1" ht="20.25" customHeight="1" thickBot="1">
      <c r="A10" s="198"/>
      <c r="B10" s="1198" t="s">
        <v>475</v>
      </c>
      <c r="C10" s="1198"/>
      <c r="D10" s="1198"/>
      <c r="E10" s="1198"/>
      <c r="F10" s="1198"/>
      <c r="G10" s="1198"/>
      <c r="H10" s="1198"/>
      <c r="I10" s="1198"/>
      <c r="J10" s="1198"/>
      <c r="K10" s="1198"/>
      <c r="L10" s="1198"/>
      <c r="M10" s="1198"/>
      <c r="N10" s="1198"/>
      <c r="O10" s="1198"/>
      <c r="P10" s="199"/>
      <c r="Q10" s="200"/>
      <c r="R10" s="201"/>
      <c r="S10" s="201"/>
      <c r="T10" s="201"/>
      <c r="U10" s="201"/>
      <c r="V10" s="201"/>
      <c r="W10" s="201"/>
      <c r="X10" s="201"/>
      <c r="Y10" s="201"/>
      <c r="Z10" s="201"/>
      <c r="AA10" s="201"/>
      <c r="AB10" s="201"/>
      <c r="AC10" s="201"/>
      <c r="AD10" s="201"/>
      <c r="AE10" s="202"/>
    </row>
    <row r="11" spans="1:32" s="127" customFormat="1" ht="24.75" customHeight="1">
      <c r="A11" s="203"/>
      <c r="B11" s="1225" t="s">
        <v>452</v>
      </c>
      <c r="C11" s="1226"/>
      <c r="D11" s="204" t="s">
        <v>453</v>
      </c>
      <c r="E11" s="204" t="s">
        <v>454</v>
      </c>
      <c r="F11" s="204" t="s">
        <v>36</v>
      </c>
      <c r="G11" s="204" t="s">
        <v>37</v>
      </c>
      <c r="H11" s="204" t="s">
        <v>38</v>
      </c>
      <c r="I11" s="204" t="s">
        <v>476</v>
      </c>
      <c r="J11" s="204" t="s">
        <v>39</v>
      </c>
      <c r="K11" s="204" t="s">
        <v>40</v>
      </c>
      <c r="L11" s="204" t="s">
        <v>41</v>
      </c>
      <c r="M11" s="204" t="s">
        <v>456</v>
      </c>
      <c r="N11" s="205" t="s">
        <v>457</v>
      </c>
      <c r="O11" s="206" t="s">
        <v>458</v>
      </c>
      <c r="P11" s="207" t="s">
        <v>459</v>
      </c>
      <c r="Q11" s="208"/>
      <c r="R11" s="209"/>
      <c r="S11" s="201"/>
      <c r="T11" s="201"/>
      <c r="U11" s="201"/>
      <c r="V11" s="201"/>
      <c r="W11" s="201"/>
      <c r="X11" s="201"/>
      <c r="Y11" s="201"/>
      <c r="Z11" s="201"/>
      <c r="AA11" s="201"/>
      <c r="AB11" s="201"/>
      <c r="AC11" s="201"/>
      <c r="AD11" s="201"/>
      <c r="AE11" s="201"/>
      <c r="AF11" s="202"/>
    </row>
    <row r="12" spans="1:32" s="127" customFormat="1" ht="54" customHeight="1">
      <c r="A12" s="210"/>
      <c r="B12" s="1227" t="s">
        <v>477</v>
      </c>
      <c r="C12" s="1228"/>
      <c r="D12" s="196"/>
      <c r="E12" s="196"/>
      <c r="F12" s="196"/>
      <c r="G12" s="196"/>
      <c r="H12" s="196"/>
      <c r="I12" s="196"/>
      <c r="J12" s="196"/>
      <c r="K12" s="196"/>
      <c r="L12" s="196"/>
      <c r="M12" s="196"/>
      <c r="N12" s="195"/>
      <c r="O12" s="211"/>
      <c r="P12" s="212" t="s">
        <v>478</v>
      </c>
      <c r="Q12" s="213"/>
      <c r="R12" s="209"/>
      <c r="S12" s="201"/>
      <c r="T12" s="201"/>
      <c r="U12" s="201"/>
      <c r="V12" s="201"/>
      <c r="W12" s="201"/>
      <c r="X12" s="201"/>
      <c r="Y12" s="201"/>
      <c r="Z12" s="201"/>
      <c r="AA12" s="201"/>
      <c r="AB12" s="201"/>
      <c r="AC12" s="201"/>
      <c r="AD12" s="201"/>
      <c r="AE12" s="201"/>
      <c r="AF12" s="202"/>
    </row>
    <row r="13" spans="1:32" s="217" customFormat="1" ht="72" customHeight="1" thickBot="1">
      <c r="A13" s="214"/>
      <c r="B13" s="1229" t="s">
        <v>479</v>
      </c>
      <c r="C13" s="1230"/>
      <c r="D13" s="196"/>
      <c r="E13" s="196"/>
      <c r="F13" s="196"/>
      <c r="G13" s="196"/>
      <c r="H13" s="196"/>
      <c r="I13" s="196"/>
      <c r="J13" s="196"/>
      <c r="K13" s="196"/>
      <c r="L13" s="196"/>
      <c r="M13" s="196"/>
      <c r="N13" s="195"/>
      <c r="O13" s="215"/>
      <c r="P13" s="216" t="s">
        <v>480</v>
      </c>
      <c r="Q13" s="213"/>
      <c r="R13" s="209"/>
    </row>
    <row r="14" spans="1:32" s="217" customFormat="1" ht="26.25" customHeight="1">
      <c r="A14" s="218"/>
      <c r="B14" s="1231" t="s">
        <v>464</v>
      </c>
      <c r="C14" s="1231"/>
      <c r="D14" s="1231"/>
      <c r="E14" s="1231"/>
      <c r="F14" s="1231"/>
      <c r="G14" s="1231"/>
      <c r="H14" s="1231"/>
      <c r="I14" s="1231"/>
      <c r="J14" s="1231"/>
      <c r="K14" s="1231"/>
      <c r="L14" s="1231"/>
      <c r="M14" s="1231"/>
      <c r="N14" s="1231"/>
      <c r="O14" s="1231"/>
      <c r="P14" s="219"/>
      <c r="Q14" s="220"/>
    </row>
    <row r="15" spans="1:32" s="217" customFormat="1" ht="10.5" customHeight="1">
      <c r="A15" s="221"/>
      <c r="B15" s="222"/>
      <c r="C15" s="222"/>
      <c r="D15" s="222"/>
      <c r="E15" s="222"/>
      <c r="F15" s="222"/>
      <c r="G15" s="222"/>
      <c r="H15" s="222"/>
      <c r="I15" s="222"/>
      <c r="J15" s="222"/>
      <c r="K15" s="222"/>
      <c r="L15" s="222"/>
      <c r="M15" s="222"/>
      <c r="N15" s="222"/>
      <c r="O15" s="222"/>
      <c r="P15" s="223"/>
      <c r="Q15" s="224"/>
    </row>
    <row r="16" spans="1:32" s="217" customFormat="1" ht="18" customHeight="1">
      <c r="A16" s="218"/>
      <c r="B16" s="1231" t="s">
        <v>465</v>
      </c>
      <c r="C16" s="1231"/>
      <c r="D16" s="1231"/>
      <c r="E16" s="1231"/>
      <c r="F16" s="1231"/>
      <c r="G16" s="1231"/>
      <c r="H16" s="1231"/>
      <c r="I16" s="1231"/>
      <c r="J16" s="1231"/>
      <c r="K16" s="1231"/>
      <c r="L16" s="1231"/>
      <c r="M16" s="1231"/>
      <c r="N16" s="1231"/>
      <c r="O16" s="1231"/>
      <c r="P16" s="209"/>
      <c r="Q16" s="220"/>
    </row>
    <row r="17" spans="1:17" s="217" customFormat="1" ht="18" customHeight="1">
      <c r="A17" s="218"/>
      <c r="B17" s="1232" t="s">
        <v>466</v>
      </c>
      <c r="C17" s="1232"/>
      <c r="D17" s="1232"/>
      <c r="E17" s="1232"/>
      <c r="F17" s="1232"/>
      <c r="G17" s="1232"/>
      <c r="H17" s="1232"/>
      <c r="I17" s="1232"/>
      <c r="J17" s="1232"/>
      <c r="K17" s="1232"/>
      <c r="L17" s="1232"/>
      <c r="M17" s="1232"/>
      <c r="N17" s="1232"/>
      <c r="O17" s="1232"/>
      <c r="P17" s="209"/>
      <c r="Q17" s="220"/>
    </row>
    <row r="18" spans="1:17" s="127" customFormat="1" ht="37.5" customHeight="1">
      <c r="A18" s="225"/>
      <c r="B18" s="1233" t="s">
        <v>467</v>
      </c>
      <c r="C18" s="1233"/>
      <c r="D18" s="1233"/>
      <c r="E18" s="1233"/>
      <c r="F18" s="1233"/>
      <c r="G18" s="1233"/>
      <c r="H18" s="1233"/>
      <c r="I18" s="1233"/>
      <c r="J18" s="1233"/>
      <c r="K18" s="1233"/>
      <c r="L18" s="1233"/>
      <c r="M18" s="1233"/>
      <c r="N18" s="1233"/>
      <c r="O18" s="1233"/>
      <c r="P18" s="209"/>
      <c r="Q18" s="220"/>
    </row>
    <row r="19" spans="1:17" s="127" customFormat="1" ht="34.5" customHeight="1">
      <c r="A19" s="225"/>
      <c r="B19" s="1232" t="s">
        <v>481</v>
      </c>
      <c r="C19" s="1232"/>
      <c r="D19" s="1232"/>
      <c r="E19" s="1232"/>
      <c r="F19" s="1232"/>
      <c r="G19" s="1232"/>
      <c r="H19" s="1232"/>
      <c r="I19" s="1232"/>
      <c r="J19" s="1232"/>
      <c r="K19" s="1232"/>
      <c r="L19" s="1232"/>
      <c r="M19" s="1232"/>
      <c r="N19" s="1232"/>
      <c r="O19" s="1232"/>
      <c r="P19" s="209"/>
      <c r="Q19" s="220"/>
    </row>
    <row r="20" spans="1:17" s="127" customFormat="1" ht="37.5" customHeight="1">
      <c r="A20" s="225"/>
      <c r="B20" s="1233" t="s">
        <v>469</v>
      </c>
      <c r="C20" s="1233"/>
      <c r="D20" s="1233"/>
      <c r="E20" s="1233"/>
      <c r="F20" s="1233"/>
      <c r="G20" s="1233"/>
      <c r="H20" s="1233"/>
      <c r="I20" s="1233"/>
      <c r="J20" s="1233"/>
      <c r="K20" s="1233"/>
      <c r="L20" s="1233"/>
      <c r="M20" s="1233"/>
      <c r="N20" s="1233"/>
      <c r="O20" s="1233"/>
      <c r="P20" s="209"/>
      <c r="Q20" s="220"/>
    </row>
    <row r="21" spans="1:17" s="127" customFormat="1" ht="21.9" customHeight="1" thickBot="1">
      <c r="A21" s="225"/>
      <c r="B21" s="1231" t="s">
        <v>464</v>
      </c>
      <c r="C21" s="1231"/>
      <c r="D21" s="1231"/>
      <c r="E21" s="1231"/>
      <c r="F21" s="1231"/>
      <c r="G21" s="1231"/>
      <c r="H21" s="1231"/>
      <c r="I21" s="1231"/>
      <c r="J21" s="1231"/>
      <c r="K21" s="1231"/>
      <c r="L21" s="1231"/>
      <c r="M21" s="1231"/>
      <c r="N21" s="1231"/>
      <c r="O21" s="1231"/>
      <c r="P21" s="209"/>
      <c r="Q21" s="220"/>
    </row>
    <row r="22" spans="1:17" s="127" customFormat="1" ht="43.5" customHeight="1" thickBot="1">
      <c r="A22" s="1234" t="s">
        <v>470</v>
      </c>
      <c r="B22" s="1235"/>
      <c r="C22" s="1235"/>
      <c r="D22" s="1235"/>
      <c r="E22" s="1235"/>
      <c r="F22" s="1235"/>
      <c r="G22" s="1235"/>
      <c r="H22" s="1235"/>
      <c r="I22" s="1235"/>
      <c r="J22" s="1235"/>
      <c r="K22" s="1235"/>
      <c r="L22" s="1235"/>
      <c r="M22" s="1235"/>
      <c r="N22" s="1235"/>
      <c r="O22" s="1236"/>
      <c r="P22" s="1223" t="s">
        <v>471</v>
      </c>
      <c r="Q22" s="1224"/>
    </row>
    <row r="23" spans="1:17" ht="19.5" customHeight="1">
      <c r="A23" s="123" t="s">
        <v>355</v>
      </c>
    </row>
    <row r="24" spans="1:17" ht="8.25" customHeight="1"/>
    <row r="25" spans="1:17" s="217" customFormat="1" ht="71.25" customHeight="1">
      <c r="A25" s="1076" t="s">
        <v>512</v>
      </c>
      <c r="B25" s="1222"/>
      <c r="C25" s="1222"/>
      <c r="D25" s="1222"/>
      <c r="E25" s="1222"/>
      <c r="F25" s="1222"/>
      <c r="G25" s="1222"/>
      <c r="H25" s="1222"/>
      <c r="I25" s="1222"/>
      <c r="J25" s="1222"/>
      <c r="K25" s="1222"/>
      <c r="L25" s="1222"/>
      <c r="M25" s="1222"/>
      <c r="N25" s="1222"/>
      <c r="O25" s="1222"/>
      <c r="P25" s="1222"/>
      <c r="Q25" s="1222"/>
    </row>
    <row r="26" spans="1:17" s="217" customFormat="1" ht="213.6" customHeight="1">
      <c r="A26" s="1076" t="s">
        <v>988</v>
      </c>
      <c r="B26" s="1222"/>
      <c r="C26" s="1222"/>
      <c r="D26" s="1222"/>
      <c r="E26" s="1222"/>
      <c r="F26" s="1222"/>
      <c r="G26" s="1222"/>
      <c r="H26" s="1222"/>
      <c r="I26" s="1222"/>
      <c r="J26" s="1222"/>
      <c r="K26" s="1222"/>
      <c r="L26" s="1222"/>
      <c r="M26" s="1222"/>
      <c r="N26" s="1222"/>
      <c r="O26" s="1222"/>
      <c r="P26" s="1222"/>
      <c r="Q26" s="1222"/>
    </row>
    <row r="27" spans="1:17" s="217" customFormat="1" ht="100.5" customHeight="1">
      <c r="A27" s="1076" t="s">
        <v>833</v>
      </c>
      <c r="B27" s="1222"/>
      <c r="C27" s="1222"/>
      <c r="D27" s="1222"/>
      <c r="E27" s="1222"/>
      <c r="F27" s="1222"/>
      <c r="G27" s="1222"/>
      <c r="H27" s="1222"/>
      <c r="I27" s="1222"/>
      <c r="J27" s="1222"/>
      <c r="K27" s="1222"/>
      <c r="L27" s="1222"/>
      <c r="M27" s="1222"/>
      <c r="N27" s="1222"/>
      <c r="O27" s="1222"/>
      <c r="P27" s="1222"/>
      <c r="Q27" s="1222"/>
    </row>
    <row r="28" spans="1:17" s="217" customFormat="1" ht="56.25" customHeight="1">
      <c r="A28" s="1076" t="s">
        <v>836</v>
      </c>
      <c r="B28" s="1222"/>
      <c r="C28" s="1222"/>
      <c r="D28" s="1222"/>
      <c r="E28" s="1222"/>
      <c r="F28" s="1222"/>
      <c r="G28" s="1222"/>
      <c r="H28" s="1222"/>
      <c r="I28" s="1222"/>
      <c r="J28" s="1222"/>
      <c r="K28" s="1222"/>
      <c r="L28" s="1222"/>
      <c r="M28" s="1222"/>
      <c r="N28" s="1222"/>
      <c r="O28" s="1222"/>
      <c r="P28" s="1222"/>
      <c r="Q28" s="1222"/>
    </row>
    <row r="29" spans="1:17" s="217" customFormat="1" ht="26.25" customHeight="1">
      <c r="A29" s="1076" t="s">
        <v>834</v>
      </c>
      <c r="B29" s="1222"/>
      <c r="C29" s="1222"/>
      <c r="D29" s="1222"/>
      <c r="E29" s="1222"/>
      <c r="F29" s="1222"/>
      <c r="G29" s="1222"/>
      <c r="H29" s="1222"/>
      <c r="I29" s="1222"/>
      <c r="J29" s="1222"/>
      <c r="K29" s="1222"/>
      <c r="L29" s="1222"/>
      <c r="M29" s="1222"/>
      <c r="N29" s="1222"/>
      <c r="O29" s="1222"/>
      <c r="P29" s="1222"/>
      <c r="Q29" s="1222"/>
    </row>
    <row r="30" spans="1:17" s="217" customFormat="1" ht="48.75" customHeight="1">
      <c r="A30" s="1076" t="s">
        <v>835</v>
      </c>
      <c r="B30" s="1222"/>
      <c r="C30" s="1222"/>
      <c r="D30" s="1222"/>
      <c r="E30" s="1222"/>
      <c r="F30" s="1222"/>
      <c r="G30" s="1222"/>
      <c r="H30" s="1222"/>
      <c r="I30" s="1222"/>
      <c r="J30" s="1222"/>
      <c r="K30" s="1222"/>
      <c r="L30" s="1222"/>
      <c r="M30" s="1222"/>
      <c r="N30" s="1222"/>
      <c r="O30" s="1222"/>
      <c r="P30" s="1222"/>
      <c r="Q30" s="1222"/>
    </row>
  </sheetData>
  <mergeCells count="31">
    <mergeCell ref="A30:Q30"/>
    <mergeCell ref="A25:Q25"/>
    <mergeCell ref="A26:Q26"/>
    <mergeCell ref="A27:Q27"/>
    <mergeCell ref="A28:Q28"/>
    <mergeCell ref="A29:Q29"/>
    <mergeCell ref="P22:Q22"/>
    <mergeCell ref="B11:C11"/>
    <mergeCell ref="B12:C12"/>
    <mergeCell ref="B13:C13"/>
    <mergeCell ref="B14:O14"/>
    <mergeCell ref="B16:O16"/>
    <mergeCell ref="B17:O17"/>
    <mergeCell ref="B18:O18"/>
    <mergeCell ref="B19:O19"/>
    <mergeCell ref="B20:O20"/>
    <mergeCell ref="B21:O21"/>
    <mergeCell ref="A22:O22"/>
    <mergeCell ref="B10:O10"/>
    <mergeCell ref="A2:P2"/>
    <mergeCell ref="P4:Q4"/>
    <mergeCell ref="A5:O5"/>
    <mergeCell ref="P5:Q5"/>
    <mergeCell ref="A6:O6"/>
    <mergeCell ref="P6:Q6"/>
    <mergeCell ref="A7:O7"/>
    <mergeCell ref="P7:Q7"/>
    <mergeCell ref="A9:Q9"/>
    <mergeCell ref="A8:O8"/>
    <mergeCell ref="P8:Q8"/>
    <mergeCell ref="A4:O4"/>
  </mergeCells>
  <phoneticPr fontId="3"/>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AF39"/>
  <sheetViews>
    <sheetView view="pageBreakPreview" zoomScaleNormal="100" zoomScaleSheetLayoutView="100" workbookViewId="0">
      <selection activeCell="K7" sqref="K7:AN7"/>
    </sheetView>
  </sheetViews>
  <sheetFormatPr defaultColWidth="9" defaultRowHeight="13.2"/>
  <cols>
    <col min="1" max="1" width="7" style="123" customWidth="1"/>
    <col min="2" max="2" width="8.109375" style="123" customWidth="1"/>
    <col min="3" max="15" width="5.6640625" style="123" customWidth="1"/>
    <col min="16" max="17" width="6.6640625" style="130" customWidth="1"/>
    <col min="18" max="16384" width="9" style="123"/>
  </cols>
  <sheetData>
    <row r="1" spans="1:32" ht="33" customHeight="1"/>
    <row r="2" spans="1:32" ht="27" customHeight="1">
      <c r="A2" s="1049" t="s">
        <v>554</v>
      </c>
      <c r="B2" s="1049"/>
      <c r="C2" s="1049"/>
      <c r="D2" s="1049"/>
      <c r="E2" s="1049"/>
      <c r="F2" s="1049"/>
      <c r="G2" s="1049"/>
      <c r="H2" s="1049"/>
      <c r="I2" s="1049"/>
      <c r="J2" s="1049"/>
      <c r="K2" s="1049"/>
      <c r="L2" s="1049"/>
      <c r="M2" s="1049"/>
      <c r="N2" s="1049"/>
      <c r="O2" s="1049"/>
      <c r="P2" s="1049"/>
      <c r="Q2" s="245"/>
    </row>
    <row r="3" spans="1:32" ht="19.8" thickBot="1">
      <c r="A3" s="182"/>
      <c r="P3" s="131"/>
      <c r="Q3" s="131"/>
    </row>
    <row r="4" spans="1:32" s="263" customFormat="1" ht="13.8" thickBot="1">
      <c r="A4" s="1050" t="s">
        <v>349</v>
      </c>
      <c r="B4" s="1051"/>
      <c r="C4" s="1254"/>
      <c r="D4" s="1254"/>
      <c r="E4" s="1254"/>
      <c r="F4" s="1254"/>
      <c r="G4" s="1254"/>
      <c r="H4" s="1254"/>
      <c r="I4" s="1254"/>
      <c r="J4" s="1254"/>
      <c r="K4" s="1254"/>
      <c r="L4" s="1254"/>
      <c r="M4" s="1254"/>
      <c r="N4" s="1254"/>
      <c r="O4" s="1255"/>
      <c r="P4" s="1194" t="s">
        <v>380</v>
      </c>
      <c r="Q4" s="1199"/>
    </row>
    <row r="5" spans="1:32" s="127" customFormat="1" ht="117" customHeight="1">
      <c r="A5" s="1055" t="s">
        <v>989</v>
      </c>
      <c r="B5" s="1243"/>
      <c r="C5" s="1243"/>
      <c r="D5" s="1243"/>
      <c r="E5" s="1243"/>
      <c r="F5" s="1243"/>
      <c r="G5" s="1243"/>
      <c r="H5" s="1243"/>
      <c r="I5" s="1243"/>
      <c r="J5" s="1243"/>
      <c r="K5" s="1243"/>
      <c r="L5" s="1243"/>
      <c r="M5" s="1243"/>
      <c r="N5" s="1243"/>
      <c r="O5" s="1244"/>
      <c r="P5" s="1203" t="s">
        <v>483</v>
      </c>
      <c r="Q5" s="1204"/>
    </row>
    <row r="6" spans="1:32" s="127" customFormat="1" ht="54" customHeight="1">
      <c r="A6" s="1245" t="s">
        <v>990</v>
      </c>
      <c r="B6" s="1246"/>
      <c r="C6" s="1246"/>
      <c r="D6" s="1246"/>
      <c r="E6" s="1246"/>
      <c r="F6" s="1246"/>
      <c r="G6" s="1246"/>
      <c r="H6" s="1246"/>
      <c r="I6" s="1246"/>
      <c r="J6" s="1246"/>
      <c r="K6" s="1246"/>
      <c r="L6" s="1246"/>
      <c r="M6" s="1246"/>
      <c r="N6" s="1246"/>
      <c r="O6" s="1247"/>
      <c r="P6" s="1211" t="s">
        <v>474</v>
      </c>
      <c r="Q6" s="1212"/>
    </row>
    <row r="7" spans="1:32" s="127" customFormat="1" ht="46.5" customHeight="1">
      <c r="A7" s="1251" t="s">
        <v>991</v>
      </c>
      <c r="B7" s="1252"/>
      <c r="C7" s="1252"/>
      <c r="D7" s="1252"/>
      <c r="E7" s="1252"/>
      <c r="F7" s="1252"/>
      <c r="G7" s="1252"/>
      <c r="H7" s="1252"/>
      <c r="I7" s="1252"/>
      <c r="J7" s="1252"/>
      <c r="K7" s="1252"/>
      <c r="L7" s="1252"/>
      <c r="M7" s="1252"/>
      <c r="N7" s="1252"/>
      <c r="O7" s="1253"/>
      <c r="P7" s="1211" t="s">
        <v>409</v>
      </c>
      <c r="Q7" s="1212"/>
    </row>
    <row r="8" spans="1:32" s="127" customFormat="1" ht="46.5" customHeight="1">
      <c r="A8" s="1248" t="s">
        <v>369</v>
      </c>
      <c r="B8" s="1249"/>
      <c r="C8" s="1249"/>
      <c r="D8" s="1249"/>
      <c r="E8" s="1249"/>
      <c r="F8" s="1249"/>
      <c r="G8" s="1249"/>
      <c r="H8" s="1249"/>
      <c r="I8" s="1249"/>
      <c r="J8" s="1249"/>
      <c r="K8" s="1249"/>
      <c r="L8" s="1249"/>
      <c r="M8" s="1249"/>
      <c r="N8" s="1249"/>
      <c r="O8" s="1250"/>
      <c r="P8" s="1211" t="s">
        <v>483</v>
      </c>
      <c r="Q8" s="1212"/>
    </row>
    <row r="9" spans="1:32" s="127" customFormat="1" ht="36" customHeight="1">
      <c r="A9" s="1213" t="s">
        <v>450</v>
      </c>
      <c r="B9" s="1214"/>
      <c r="C9" s="1214"/>
      <c r="D9" s="1214"/>
      <c r="E9" s="1214"/>
      <c r="F9" s="1214"/>
      <c r="G9" s="1214"/>
      <c r="H9" s="1214"/>
      <c r="I9" s="1214"/>
      <c r="J9" s="1214"/>
      <c r="K9" s="1214"/>
      <c r="L9" s="1214"/>
      <c r="M9" s="1214"/>
      <c r="N9" s="1214"/>
      <c r="O9" s="1214"/>
      <c r="P9" s="1214"/>
      <c r="Q9" s="1215"/>
    </row>
    <row r="10" spans="1:32" s="127" customFormat="1" ht="20.25" customHeight="1" thickBot="1">
      <c r="A10" s="198"/>
      <c r="B10" s="1198" t="s">
        <v>484</v>
      </c>
      <c r="C10" s="1198"/>
      <c r="D10" s="1198"/>
      <c r="E10" s="1198"/>
      <c r="F10" s="1198"/>
      <c r="G10" s="1198"/>
      <c r="H10" s="1198"/>
      <c r="I10" s="1198"/>
      <c r="J10" s="1198"/>
      <c r="K10" s="1198"/>
      <c r="L10" s="1198"/>
      <c r="M10" s="1198"/>
      <c r="N10" s="1198"/>
      <c r="O10" s="1198"/>
      <c r="P10" s="199"/>
      <c r="Q10" s="200"/>
      <c r="R10" s="201"/>
      <c r="S10" s="201"/>
      <c r="T10" s="201"/>
      <c r="U10" s="201"/>
      <c r="V10" s="201"/>
      <c r="W10" s="201"/>
      <c r="X10" s="201"/>
      <c r="Y10" s="201"/>
      <c r="Z10" s="201"/>
      <c r="AA10" s="201"/>
      <c r="AB10" s="201"/>
      <c r="AC10" s="201"/>
      <c r="AD10" s="201"/>
      <c r="AE10" s="202"/>
    </row>
    <row r="11" spans="1:32" s="127" customFormat="1" ht="24.75" customHeight="1">
      <c r="A11" s="203"/>
      <c r="B11" s="1225" t="s">
        <v>452</v>
      </c>
      <c r="C11" s="1226"/>
      <c r="D11" s="204" t="s">
        <v>453</v>
      </c>
      <c r="E11" s="204" t="s">
        <v>454</v>
      </c>
      <c r="F11" s="204" t="s">
        <v>36</v>
      </c>
      <c r="G11" s="204" t="s">
        <v>37</v>
      </c>
      <c r="H11" s="204" t="s">
        <v>38</v>
      </c>
      <c r="I11" s="204" t="s">
        <v>485</v>
      </c>
      <c r="J11" s="204" t="s">
        <v>39</v>
      </c>
      <c r="K11" s="204" t="s">
        <v>40</v>
      </c>
      <c r="L11" s="204" t="s">
        <v>41</v>
      </c>
      <c r="M11" s="204" t="s">
        <v>456</v>
      </c>
      <c r="N11" s="205" t="s">
        <v>457</v>
      </c>
      <c r="O11" s="206" t="s">
        <v>458</v>
      </c>
      <c r="P11" s="207" t="s">
        <v>459</v>
      </c>
      <c r="Q11" s="208"/>
      <c r="R11" s="209"/>
      <c r="S11" s="201"/>
      <c r="T11" s="201"/>
      <c r="U11" s="201"/>
      <c r="V11" s="201"/>
      <c r="W11" s="201"/>
      <c r="X11" s="201"/>
      <c r="Y11" s="201"/>
      <c r="Z11" s="201"/>
      <c r="AA11" s="201"/>
      <c r="AB11" s="201"/>
      <c r="AC11" s="201"/>
      <c r="AD11" s="201"/>
      <c r="AE11" s="201"/>
      <c r="AF11" s="202"/>
    </row>
    <row r="12" spans="1:32" s="127" customFormat="1" ht="54" customHeight="1">
      <c r="A12" s="210"/>
      <c r="B12" s="1227" t="s">
        <v>486</v>
      </c>
      <c r="C12" s="1228"/>
      <c r="D12" s="196"/>
      <c r="E12" s="196"/>
      <c r="F12" s="196"/>
      <c r="G12" s="196"/>
      <c r="H12" s="196"/>
      <c r="I12" s="196"/>
      <c r="J12" s="196"/>
      <c r="K12" s="196"/>
      <c r="L12" s="196"/>
      <c r="M12" s="196"/>
      <c r="N12" s="195"/>
      <c r="O12" s="211"/>
      <c r="P12" s="212" t="s">
        <v>478</v>
      </c>
      <c r="Q12" s="213"/>
      <c r="R12" s="209"/>
      <c r="S12" s="201"/>
      <c r="T12" s="201"/>
      <c r="U12" s="201"/>
      <c r="V12" s="201"/>
      <c r="W12" s="201"/>
      <c r="X12" s="201"/>
      <c r="Y12" s="201"/>
      <c r="Z12" s="201"/>
      <c r="AA12" s="201"/>
      <c r="AB12" s="201"/>
      <c r="AC12" s="201"/>
      <c r="AD12" s="201"/>
      <c r="AE12" s="201"/>
      <c r="AF12" s="202"/>
    </row>
    <row r="13" spans="1:32" s="217" customFormat="1" ht="82.5" customHeight="1" thickBot="1">
      <c r="A13" s="214"/>
      <c r="B13" s="1229" t="s">
        <v>487</v>
      </c>
      <c r="C13" s="1230"/>
      <c r="D13" s="196"/>
      <c r="E13" s="196"/>
      <c r="F13" s="196"/>
      <c r="G13" s="196"/>
      <c r="H13" s="196"/>
      <c r="I13" s="196"/>
      <c r="J13" s="196"/>
      <c r="K13" s="196"/>
      <c r="L13" s="196"/>
      <c r="M13" s="196"/>
      <c r="N13" s="195"/>
      <c r="O13" s="215"/>
      <c r="P13" s="216" t="s">
        <v>488</v>
      </c>
      <c r="Q13" s="213"/>
      <c r="R13" s="209"/>
    </row>
    <row r="14" spans="1:32" s="217" customFormat="1" ht="26.25" customHeight="1">
      <c r="A14" s="218"/>
      <c r="B14" s="1231" t="s">
        <v>464</v>
      </c>
      <c r="C14" s="1231"/>
      <c r="D14" s="1231"/>
      <c r="E14" s="1231"/>
      <c r="F14" s="1231"/>
      <c r="G14" s="1231"/>
      <c r="H14" s="1231"/>
      <c r="I14" s="1231"/>
      <c r="J14" s="1231"/>
      <c r="K14" s="1231"/>
      <c r="L14" s="1231"/>
      <c r="M14" s="1231"/>
      <c r="N14" s="1231"/>
      <c r="O14" s="1231"/>
      <c r="P14" s="219"/>
      <c r="Q14" s="220"/>
    </row>
    <row r="15" spans="1:32" s="217" customFormat="1" ht="10.5" customHeight="1">
      <c r="A15" s="221"/>
      <c r="B15" s="222"/>
      <c r="C15" s="222"/>
      <c r="D15" s="222"/>
      <c r="E15" s="222"/>
      <c r="F15" s="222"/>
      <c r="G15" s="222"/>
      <c r="H15" s="222"/>
      <c r="I15" s="222"/>
      <c r="J15" s="222"/>
      <c r="K15" s="222"/>
      <c r="L15" s="222"/>
      <c r="M15" s="222"/>
      <c r="N15" s="222"/>
      <c r="O15" s="222"/>
      <c r="P15" s="223"/>
      <c r="Q15" s="224"/>
    </row>
    <row r="16" spans="1:32" s="217" customFormat="1" ht="18" customHeight="1">
      <c r="A16" s="218"/>
      <c r="B16" s="1231" t="s">
        <v>465</v>
      </c>
      <c r="C16" s="1231"/>
      <c r="D16" s="1231"/>
      <c r="E16" s="1231"/>
      <c r="F16" s="1231"/>
      <c r="G16" s="1231"/>
      <c r="H16" s="1231"/>
      <c r="I16" s="1231"/>
      <c r="J16" s="1231"/>
      <c r="K16" s="1231"/>
      <c r="L16" s="1231"/>
      <c r="M16" s="1231"/>
      <c r="N16" s="1231"/>
      <c r="O16" s="1231"/>
      <c r="P16" s="209"/>
      <c r="Q16" s="220"/>
    </row>
    <row r="17" spans="1:17" s="217" customFormat="1" ht="18" customHeight="1">
      <c r="A17" s="218"/>
      <c r="B17" s="1232" t="s">
        <v>486</v>
      </c>
      <c r="C17" s="1232"/>
      <c r="D17" s="1232"/>
      <c r="E17" s="1232"/>
      <c r="F17" s="1232"/>
      <c r="G17" s="1232"/>
      <c r="H17" s="1232"/>
      <c r="I17" s="1232"/>
      <c r="J17" s="1232"/>
      <c r="K17" s="1232"/>
      <c r="L17" s="1232"/>
      <c r="M17" s="1232"/>
      <c r="N17" s="1232"/>
      <c r="O17" s="1232"/>
      <c r="P17" s="209"/>
      <c r="Q17" s="220"/>
    </row>
    <row r="18" spans="1:17" s="127" customFormat="1" ht="37.5" customHeight="1">
      <c r="A18" s="225"/>
      <c r="B18" s="1233" t="s">
        <v>467</v>
      </c>
      <c r="C18" s="1233"/>
      <c r="D18" s="1233"/>
      <c r="E18" s="1233"/>
      <c r="F18" s="1233"/>
      <c r="G18" s="1233"/>
      <c r="H18" s="1233"/>
      <c r="I18" s="1233"/>
      <c r="J18" s="1233"/>
      <c r="K18" s="1233"/>
      <c r="L18" s="1233"/>
      <c r="M18" s="1233"/>
      <c r="N18" s="1233"/>
      <c r="O18" s="1233"/>
      <c r="P18" s="209"/>
      <c r="Q18" s="220"/>
    </row>
    <row r="19" spans="1:17" s="127" customFormat="1" ht="34.5" customHeight="1">
      <c r="A19" s="225"/>
      <c r="B19" s="1232" t="s">
        <v>487</v>
      </c>
      <c r="C19" s="1232"/>
      <c r="D19" s="1232"/>
      <c r="E19" s="1232"/>
      <c r="F19" s="1232"/>
      <c r="G19" s="1232"/>
      <c r="H19" s="1232"/>
      <c r="I19" s="1232"/>
      <c r="J19" s="1232"/>
      <c r="K19" s="1232"/>
      <c r="L19" s="1232"/>
      <c r="M19" s="1232"/>
      <c r="N19" s="1232"/>
      <c r="O19" s="1232"/>
      <c r="P19" s="209"/>
      <c r="Q19" s="220"/>
    </row>
    <row r="20" spans="1:17" s="127" customFormat="1" ht="37.5" customHeight="1">
      <c r="A20" s="225"/>
      <c r="B20" s="1233" t="s">
        <v>469</v>
      </c>
      <c r="C20" s="1233"/>
      <c r="D20" s="1233"/>
      <c r="E20" s="1233"/>
      <c r="F20" s="1233"/>
      <c r="G20" s="1233"/>
      <c r="H20" s="1233"/>
      <c r="I20" s="1233"/>
      <c r="J20" s="1233"/>
      <c r="K20" s="1233"/>
      <c r="L20" s="1233"/>
      <c r="M20" s="1233"/>
      <c r="N20" s="1233"/>
      <c r="O20" s="1233"/>
      <c r="P20" s="209"/>
      <c r="Q20" s="220"/>
    </row>
    <row r="21" spans="1:17" s="127" customFormat="1" ht="21.9" customHeight="1" thickBot="1">
      <c r="A21" s="225"/>
      <c r="B21" s="1231" t="s">
        <v>464</v>
      </c>
      <c r="C21" s="1231"/>
      <c r="D21" s="1231"/>
      <c r="E21" s="1231"/>
      <c r="F21" s="1231"/>
      <c r="G21" s="1231"/>
      <c r="H21" s="1231"/>
      <c r="I21" s="1231"/>
      <c r="J21" s="1231"/>
      <c r="K21" s="1231"/>
      <c r="L21" s="1231"/>
      <c r="M21" s="1231"/>
      <c r="N21" s="1231"/>
      <c r="O21" s="1231"/>
      <c r="P21" s="209"/>
      <c r="Q21" s="220"/>
    </row>
    <row r="22" spans="1:17" s="127" customFormat="1" ht="43.5" customHeight="1" thickBot="1">
      <c r="A22" s="1234" t="s">
        <v>470</v>
      </c>
      <c r="B22" s="1235"/>
      <c r="C22" s="1235"/>
      <c r="D22" s="1235"/>
      <c r="E22" s="1235"/>
      <c r="F22" s="1235"/>
      <c r="G22" s="1235"/>
      <c r="H22" s="1235"/>
      <c r="I22" s="1235"/>
      <c r="J22" s="1235"/>
      <c r="K22" s="1235"/>
      <c r="L22" s="1235"/>
      <c r="M22" s="1235"/>
      <c r="N22" s="1235"/>
      <c r="O22" s="1236"/>
      <c r="P22" s="1223" t="s">
        <v>471</v>
      </c>
      <c r="Q22" s="1224"/>
    </row>
    <row r="23" spans="1:17" ht="4.5" customHeight="1"/>
    <row r="24" spans="1:17" ht="19.5" customHeight="1">
      <c r="A24" s="123" t="s">
        <v>355</v>
      </c>
    </row>
    <row r="25" spans="1:17" ht="8.25" customHeight="1"/>
    <row r="26" spans="1:17" s="217" customFormat="1" ht="70.5" customHeight="1">
      <c r="A26" s="1076" t="s">
        <v>513</v>
      </c>
      <c r="B26" s="1222"/>
      <c r="C26" s="1222"/>
      <c r="D26" s="1222"/>
      <c r="E26" s="1222"/>
      <c r="F26" s="1222"/>
      <c r="G26" s="1222"/>
      <c r="H26" s="1222"/>
      <c r="I26" s="1222"/>
      <c r="J26" s="1222"/>
      <c r="K26" s="1222"/>
      <c r="L26" s="1222"/>
      <c r="M26" s="1222"/>
      <c r="N26" s="1222"/>
      <c r="O26" s="1222"/>
      <c r="P26" s="1222"/>
      <c r="Q26" s="1222"/>
    </row>
    <row r="27" spans="1:17" s="217" customFormat="1" ht="208.5" customHeight="1">
      <c r="A27" s="1076" t="s">
        <v>514</v>
      </c>
      <c r="B27" s="1222"/>
      <c r="C27" s="1222"/>
      <c r="D27" s="1222"/>
      <c r="E27" s="1222"/>
      <c r="F27" s="1222"/>
      <c r="G27" s="1222"/>
      <c r="H27" s="1222"/>
      <c r="I27" s="1222"/>
      <c r="J27" s="1222"/>
      <c r="K27" s="1222"/>
      <c r="L27" s="1222"/>
      <c r="M27" s="1222"/>
      <c r="N27" s="1222"/>
      <c r="O27" s="1222"/>
      <c r="P27" s="1222"/>
      <c r="Q27" s="1222"/>
    </row>
    <row r="28" spans="1:17" s="217" customFormat="1" ht="101.25" customHeight="1">
      <c r="A28" s="1222" t="s">
        <v>489</v>
      </c>
      <c r="B28" s="1222"/>
      <c r="C28" s="1222"/>
      <c r="D28" s="1222"/>
      <c r="E28" s="1222"/>
      <c r="F28" s="1222"/>
      <c r="G28" s="1222"/>
      <c r="H28" s="1222"/>
      <c r="I28" s="1222"/>
      <c r="J28" s="1222"/>
      <c r="K28" s="1222"/>
      <c r="L28" s="1222"/>
      <c r="M28" s="1222"/>
      <c r="N28" s="1222"/>
      <c r="O28" s="1222"/>
      <c r="P28" s="1222"/>
      <c r="Q28" s="1222"/>
    </row>
    <row r="29" spans="1:17" s="217" customFormat="1" ht="57.75" customHeight="1">
      <c r="A29" s="1222" t="s">
        <v>482</v>
      </c>
      <c r="B29" s="1222"/>
      <c r="C29" s="1222"/>
      <c r="D29" s="1222"/>
      <c r="E29" s="1222"/>
      <c r="F29" s="1222"/>
      <c r="G29" s="1222"/>
      <c r="H29" s="1222"/>
      <c r="I29" s="1222"/>
      <c r="J29" s="1222"/>
      <c r="K29" s="1222"/>
      <c r="L29" s="1222"/>
      <c r="M29" s="1222"/>
      <c r="N29" s="1222"/>
      <c r="O29" s="1222"/>
      <c r="P29" s="1222"/>
      <c r="Q29" s="1222"/>
    </row>
    <row r="30" spans="1:17" s="217" customFormat="1" ht="24.75" customHeight="1">
      <c r="A30" s="1222" t="s">
        <v>472</v>
      </c>
      <c r="B30" s="1222"/>
      <c r="C30" s="1222"/>
      <c r="D30" s="1222"/>
      <c r="E30" s="1222"/>
      <c r="F30" s="1222"/>
      <c r="G30" s="1222"/>
      <c r="H30" s="1222"/>
      <c r="I30" s="1222"/>
      <c r="J30" s="1222"/>
      <c r="K30" s="1222"/>
      <c r="L30" s="1222"/>
      <c r="M30" s="1222"/>
      <c r="N30" s="1222"/>
      <c r="O30" s="1222"/>
      <c r="P30" s="1222"/>
      <c r="Q30" s="1222"/>
    </row>
    <row r="31" spans="1:17" s="217" customFormat="1" ht="49.5" customHeight="1">
      <c r="A31" s="1222" t="s">
        <v>473</v>
      </c>
      <c r="B31" s="1222"/>
      <c r="C31" s="1222"/>
      <c r="D31" s="1222"/>
      <c r="E31" s="1222"/>
      <c r="F31" s="1222"/>
      <c r="G31" s="1222"/>
      <c r="H31" s="1222"/>
      <c r="I31" s="1222"/>
      <c r="J31" s="1222"/>
      <c r="K31" s="1222"/>
      <c r="L31" s="1222"/>
      <c r="M31" s="1222"/>
      <c r="N31" s="1222"/>
      <c r="O31" s="1222"/>
      <c r="P31" s="1222"/>
      <c r="Q31" s="1222"/>
    </row>
    <row r="32" spans="1:17" s="188" customFormat="1" ht="13.5" customHeight="1">
      <c r="A32" s="226"/>
      <c r="B32" s="227"/>
      <c r="C32" s="227"/>
      <c r="D32" s="227"/>
      <c r="E32" s="227"/>
      <c r="F32" s="227"/>
      <c r="G32" s="227"/>
      <c r="H32" s="227"/>
      <c r="I32" s="227"/>
      <c r="J32" s="227"/>
      <c r="K32" s="227"/>
      <c r="L32" s="227"/>
      <c r="M32" s="227"/>
      <c r="N32" s="227"/>
      <c r="O32" s="227"/>
      <c r="P32" s="228"/>
      <c r="Q32" s="229"/>
    </row>
    <row r="33" spans="1:17" s="188" customFormat="1" ht="13.5" customHeight="1">
      <c r="A33" s="226"/>
      <c r="B33" s="227"/>
      <c r="C33" s="227"/>
      <c r="D33" s="227"/>
      <c r="E33" s="227"/>
      <c r="F33" s="227"/>
      <c r="G33" s="227"/>
      <c r="H33" s="227"/>
      <c r="I33" s="227"/>
      <c r="J33" s="227"/>
      <c r="K33" s="227"/>
      <c r="L33" s="227"/>
      <c r="M33" s="227"/>
      <c r="N33" s="227"/>
      <c r="O33" s="227"/>
      <c r="P33" s="228"/>
      <c r="Q33" s="229"/>
    </row>
    <row r="34" spans="1:17" s="188" customFormat="1" ht="13.5" customHeight="1">
      <c r="A34" s="226"/>
      <c r="B34" s="227"/>
      <c r="C34" s="227"/>
      <c r="D34" s="227"/>
      <c r="E34" s="227"/>
      <c r="F34" s="227"/>
      <c r="G34" s="227"/>
      <c r="H34" s="227"/>
      <c r="I34" s="227"/>
      <c r="J34" s="227"/>
      <c r="K34" s="227"/>
      <c r="L34" s="227"/>
      <c r="M34" s="227"/>
      <c r="N34" s="227"/>
      <c r="O34" s="227"/>
      <c r="P34" s="228"/>
      <c r="Q34" s="229"/>
    </row>
    <row r="35" spans="1:17" s="232" customFormat="1" ht="13.5" customHeight="1">
      <c r="A35" s="226"/>
      <c r="B35" s="230"/>
      <c r="C35" s="230"/>
      <c r="D35" s="230"/>
      <c r="E35" s="230"/>
      <c r="F35" s="230"/>
      <c r="G35" s="230"/>
      <c r="H35" s="230"/>
      <c r="I35" s="230"/>
      <c r="J35" s="230"/>
      <c r="K35" s="230"/>
      <c r="L35" s="230"/>
      <c r="M35" s="230"/>
      <c r="N35" s="230"/>
      <c r="O35" s="230"/>
      <c r="P35" s="230"/>
      <c r="Q35" s="231"/>
    </row>
    <row r="36" spans="1:17" s="232" customFormat="1" ht="13.5" customHeight="1">
      <c r="A36" s="226"/>
      <c r="B36" s="230"/>
      <c r="C36" s="230"/>
      <c r="D36" s="230"/>
      <c r="E36" s="230"/>
      <c r="F36" s="230"/>
      <c r="G36" s="230"/>
      <c r="H36" s="230"/>
      <c r="I36" s="230"/>
      <c r="J36" s="230"/>
      <c r="K36" s="230"/>
      <c r="L36" s="230"/>
      <c r="M36" s="230"/>
      <c r="N36" s="230"/>
      <c r="O36" s="230"/>
      <c r="P36" s="230"/>
      <c r="Q36" s="231"/>
    </row>
    <row r="37" spans="1:17" s="232" customFormat="1" ht="13.5" customHeight="1">
      <c r="A37" s="226"/>
      <c r="B37" s="230"/>
      <c r="C37" s="230"/>
      <c r="D37" s="230"/>
      <c r="E37" s="230"/>
      <c r="F37" s="230"/>
      <c r="G37" s="230"/>
      <c r="H37" s="230"/>
      <c r="I37" s="230"/>
      <c r="J37" s="230"/>
      <c r="K37" s="230"/>
      <c r="L37" s="230"/>
      <c r="M37" s="230"/>
      <c r="N37" s="230"/>
      <c r="O37" s="230"/>
      <c r="P37" s="230"/>
      <c r="Q37" s="233"/>
    </row>
    <row r="38" spans="1:17" s="232" customFormat="1" ht="13.5" customHeight="1">
      <c r="A38" s="226"/>
      <c r="B38" s="230"/>
      <c r="C38" s="230"/>
      <c r="D38" s="230"/>
      <c r="E38" s="230"/>
      <c r="F38" s="230"/>
      <c r="G38" s="230"/>
      <c r="H38" s="230"/>
      <c r="I38" s="230"/>
      <c r="J38" s="230"/>
      <c r="K38" s="230"/>
      <c r="L38" s="230"/>
      <c r="M38" s="230"/>
      <c r="N38" s="230"/>
      <c r="O38" s="230"/>
      <c r="P38" s="230"/>
      <c r="Q38" s="233"/>
    </row>
    <row r="39" spans="1:17" s="232" customFormat="1" ht="9" customHeight="1">
      <c r="A39" s="226"/>
      <c r="B39" s="230"/>
      <c r="C39" s="230"/>
      <c r="D39" s="230"/>
      <c r="E39" s="230"/>
      <c r="F39" s="230"/>
      <c r="G39" s="230"/>
      <c r="H39" s="230"/>
      <c r="I39" s="230"/>
      <c r="J39" s="230"/>
      <c r="K39" s="230"/>
      <c r="L39" s="230"/>
      <c r="M39" s="230"/>
      <c r="N39" s="230"/>
      <c r="O39" s="230"/>
      <c r="P39" s="230"/>
      <c r="Q39" s="233"/>
    </row>
  </sheetData>
  <mergeCells count="31">
    <mergeCell ref="A31:Q31"/>
    <mergeCell ref="A26:Q26"/>
    <mergeCell ref="A27:Q27"/>
    <mergeCell ref="A28:Q28"/>
    <mergeCell ref="A29:Q29"/>
    <mergeCell ref="A30:Q30"/>
    <mergeCell ref="P22:Q22"/>
    <mergeCell ref="B11:C11"/>
    <mergeCell ref="B12:C12"/>
    <mergeCell ref="B13:C13"/>
    <mergeCell ref="B14:O14"/>
    <mergeCell ref="B16:O16"/>
    <mergeCell ref="B17:O17"/>
    <mergeCell ref="B18:O18"/>
    <mergeCell ref="B19:O19"/>
    <mergeCell ref="B20:O20"/>
    <mergeCell ref="B21:O21"/>
    <mergeCell ref="A22:O22"/>
    <mergeCell ref="B10:O10"/>
    <mergeCell ref="A2:P2"/>
    <mergeCell ref="P4:Q4"/>
    <mergeCell ref="A5:O5"/>
    <mergeCell ref="P5:Q5"/>
    <mergeCell ref="A6:O6"/>
    <mergeCell ref="P6:Q6"/>
    <mergeCell ref="A8:O8"/>
    <mergeCell ref="P8:Q8"/>
    <mergeCell ref="A9:Q9"/>
    <mergeCell ref="A7:O7"/>
    <mergeCell ref="P7:Q7"/>
    <mergeCell ref="A4:O4"/>
  </mergeCells>
  <phoneticPr fontId="3"/>
  <dataValidations count="4">
    <dataValidation type="list" allowBlank="1" showInputMessage="1" showErrorMessage="1" sqref="B12:C12" xr:uid="{00000000-0002-0000-2400-000000000000}">
      <formula1>"選択してください,①訪問介護員等の員数（常勤換算後）,②従業者の員数（常勤換算後）,③従業者の員数（常勤換算後）"</formula1>
    </dataValidation>
    <dataValidation type="list" allowBlank="1" showInputMessage="1" showErrorMessage="1" sqref="B13:C13" xr:uid="{00000000-0002-0000-2400-000001000000}">
      <formula1>"上段と同じ番号を選択してください,①介護福祉士又は実務者研修修了者及び介護職員基礎研修課程修了者の員数（常勤換算後）,②常勤職員の員数（常勤換算後）,③勤続年数7年以上の者の員数（常勤換算後）"</formula1>
    </dataValidation>
    <dataValidation type="list" allowBlank="1" showInputMessage="1" showErrorMessage="1" sqref="B17:O17" xr:uid="{00000000-0002-0000-2400-000002000000}">
      <formula1>"選択してください,①届出日が属する前３月の常勤換算後の訪問介護員等の員数（小数点以下第１位まで）,②届出日が属する前３月の常勤換算後の従業者の員数（小数点以下第１位まで）,③届出日が属する前３月の常勤換算後の従業者の員数（小数点以下第１位まで）"</formula1>
    </dataValidation>
    <dataValidation type="list" allowBlank="1" showInputMessage="1" showErrorMessage="1" sqref="B19:O19" xr:uid="{00000000-0002-0000-2400-000003000000}">
      <formula1>"上段と同じ番号を選択してください,①届出日が属する前３月の常勤換算後の介護福祉士、実務者研修修了者又は介護職員基礎研修課程修了者の員数（小数点以下第１位まで）,②届出日が属する前３月の常勤換算後の常勤職員の員数（小数点以下第１位まで）,③届出日が属する前３月の常勤換算後の勤続年数７年以上の者の員数（小数点以下第１位まで）"</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oddFooter>&amp;C&amp;P/&amp;N</oddFooter>
  </headerFooter>
  <rowBreaks count="1" manualBreakCount="1">
    <brk id="22" max="16"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A1:AP288"/>
  <sheetViews>
    <sheetView view="pageBreakPreview" topLeftCell="A127" zoomScaleNormal="100" zoomScaleSheetLayoutView="100" workbookViewId="0">
      <selection activeCell="K7" sqref="K7:AN7"/>
    </sheetView>
  </sheetViews>
  <sheetFormatPr defaultRowHeight="18" customHeight="1"/>
  <cols>
    <col min="1" max="40" width="2.6640625" customWidth="1"/>
  </cols>
  <sheetData>
    <row r="1" spans="1:40" ht="18" customHeight="1">
      <c r="A1" s="559" t="s">
        <v>585</v>
      </c>
      <c r="B1" s="30"/>
      <c r="C1" s="53"/>
      <c r="D1" s="53"/>
      <c r="E1" s="53"/>
      <c r="F1" s="53"/>
      <c r="G1" s="53"/>
      <c r="H1" s="53"/>
      <c r="I1" s="53"/>
      <c r="J1" s="53"/>
      <c r="K1" s="53"/>
      <c r="L1" s="53"/>
      <c r="M1" s="53"/>
      <c r="N1" s="53"/>
      <c r="O1" s="53"/>
      <c r="P1" s="53"/>
      <c r="Q1" s="53"/>
      <c r="R1" s="53"/>
      <c r="S1" s="53"/>
      <c r="T1" s="53"/>
      <c r="U1" s="21"/>
      <c r="V1" s="21"/>
      <c r="W1" s="21"/>
      <c r="X1" s="21"/>
      <c r="Y1" s="21"/>
      <c r="Z1" s="21"/>
      <c r="AA1" s="21"/>
      <c r="AB1" s="21"/>
      <c r="AC1" s="21"/>
      <c r="AD1" s="21"/>
      <c r="AE1" s="21"/>
      <c r="AF1" s="21"/>
      <c r="AG1" s="21"/>
      <c r="AH1" s="21"/>
      <c r="AI1" s="21"/>
      <c r="AJ1" s="21"/>
      <c r="AK1" s="21"/>
      <c r="AL1" s="21"/>
      <c r="AM1" s="21"/>
      <c r="AN1" s="21"/>
    </row>
    <row r="2" spans="1:40" ht="18" customHeight="1">
      <c r="A2" s="559"/>
      <c r="B2" s="30"/>
      <c r="C2" s="53"/>
      <c r="D2" s="53"/>
      <c r="E2" s="53"/>
      <c r="F2" s="53"/>
      <c r="G2" s="53"/>
      <c r="H2" s="53"/>
      <c r="I2" s="53"/>
      <c r="J2" s="53"/>
      <c r="K2" s="53"/>
      <c r="L2" s="53"/>
      <c r="M2" s="53"/>
      <c r="N2" s="53"/>
      <c r="O2" s="53"/>
      <c r="P2" s="53"/>
      <c r="Q2" s="53"/>
      <c r="R2" s="53"/>
      <c r="S2" s="53"/>
      <c r="T2" s="53"/>
      <c r="U2" s="21"/>
      <c r="V2" s="21"/>
      <c r="W2" s="21"/>
      <c r="X2" s="21"/>
      <c r="Y2" s="21"/>
      <c r="Z2" s="21"/>
      <c r="AA2" s="21"/>
      <c r="AB2" s="21"/>
      <c r="AC2" s="21"/>
      <c r="AD2" s="21"/>
      <c r="AE2" s="21"/>
      <c r="AF2" s="21"/>
      <c r="AG2" s="21"/>
      <c r="AH2" s="21"/>
      <c r="AI2" s="21"/>
      <c r="AJ2" s="21"/>
      <c r="AK2" s="21"/>
      <c r="AL2" s="21"/>
      <c r="AM2" s="21"/>
      <c r="AN2" s="21"/>
    </row>
    <row r="3" spans="1:40" ht="18" customHeight="1">
      <c r="A3" s="559"/>
      <c r="B3" s="30"/>
      <c r="C3" s="558" t="s">
        <v>930</v>
      </c>
      <c r="D3" s="53"/>
      <c r="E3" s="53"/>
      <c r="F3" s="53"/>
      <c r="G3" s="53"/>
      <c r="H3" s="53"/>
      <c r="I3" s="53"/>
      <c r="J3" s="53"/>
      <c r="K3" s="53"/>
      <c r="L3" s="53"/>
      <c r="M3" s="53"/>
      <c r="N3" s="53"/>
      <c r="O3" s="53"/>
      <c r="P3" s="53"/>
      <c r="Q3" s="53"/>
      <c r="R3" s="53"/>
      <c r="S3" s="53"/>
      <c r="T3" s="53"/>
      <c r="U3" s="21"/>
      <c r="V3" s="21"/>
      <c r="W3" s="21"/>
      <c r="X3" s="21"/>
      <c r="Y3" s="21"/>
      <c r="Z3" s="21"/>
      <c r="AA3" s="21"/>
      <c r="AB3" s="21"/>
      <c r="AC3" s="21"/>
      <c r="AD3" s="21"/>
      <c r="AE3" s="21"/>
      <c r="AF3" s="21"/>
      <c r="AG3" s="21"/>
      <c r="AH3" s="21"/>
      <c r="AI3" s="21"/>
      <c r="AJ3" s="21"/>
      <c r="AK3" s="21"/>
      <c r="AL3" s="21"/>
      <c r="AM3" s="21"/>
      <c r="AN3" s="21"/>
    </row>
    <row r="4" spans="1:40" ht="18" customHeight="1">
      <c r="A4" s="559"/>
      <c r="B4" s="30"/>
      <c r="C4" s="1282">
        <v>1</v>
      </c>
      <c r="D4" s="1282"/>
      <c r="E4" s="1280" t="s">
        <v>936</v>
      </c>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78" t="s">
        <v>933</v>
      </c>
      <c r="AJ4" s="1279"/>
      <c r="AK4" s="1279"/>
      <c r="AL4" s="1279"/>
      <c r="AM4" s="1279"/>
      <c r="AN4" s="1279"/>
    </row>
    <row r="5" spans="1:40" ht="18" customHeight="1">
      <c r="A5" s="559"/>
      <c r="B5" s="30"/>
      <c r="C5" s="1282"/>
      <c r="D5" s="1282"/>
      <c r="E5" s="1280"/>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79"/>
      <c r="AJ5" s="1279"/>
      <c r="AK5" s="1279"/>
      <c r="AL5" s="1279"/>
      <c r="AM5" s="1279"/>
      <c r="AN5" s="1279"/>
    </row>
    <row r="6" spans="1:40" ht="18" customHeight="1">
      <c r="A6" s="559"/>
      <c r="B6" s="30"/>
      <c r="C6" s="1282"/>
      <c r="D6" s="1282"/>
      <c r="E6" s="1280"/>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c r="AE6" s="1281"/>
      <c r="AF6" s="1281"/>
      <c r="AG6" s="1281"/>
      <c r="AH6" s="1281"/>
      <c r="AI6" s="1279"/>
      <c r="AJ6" s="1279"/>
      <c r="AK6" s="1279"/>
      <c r="AL6" s="1279"/>
      <c r="AM6" s="1279"/>
      <c r="AN6" s="1279"/>
    </row>
    <row r="7" spans="1:40" ht="18" customHeight="1">
      <c r="A7" s="559"/>
      <c r="B7" s="30"/>
      <c r="C7" s="1282"/>
      <c r="D7" s="1282"/>
      <c r="E7" s="1280"/>
      <c r="F7" s="1281"/>
      <c r="G7" s="1281"/>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79"/>
      <c r="AJ7" s="1279"/>
      <c r="AK7" s="1279"/>
      <c r="AL7" s="1279"/>
      <c r="AM7" s="1279"/>
      <c r="AN7" s="1279"/>
    </row>
    <row r="8" spans="1:40" ht="18" customHeight="1">
      <c r="A8" s="559"/>
      <c r="B8" s="30"/>
      <c r="C8" s="1282"/>
      <c r="D8" s="1282"/>
      <c r="E8" s="1280"/>
      <c r="F8" s="1281"/>
      <c r="G8" s="1281"/>
      <c r="H8" s="1281"/>
      <c r="I8" s="1281"/>
      <c r="J8" s="1281"/>
      <c r="K8" s="1281"/>
      <c r="L8" s="1281"/>
      <c r="M8" s="1281"/>
      <c r="N8" s="1281"/>
      <c r="O8" s="1281"/>
      <c r="P8" s="1281"/>
      <c r="Q8" s="1281"/>
      <c r="R8" s="1281"/>
      <c r="S8" s="1281"/>
      <c r="T8" s="1281"/>
      <c r="U8" s="1281"/>
      <c r="V8" s="1281"/>
      <c r="W8" s="1281"/>
      <c r="X8" s="1281"/>
      <c r="Y8" s="1281"/>
      <c r="Z8" s="1281"/>
      <c r="AA8" s="1281"/>
      <c r="AB8" s="1281"/>
      <c r="AC8" s="1281"/>
      <c r="AD8" s="1281"/>
      <c r="AE8" s="1281"/>
      <c r="AF8" s="1281"/>
      <c r="AG8" s="1281"/>
      <c r="AH8" s="1281"/>
      <c r="AI8" s="1279"/>
      <c r="AJ8" s="1279"/>
      <c r="AK8" s="1279"/>
      <c r="AL8" s="1279"/>
      <c r="AM8" s="1279"/>
      <c r="AN8" s="1279"/>
    </row>
    <row r="9" spans="1:40" ht="18" customHeight="1">
      <c r="A9" s="559"/>
      <c r="B9" s="30"/>
      <c r="C9" s="1282"/>
      <c r="D9" s="1282"/>
      <c r="E9" s="1280"/>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79"/>
      <c r="AJ9" s="1279"/>
      <c r="AK9" s="1279"/>
      <c r="AL9" s="1279"/>
      <c r="AM9" s="1279"/>
      <c r="AN9" s="1279"/>
    </row>
    <row r="10" spans="1:40" ht="18" customHeight="1">
      <c r="A10" s="559"/>
      <c r="B10" s="30"/>
      <c r="C10" s="1282"/>
      <c r="D10" s="1282"/>
      <c r="E10" s="1280"/>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79"/>
      <c r="AJ10" s="1279"/>
      <c r="AK10" s="1279"/>
      <c r="AL10" s="1279"/>
      <c r="AM10" s="1279"/>
      <c r="AN10" s="1279"/>
    </row>
    <row r="11" spans="1:40" ht="18" customHeight="1">
      <c r="A11" s="559"/>
      <c r="B11" s="30"/>
      <c r="C11" s="1282"/>
      <c r="D11" s="1282"/>
      <c r="E11" s="1280"/>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79"/>
      <c r="AJ11" s="1279"/>
      <c r="AK11" s="1279"/>
      <c r="AL11" s="1279"/>
      <c r="AM11" s="1279"/>
      <c r="AN11" s="1279"/>
    </row>
    <row r="12" spans="1:40" ht="18" customHeight="1">
      <c r="A12" s="559"/>
      <c r="B12" s="30"/>
      <c r="C12" s="1282"/>
      <c r="D12" s="1282"/>
      <c r="E12" s="1281"/>
      <c r="F12" s="1281"/>
      <c r="G12" s="1281"/>
      <c r="H12" s="1281"/>
      <c r="I12" s="1281"/>
      <c r="J12" s="1281"/>
      <c r="K12" s="1281"/>
      <c r="L12" s="1281"/>
      <c r="M12" s="1281"/>
      <c r="N12" s="1281"/>
      <c r="O12" s="1281"/>
      <c r="P12" s="1281"/>
      <c r="Q12" s="1281"/>
      <c r="R12" s="1281"/>
      <c r="S12" s="1281"/>
      <c r="T12" s="1281"/>
      <c r="U12" s="1281"/>
      <c r="V12" s="1281"/>
      <c r="W12" s="1281"/>
      <c r="X12" s="1281"/>
      <c r="Y12" s="1281"/>
      <c r="Z12" s="1281"/>
      <c r="AA12" s="1281"/>
      <c r="AB12" s="1281"/>
      <c r="AC12" s="1281"/>
      <c r="AD12" s="1281"/>
      <c r="AE12" s="1281"/>
      <c r="AF12" s="1281"/>
      <c r="AG12" s="1281"/>
      <c r="AH12" s="1281"/>
      <c r="AI12" s="1279"/>
      <c r="AJ12" s="1279"/>
      <c r="AK12" s="1279"/>
      <c r="AL12" s="1279"/>
      <c r="AM12" s="1279"/>
      <c r="AN12" s="1279"/>
    </row>
    <row r="13" spans="1:40" ht="18" customHeight="1">
      <c r="A13" s="559"/>
      <c r="B13" s="30"/>
      <c r="C13" s="1282"/>
      <c r="D13" s="1282"/>
      <c r="E13" s="1281"/>
      <c r="F13" s="1281"/>
      <c r="G13" s="1281"/>
      <c r="H13" s="1281"/>
      <c r="I13" s="1281"/>
      <c r="J13" s="1281"/>
      <c r="K13" s="1281"/>
      <c r="L13" s="1281"/>
      <c r="M13" s="1281"/>
      <c r="N13" s="1281"/>
      <c r="O13" s="1281"/>
      <c r="P13" s="1281"/>
      <c r="Q13" s="1281"/>
      <c r="R13" s="1281"/>
      <c r="S13" s="1281"/>
      <c r="T13" s="1281"/>
      <c r="U13" s="1281"/>
      <c r="V13" s="1281"/>
      <c r="W13" s="1281"/>
      <c r="X13" s="1281"/>
      <c r="Y13" s="1281"/>
      <c r="Z13" s="1281"/>
      <c r="AA13" s="1281"/>
      <c r="AB13" s="1281"/>
      <c r="AC13" s="1281"/>
      <c r="AD13" s="1281"/>
      <c r="AE13" s="1281"/>
      <c r="AF13" s="1281"/>
      <c r="AG13" s="1281"/>
      <c r="AH13" s="1281"/>
      <c r="AI13" s="1279"/>
      <c r="AJ13" s="1279"/>
      <c r="AK13" s="1279"/>
      <c r="AL13" s="1279"/>
      <c r="AM13" s="1279"/>
      <c r="AN13" s="1279"/>
    </row>
    <row r="14" spans="1:40" ht="18" customHeight="1">
      <c r="A14" s="559"/>
      <c r="B14" s="30"/>
      <c r="C14" s="1282"/>
      <c r="D14" s="1282"/>
      <c r="E14" s="1281"/>
      <c r="F14" s="1281"/>
      <c r="G14" s="1281"/>
      <c r="H14" s="1281"/>
      <c r="I14" s="1281"/>
      <c r="J14" s="1281"/>
      <c r="K14" s="1281"/>
      <c r="L14" s="1281"/>
      <c r="M14" s="1281"/>
      <c r="N14" s="1281"/>
      <c r="O14" s="1281"/>
      <c r="P14" s="1281"/>
      <c r="Q14" s="1281"/>
      <c r="R14" s="1281"/>
      <c r="S14" s="1281"/>
      <c r="T14" s="1281"/>
      <c r="U14" s="1281"/>
      <c r="V14" s="1281"/>
      <c r="W14" s="1281"/>
      <c r="X14" s="1281"/>
      <c r="Y14" s="1281"/>
      <c r="Z14" s="1281"/>
      <c r="AA14" s="1281"/>
      <c r="AB14" s="1281"/>
      <c r="AC14" s="1281"/>
      <c r="AD14" s="1281"/>
      <c r="AE14" s="1281"/>
      <c r="AF14" s="1281"/>
      <c r="AG14" s="1281"/>
      <c r="AH14" s="1281"/>
      <c r="AI14" s="1279"/>
      <c r="AJ14" s="1279"/>
      <c r="AK14" s="1279"/>
      <c r="AL14" s="1279"/>
      <c r="AM14" s="1279"/>
      <c r="AN14" s="1279"/>
    </row>
    <row r="15" spans="1:40" ht="18" customHeight="1">
      <c r="A15" s="559"/>
      <c r="B15" s="30"/>
      <c r="C15" s="53"/>
      <c r="D15" s="53"/>
      <c r="E15" s="53"/>
      <c r="F15" s="53"/>
      <c r="G15" s="53"/>
      <c r="H15" s="53"/>
      <c r="I15" s="53"/>
      <c r="J15" s="53"/>
      <c r="K15" s="53"/>
      <c r="L15" s="53"/>
      <c r="M15" s="53"/>
      <c r="N15" s="53"/>
      <c r="O15" s="53"/>
      <c r="P15" s="53"/>
      <c r="Q15" s="53"/>
      <c r="R15" s="53"/>
      <c r="S15" s="53"/>
      <c r="T15" s="53"/>
      <c r="U15" s="21"/>
      <c r="V15" s="21"/>
      <c r="W15" s="21"/>
      <c r="X15" s="21"/>
      <c r="Y15" s="21"/>
      <c r="Z15" s="21"/>
      <c r="AA15" s="21"/>
      <c r="AB15" s="21"/>
      <c r="AC15" s="21"/>
      <c r="AD15" s="21"/>
      <c r="AE15" s="21"/>
      <c r="AF15" s="21"/>
      <c r="AG15" s="21"/>
      <c r="AH15" s="21"/>
      <c r="AI15" s="21"/>
      <c r="AJ15" s="21"/>
      <c r="AK15" s="21"/>
      <c r="AL15" s="21"/>
      <c r="AM15" s="21"/>
      <c r="AN15" s="21"/>
    </row>
    <row r="16" spans="1:40" ht="18" customHeight="1">
      <c r="A16" s="559"/>
      <c r="B16" s="30"/>
      <c r="C16" s="558" t="s">
        <v>931</v>
      </c>
      <c r="D16" s="53"/>
      <c r="E16" s="53"/>
      <c r="F16" s="53"/>
      <c r="G16" s="53"/>
      <c r="H16" s="53"/>
      <c r="I16" s="53"/>
      <c r="J16" s="53"/>
      <c r="K16" s="53"/>
      <c r="L16" s="53"/>
      <c r="M16" s="53"/>
      <c r="N16" s="53"/>
      <c r="O16" s="53"/>
      <c r="P16" s="53"/>
      <c r="Q16" s="53"/>
      <c r="R16" s="53"/>
      <c r="S16" s="53"/>
      <c r="T16" s="53"/>
      <c r="U16" s="21"/>
      <c r="V16" s="21"/>
      <c r="W16" s="21"/>
      <c r="X16" s="21"/>
      <c r="Y16" s="21"/>
      <c r="Z16" s="21"/>
      <c r="AA16" s="21"/>
      <c r="AB16" s="21"/>
      <c r="AC16" s="21"/>
      <c r="AD16" s="21"/>
      <c r="AE16" s="21"/>
      <c r="AF16" s="21"/>
      <c r="AG16" s="21"/>
      <c r="AH16" s="21"/>
      <c r="AI16" s="21"/>
      <c r="AJ16" s="21"/>
      <c r="AK16" s="21"/>
      <c r="AL16" s="21"/>
      <c r="AM16" s="21"/>
      <c r="AN16" s="21"/>
    </row>
    <row r="17" spans="1:40" ht="18" customHeight="1">
      <c r="A17" s="559"/>
      <c r="B17" s="30"/>
      <c r="C17" s="1282">
        <f>C4+1</f>
        <v>2</v>
      </c>
      <c r="D17" s="1282"/>
      <c r="E17" s="1280" t="s">
        <v>935</v>
      </c>
      <c r="F17" s="1280"/>
      <c r="G17" s="1280"/>
      <c r="H17" s="1280"/>
      <c r="I17" s="1280"/>
      <c r="J17" s="1280"/>
      <c r="K17" s="1280"/>
      <c r="L17" s="1280"/>
      <c r="M17" s="1280"/>
      <c r="N17" s="1280"/>
      <c r="O17" s="1280"/>
      <c r="P17" s="1280"/>
      <c r="Q17" s="1280"/>
      <c r="R17" s="1280"/>
      <c r="S17" s="1280"/>
      <c r="T17" s="1280"/>
      <c r="U17" s="1280"/>
      <c r="V17" s="1280"/>
      <c r="W17" s="1280"/>
      <c r="X17" s="1280"/>
      <c r="Y17" s="1280"/>
      <c r="Z17" s="1280"/>
      <c r="AA17" s="1280"/>
      <c r="AB17" s="1280"/>
      <c r="AC17" s="1280"/>
      <c r="AD17" s="1280"/>
      <c r="AE17" s="1280"/>
      <c r="AF17" s="1280"/>
      <c r="AG17" s="1280"/>
      <c r="AH17" s="1280"/>
      <c r="AI17" s="1278" t="s">
        <v>934</v>
      </c>
      <c r="AJ17" s="1279"/>
      <c r="AK17" s="1279"/>
      <c r="AL17" s="1279"/>
      <c r="AM17" s="1279"/>
      <c r="AN17" s="1279"/>
    </row>
    <row r="18" spans="1:40" ht="18" customHeight="1">
      <c r="A18" s="559"/>
      <c r="B18" s="30"/>
      <c r="C18" s="1282"/>
      <c r="D18" s="1282"/>
      <c r="E18" s="1280"/>
      <c r="F18" s="1280"/>
      <c r="G18" s="1280"/>
      <c r="H18" s="1280"/>
      <c r="I18" s="1280"/>
      <c r="J18" s="1280"/>
      <c r="K18" s="1280"/>
      <c r="L18" s="1280"/>
      <c r="M18" s="1280"/>
      <c r="N18" s="1280"/>
      <c r="O18" s="1280"/>
      <c r="P18" s="1280"/>
      <c r="Q18" s="1280"/>
      <c r="R18" s="1280"/>
      <c r="S18" s="1280"/>
      <c r="T18" s="1280"/>
      <c r="U18" s="1280"/>
      <c r="V18" s="1280"/>
      <c r="W18" s="1280"/>
      <c r="X18" s="1280"/>
      <c r="Y18" s="1280"/>
      <c r="Z18" s="1280"/>
      <c r="AA18" s="1280"/>
      <c r="AB18" s="1280"/>
      <c r="AC18" s="1280"/>
      <c r="AD18" s="1280"/>
      <c r="AE18" s="1280"/>
      <c r="AF18" s="1280"/>
      <c r="AG18" s="1280"/>
      <c r="AH18" s="1280"/>
      <c r="AI18" s="1279"/>
      <c r="AJ18" s="1279"/>
      <c r="AK18" s="1279"/>
      <c r="AL18" s="1279"/>
      <c r="AM18" s="1279"/>
      <c r="AN18" s="1279"/>
    </row>
    <row r="19" spans="1:40" ht="18" customHeight="1">
      <c r="A19" s="559"/>
      <c r="B19" s="30"/>
      <c r="C19" s="1282"/>
      <c r="D19" s="1282"/>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79"/>
      <c r="AJ19" s="1279"/>
      <c r="AK19" s="1279"/>
      <c r="AL19" s="1279"/>
      <c r="AM19" s="1279"/>
      <c r="AN19" s="1279"/>
    </row>
    <row r="20" spans="1:40" ht="18" customHeight="1">
      <c r="A20" s="559"/>
      <c r="B20" s="30"/>
      <c r="C20" s="1282"/>
      <c r="D20" s="1282"/>
      <c r="E20" s="1280"/>
      <c r="F20" s="1280"/>
      <c r="G20" s="1280"/>
      <c r="H20" s="1280"/>
      <c r="I20" s="1280"/>
      <c r="J20" s="1280"/>
      <c r="K20" s="1280"/>
      <c r="L20" s="1280"/>
      <c r="M20" s="1280"/>
      <c r="N20" s="1280"/>
      <c r="O20" s="1280"/>
      <c r="P20" s="1280"/>
      <c r="Q20" s="1280"/>
      <c r="R20" s="1280"/>
      <c r="S20" s="1280"/>
      <c r="T20" s="1280"/>
      <c r="U20" s="1280"/>
      <c r="V20" s="1280"/>
      <c r="W20" s="1280"/>
      <c r="X20" s="1280"/>
      <c r="Y20" s="1280"/>
      <c r="Z20" s="1280"/>
      <c r="AA20" s="1280"/>
      <c r="AB20" s="1280"/>
      <c r="AC20" s="1280"/>
      <c r="AD20" s="1280"/>
      <c r="AE20" s="1280"/>
      <c r="AF20" s="1280"/>
      <c r="AG20" s="1280"/>
      <c r="AH20" s="1280"/>
      <c r="AI20" s="1279"/>
      <c r="AJ20" s="1279"/>
      <c r="AK20" s="1279"/>
      <c r="AL20" s="1279"/>
      <c r="AM20" s="1279"/>
      <c r="AN20" s="1279"/>
    </row>
    <row r="21" spans="1:40" ht="18" customHeight="1">
      <c r="A21" s="559"/>
      <c r="B21" s="30"/>
      <c r="C21" s="1282"/>
      <c r="D21" s="1282"/>
      <c r="E21" s="1280"/>
      <c r="F21" s="1280"/>
      <c r="G21" s="1280"/>
      <c r="H21" s="1280"/>
      <c r="I21" s="1280"/>
      <c r="J21" s="1280"/>
      <c r="K21" s="1280"/>
      <c r="L21" s="1280"/>
      <c r="M21" s="1280"/>
      <c r="N21" s="1280"/>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79"/>
      <c r="AJ21" s="1279"/>
      <c r="AK21" s="1279"/>
      <c r="AL21" s="1279"/>
      <c r="AM21" s="1279"/>
      <c r="AN21" s="1279"/>
    </row>
    <row r="22" spans="1:40" ht="18" customHeight="1">
      <c r="A22" s="559"/>
      <c r="B22" s="30"/>
      <c r="C22" s="1282"/>
      <c r="D22" s="1282"/>
      <c r="E22" s="1280"/>
      <c r="F22" s="1280"/>
      <c r="G22" s="1280"/>
      <c r="H22" s="1280"/>
      <c r="I22" s="1280"/>
      <c r="J22" s="1280"/>
      <c r="K22" s="1280"/>
      <c r="L22" s="1280"/>
      <c r="M22" s="1280"/>
      <c r="N22" s="1280"/>
      <c r="O22" s="1280"/>
      <c r="P22" s="1280"/>
      <c r="Q22" s="1280"/>
      <c r="R22" s="1280"/>
      <c r="S22" s="1280"/>
      <c r="T22" s="1280"/>
      <c r="U22" s="1280"/>
      <c r="V22" s="1280"/>
      <c r="W22" s="1280"/>
      <c r="X22" s="1280"/>
      <c r="Y22" s="1280"/>
      <c r="Z22" s="1280"/>
      <c r="AA22" s="1280"/>
      <c r="AB22" s="1280"/>
      <c r="AC22" s="1280"/>
      <c r="AD22" s="1280"/>
      <c r="AE22" s="1280"/>
      <c r="AF22" s="1280"/>
      <c r="AG22" s="1280"/>
      <c r="AH22" s="1280"/>
      <c r="AI22" s="1279"/>
      <c r="AJ22" s="1279"/>
      <c r="AK22" s="1279"/>
      <c r="AL22" s="1279"/>
      <c r="AM22" s="1279"/>
      <c r="AN22" s="1279"/>
    </row>
    <row r="23" spans="1:40" ht="18" customHeight="1">
      <c r="A23" s="559"/>
      <c r="B23" s="30"/>
      <c r="C23" s="1282"/>
      <c r="D23" s="1282"/>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c r="AG23" s="1280"/>
      <c r="AH23" s="1280"/>
      <c r="AI23" s="1279"/>
      <c r="AJ23" s="1279"/>
      <c r="AK23" s="1279"/>
      <c r="AL23" s="1279"/>
      <c r="AM23" s="1279"/>
      <c r="AN23" s="1279"/>
    </row>
    <row r="24" spans="1:40" ht="18" customHeight="1">
      <c r="A24" s="559"/>
      <c r="B24" s="30"/>
      <c r="C24" s="1282"/>
      <c r="D24" s="1282"/>
      <c r="E24" s="1280"/>
      <c r="F24" s="1280"/>
      <c r="G24" s="1280"/>
      <c r="H24" s="1280"/>
      <c r="I24" s="1280"/>
      <c r="J24" s="1280"/>
      <c r="K24" s="1280"/>
      <c r="L24" s="1280"/>
      <c r="M24" s="1280"/>
      <c r="N24" s="1280"/>
      <c r="O24" s="1280"/>
      <c r="P24" s="1280"/>
      <c r="Q24" s="1280"/>
      <c r="R24" s="1280"/>
      <c r="S24" s="1280"/>
      <c r="T24" s="1280"/>
      <c r="U24" s="1280"/>
      <c r="V24" s="1280"/>
      <c r="W24" s="1280"/>
      <c r="X24" s="1280"/>
      <c r="Y24" s="1280"/>
      <c r="Z24" s="1280"/>
      <c r="AA24" s="1280"/>
      <c r="AB24" s="1280"/>
      <c r="AC24" s="1280"/>
      <c r="AD24" s="1280"/>
      <c r="AE24" s="1280"/>
      <c r="AF24" s="1280"/>
      <c r="AG24" s="1280"/>
      <c r="AH24" s="1280"/>
      <c r="AI24" s="1279"/>
      <c r="AJ24" s="1279"/>
      <c r="AK24" s="1279"/>
      <c r="AL24" s="1279"/>
      <c r="AM24" s="1279"/>
      <c r="AN24" s="1279"/>
    </row>
    <row r="25" spans="1:40" ht="18" customHeight="1">
      <c r="A25" s="559"/>
      <c r="B25" s="30"/>
      <c r="C25" s="1282"/>
      <c r="D25" s="1282"/>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1280"/>
      <c r="AE25" s="1280"/>
      <c r="AF25" s="1280"/>
      <c r="AG25" s="1280"/>
      <c r="AH25" s="1280"/>
      <c r="AI25" s="1279"/>
      <c r="AJ25" s="1279"/>
      <c r="AK25" s="1279"/>
      <c r="AL25" s="1279"/>
      <c r="AM25" s="1279"/>
      <c r="AN25" s="1279"/>
    </row>
    <row r="26" spans="1:40" ht="18" customHeight="1">
      <c r="A26" s="559"/>
      <c r="B26" s="30"/>
      <c r="C26" s="1282"/>
      <c r="D26" s="1282"/>
      <c r="E26" s="1280"/>
      <c r="F26" s="1280"/>
      <c r="G26" s="1280"/>
      <c r="H26" s="1280"/>
      <c r="I26" s="1280"/>
      <c r="J26" s="1280"/>
      <c r="K26" s="1280"/>
      <c r="L26" s="1280"/>
      <c r="M26" s="1280"/>
      <c r="N26" s="1280"/>
      <c r="O26" s="1280"/>
      <c r="P26" s="1280"/>
      <c r="Q26" s="1280"/>
      <c r="R26" s="1280"/>
      <c r="S26" s="1280"/>
      <c r="T26" s="1280"/>
      <c r="U26" s="1280"/>
      <c r="V26" s="1280"/>
      <c r="W26" s="1280"/>
      <c r="X26" s="1280"/>
      <c r="Y26" s="1280"/>
      <c r="Z26" s="1280"/>
      <c r="AA26" s="1280"/>
      <c r="AB26" s="1280"/>
      <c r="AC26" s="1280"/>
      <c r="AD26" s="1280"/>
      <c r="AE26" s="1280"/>
      <c r="AF26" s="1280"/>
      <c r="AG26" s="1280"/>
      <c r="AH26" s="1280"/>
      <c r="AI26" s="1279"/>
      <c r="AJ26" s="1279"/>
      <c r="AK26" s="1279"/>
      <c r="AL26" s="1279"/>
      <c r="AM26" s="1279"/>
      <c r="AN26" s="1279"/>
    </row>
    <row r="27" spans="1:40" ht="18" customHeight="1">
      <c r="A27" s="559"/>
      <c r="B27" s="30"/>
      <c r="C27" s="53"/>
      <c r="D27" s="53"/>
      <c r="E27" s="53"/>
      <c r="F27" s="53"/>
      <c r="G27" s="53"/>
      <c r="H27" s="53"/>
      <c r="I27" s="53"/>
      <c r="J27" s="53"/>
      <c r="K27" s="53"/>
      <c r="L27" s="53"/>
      <c r="M27" s="53"/>
      <c r="N27" s="53"/>
      <c r="O27" s="53"/>
      <c r="P27" s="53"/>
      <c r="Q27" s="53"/>
      <c r="R27" s="53"/>
      <c r="S27" s="53"/>
      <c r="T27" s="53"/>
      <c r="U27" s="21"/>
      <c r="V27" s="21"/>
      <c r="W27" s="21"/>
      <c r="X27" s="21"/>
      <c r="Y27" s="21"/>
      <c r="Z27" s="21"/>
      <c r="AA27" s="21"/>
      <c r="AB27" s="21"/>
      <c r="AC27" s="21"/>
      <c r="AD27" s="21"/>
      <c r="AE27" s="21"/>
      <c r="AF27" s="21"/>
      <c r="AG27" s="21"/>
      <c r="AH27" s="21"/>
      <c r="AI27" s="21"/>
      <c r="AJ27" s="21"/>
      <c r="AK27" s="21"/>
      <c r="AL27" s="21"/>
      <c r="AM27" s="21"/>
      <c r="AN27" s="21"/>
    </row>
    <row r="28" spans="1:40" ht="18" customHeight="1">
      <c r="A28" s="559"/>
      <c r="B28" s="30"/>
      <c r="C28" s="558" t="s">
        <v>932</v>
      </c>
      <c r="D28" s="53"/>
      <c r="E28" s="53"/>
      <c r="F28" s="53"/>
      <c r="G28" s="53"/>
      <c r="H28" s="53"/>
      <c r="I28" s="53"/>
      <c r="J28" s="53"/>
      <c r="K28" s="53"/>
      <c r="L28" s="53"/>
      <c r="M28" s="53"/>
      <c r="N28" s="53"/>
      <c r="O28" s="560" t="s">
        <v>937</v>
      </c>
      <c r="P28" s="53"/>
      <c r="Q28" s="53"/>
      <c r="R28" s="53"/>
      <c r="S28" s="53"/>
      <c r="T28" s="53"/>
      <c r="U28" s="21"/>
      <c r="V28" s="21"/>
      <c r="W28" s="21"/>
      <c r="X28" s="21"/>
      <c r="Y28" s="21"/>
      <c r="Z28" s="21"/>
      <c r="AA28" s="21"/>
      <c r="AB28" s="21"/>
      <c r="AC28" s="21"/>
      <c r="AD28" s="21"/>
      <c r="AE28" s="21"/>
      <c r="AF28" s="21"/>
      <c r="AG28" s="21"/>
      <c r="AH28" s="21"/>
      <c r="AI28" s="21"/>
      <c r="AJ28" s="21"/>
      <c r="AK28" s="21"/>
      <c r="AL28" s="21"/>
      <c r="AM28" s="21"/>
      <c r="AN28" s="21"/>
    </row>
    <row r="29" spans="1:40" ht="18" customHeight="1">
      <c r="A29" s="559"/>
      <c r="B29" s="30"/>
      <c r="C29" s="1282">
        <f>C17+1</f>
        <v>3</v>
      </c>
      <c r="D29" s="1282"/>
      <c r="E29" s="1280" t="s">
        <v>938</v>
      </c>
      <c r="F29" s="1283"/>
      <c r="G29" s="1283"/>
      <c r="H29" s="1283"/>
      <c r="I29" s="1283"/>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3"/>
      <c r="AH29" s="1283"/>
      <c r="AI29" s="1278" t="s">
        <v>939</v>
      </c>
      <c r="AJ29" s="1279"/>
      <c r="AK29" s="1279"/>
      <c r="AL29" s="1279"/>
      <c r="AM29" s="1279"/>
      <c r="AN29" s="1279"/>
    </row>
    <row r="30" spans="1:40" ht="18" customHeight="1">
      <c r="A30" s="559"/>
      <c r="B30" s="30"/>
      <c r="C30" s="1282"/>
      <c r="D30" s="1282"/>
      <c r="E30" s="1280"/>
      <c r="F30" s="1283"/>
      <c r="G30" s="1283"/>
      <c r="H30" s="1283"/>
      <c r="I30" s="1283"/>
      <c r="J30" s="1283"/>
      <c r="K30" s="1283"/>
      <c r="L30" s="1283"/>
      <c r="M30" s="1283"/>
      <c r="N30" s="1283"/>
      <c r="O30" s="1283"/>
      <c r="P30" s="1283"/>
      <c r="Q30" s="1283"/>
      <c r="R30" s="1283"/>
      <c r="S30" s="1283"/>
      <c r="T30" s="1283"/>
      <c r="U30" s="1283"/>
      <c r="V30" s="1283"/>
      <c r="W30" s="1283"/>
      <c r="X30" s="1283"/>
      <c r="Y30" s="1283"/>
      <c r="Z30" s="1283"/>
      <c r="AA30" s="1283"/>
      <c r="AB30" s="1283"/>
      <c r="AC30" s="1283"/>
      <c r="AD30" s="1283"/>
      <c r="AE30" s="1283"/>
      <c r="AF30" s="1283"/>
      <c r="AG30" s="1283"/>
      <c r="AH30" s="1283"/>
      <c r="AI30" s="1279"/>
      <c r="AJ30" s="1279"/>
      <c r="AK30" s="1279"/>
      <c r="AL30" s="1279"/>
      <c r="AM30" s="1279"/>
      <c r="AN30" s="1279"/>
    </row>
    <row r="31" spans="1:40" ht="18" customHeight="1">
      <c r="A31" s="559"/>
      <c r="B31" s="30"/>
      <c r="C31" s="1282"/>
      <c r="D31" s="1282"/>
      <c r="E31" s="1280"/>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79"/>
      <c r="AJ31" s="1279"/>
      <c r="AK31" s="1279"/>
      <c r="AL31" s="1279"/>
      <c r="AM31" s="1279"/>
      <c r="AN31" s="1279"/>
    </row>
    <row r="32" spans="1:40" ht="18" customHeight="1">
      <c r="A32" s="559"/>
      <c r="B32" s="30"/>
      <c r="C32" s="1282"/>
      <c r="D32" s="1282"/>
      <c r="E32" s="1280"/>
      <c r="F32" s="1283"/>
      <c r="G32" s="1283"/>
      <c r="H32" s="1283"/>
      <c r="I32" s="1283"/>
      <c r="J32" s="1283"/>
      <c r="K32" s="1283"/>
      <c r="L32" s="1283"/>
      <c r="M32" s="1283"/>
      <c r="N32" s="1283"/>
      <c r="O32" s="1283"/>
      <c r="P32" s="1283"/>
      <c r="Q32" s="1283"/>
      <c r="R32" s="1283"/>
      <c r="S32" s="1283"/>
      <c r="T32" s="1283"/>
      <c r="U32" s="1283"/>
      <c r="V32" s="1283"/>
      <c r="W32" s="1283"/>
      <c r="X32" s="1283"/>
      <c r="Y32" s="1283"/>
      <c r="Z32" s="1283"/>
      <c r="AA32" s="1283"/>
      <c r="AB32" s="1283"/>
      <c r="AC32" s="1283"/>
      <c r="AD32" s="1283"/>
      <c r="AE32" s="1283"/>
      <c r="AF32" s="1283"/>
      <c r="AG32" s="1283"/>
      <c r="AH32" s="1283"/>
      <c r="AI32" s="1279"/>
      <c r="AJ32" s="1279"/>
      <c r="AK32" s="1279"/>
      <c r="AL32" s="1279"/>
      <c r="AM32" s="1279"/>
      <c r="AN32" s="1279"/>
    </row>
    <row r="33" spans="1:40" ht="18" customHeight="1">
      <c r="A33" s="559"/>
      <c r="B33" s="30"/>
      <c r="C33" s="1282"/>
      <c r="D33" s="1282"/>
      <c r="E33" s="1280"/>
      <c r="F33" s="1283"/>
      <c r="G33" s="1283"/>
      <c r="H33" s="1283"/>
      <c r="I33" s="1283"/>
      <c r="J33" s="1283"/>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79"/>
      <c r="AJ33" s="1279"/>
      <c r="AK33" s="1279"/>
      <c r="AL33" s="1279"/>
      <c r="AM33" s="1279"/>
      <c r="AN33" s="1279"/>
    </row>
    <row r="34" spans="1:40" ht="18" customHeight="1">
      <c r="A34" s="559"/>
      <c r="B34" s="30"/>
      <c r="C34" s="1282"/>
      <c r="D34" s="1282"/>
      <c r="E34" s="1280"/>
      <c r="F34" s="1283"/>
      <c r="G34" s="1283"/>
      <c r="H34" s="1283"/>
      <c r="I34" s="1283"/>
      <c r="J34" s="1283"/>
      <c r="K34" s="1283"/>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c r="AG34" s="1283"/>
      <c r="AH34" s="1283"/>
      <c r="AI34" s="1279"/>
      <c r="AJ34" s="1279"/>
      <c r="AK34" s="1279"/>
      <c r="AL34" s="1279"/>
      <c r="AM34" s="1279"/>
      <c r="AN34" s="1279"/>
    </row>
    <row r="35" spans="1:40" ht="18" customHeight="1">
      <c r="A35" s="559"/>
      <c r="B35" s="30"/>
      <c r="C35" s="1282"/>
      <c r="D35" s="1282"/>
      <c r="E35" s="1280"/>
      <c r="F35" s="1283"/>
      <c r="G35" s="1283"/>
      <c r="H35" s="1283"/>
      <c r="I35" s="1283"/>
      <c r="J35" s="1283"/>
      <c r="K35" s="1283"/>
      <c r="L35" s="1283"/>
      <c r="M35" s="1283"/>
      <c r="N35" s="1283"/>
      <c r="O35" s="1283"/>
      <c r="P35" s="1283"/>
      <c r="Q35" s="1283"/>
      <c r="R35" s="1283"/>
      <c r="S35" s="1283"/>
      <c r="T35" s="1283"/>
      <c r="U35" s="1283"/>
      <c r="V35" s="1283"/>
      <c r="W35" s="1283"/>
      <c r="X35" s="1283"/>
      <c r="Y35" s="1283"/>
      <c r="Z35" s="1283"/>
      <c r="AA35" s="1283"/>
      <c r="AB35" s="1283"/>
      <c r="AC35" s="1283"/>
      <c r="AD35" s="1283"/>
      <c r="AE35" s="1283"/>
      <c r="AF35" s="1283"/>
      <c r="AG35" s="1283"/>
      <c r="AH35" s="1283"/>
      <c r="AI35" s="1279"/>
      <c r="AJ35" s="1279"/>
      <c r="AK35" s="1279"/>
      <c r="AL35" s="1279"/>
      <c r="AM35" s="1279"/>
      <c r="AN35" s="1279"/>
    </row>
    <row r="36" spans="1:40" ht="18" customHeight="1">
      <c r="A36" s="559"/>
      <c r="B36" s="30"/>
      <c r="C36" s="1282"/>
      <c r="D36" s="1282"/>
      <c r="E36" s="1280"/>
      <c r="F36" s="1283"/>
      <c r="G36" s="1283"/>
      <c r="H36" s="1283"/>
      <c r="I36" s="1283"/>
      <c r="J36" s="1283"/>
      <c r="K36" s="1283"/>
      <c r="L36" s="1283"/>
      <c r="M36" s="1283"/>
      <c r="N36" s="1283"/>
      <c r="O36" s="1283"/>
      <c r="P36" s="1283"/>
      <c r="Q36" s="1283"/>
      <c r="R36" s="1283"/>
      <c r="S36" s="1283"/>
      <c r="T36" s="1283"/>
      <c r="U36" s="1283"/>
      <c r="V36" s="1283"/>
      <c r="W36" s="1283"/>
      <c r="X36" s="1283"/>
      <c r="Y36" s="1283"/>
      <c r="Z36" s="1283"/>
      <c r="AA36" s="1283"/>
      <c r="AB36" s="1283"/>
      <c r="AC36" s="1283"/>
      <c r="AD36" s="1283"/>
      <c r="AE36" s="1283"/>
      <c r="AF36" s="1283"/>
      <c r="AG36" s="1283"/>
      <c r="AH36" s="1283"/>
      <c r="AI36" s="1279"/>
      <c r="AJ36" s="1279"/>
      <c r="AK36" s="1279"/>
      <c r="AL36" s="1279"/>
      <c r="AM36" s="1279"/>
      <c r="AN36" s="1279"/>
    </row>
    <row r="37" spans="1:40" ht="18" customHeight="1">
      <c r="A37" s="559"/>
      <c r="B37" s="30"/>
      <c r="C37" s="1282"/>
      <c r="D37" s="1282"/>
      <c r="E37" s="1280"/>
      <c r="F37" s="1283"/>
      <c r="G37" s="1283"/>
      <c r="H37" s="1283"/>
      <c r="I37" s="1283"/>
      <c r="J37" s="1283"/>
      <c r="K37" s="1283"/>
      <c r="L37" s="1283"/>
      <c r="M37" s="1283"/>
      <c r="N37" s="1283"/>
      <c r="O37" s="1283"/>
      <c r="P37" s="1283"/>
      <c r="Q37" s="1283"/>
      <c r="R37" s="1283"/>
      <c r="S37" s="1283"/>
      <c r="T37" s="1283"/>
      <c r="U37" s="1283"/>
      <c r="V37" s="1283"/>
      <c r="W37" s="1283"/>
      <c r="X37" s="1283"/>
      <c r="Y37" s="1283"/>
      <c r="Z37" s="1283"/>
      <c r="AA37" s="1283"/>
      <c r="AB37" s="1283"/>
      <c r="AC37" s="1283"/>
      <c r="AD37" s="1283"/>
      <c r="AE37" s="1283"/>
      <c r="AF37" s="1283"/>
      <c r="AG37" s="1283"/>
      <c r="AH37" s="1283"/>
      <c r="AI37" s="1279"/>
      <c r="AJ37" s="1279"/>
      <c r="AK37" s="1279"/>
      <c r="AL37" s="1279"/>
      <c r="AM37" s="1279"/>
      <c r="AN37" s="1279"/>
    </row>
    <row r="38" spans="1:40" ht="18" customHeight="1">
      <c r="A38" s="559"/>
      <c r="B38" s="30"/>
      <c r="C38" s="1282"/>
      <c r="D38" s="1282"/>
      <c r="E38" s="1280"/>
      <c r="F38" s="1283"/>
      <c r="G38" s="1283"/>
      <c r="H38" s="1283"/>
      <c r="I38" s="1283"/>
      <c r="J38" s="1283"/>
      <c r="K38" s="1283"/>
      <c r="L38" s="1283"/>
      <c r="M38" s="1283"/>
      <c r="N38" s="1283"/>
      <c r="O38" s="1283"/>
      <c r="P38" s="1283"/>
      <c r="Q38" s="1283"/>
      <c r="R38" s="1283"/>
      <c r="S38" s="1283"/>
      <c r="T38" s="1283"/>
      <c r="U38" s="1283"/>
      <c r="V38" s="1283"/>
      <c r="W38" s="1283"/>
      <c r="X38" s="1283"/>
      <c r="Y38" s="1283"/>
      <c r="Z38" s="1283"/>
      <c r="AA38" s="1283"/>
      <c r="AB38" s="1283"/>
      <c r="AC38" s="1283"/>
      <c r="AD38" s="1283"/>
      <c r="AE38" s="1283"/>
      <c r="AF38" s="1283"/>
      <c r="AG38" s="1283"/>
      <c r="AH38" s="1283"/>
      <c r="AI38" s="1279"/>
      <c r="AJ38" s="1279"/>
      <c r="AK38" s="1279"/>
      <c r="AL38" s="1279"/>
      <c r="AM38" s="1279"/>
      <c r="AN38" s="1279"/>
    </row>
    <row r="39" spans="1:40" ht="18" customHeight="1">
      <c r="A39" s="559"/>
      <c r="B39" s="30"/>
      <c r="C39" s="1282"/>
      <c r="D39" s="1282"/>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79"/>
      <c r="AJ39" s="1279"/>
      <c r="AK39" s="1279"/>
      <c r="AL39" s="1279"/>
      <c r="AM39" s="1279"/>
      <c r="AN39" s="1279"/>
    </row>
    <row r="40" spans="1:40" ht="18" customHeight="1">
      <c r="A40" s="559"/>
      <c r="B40" s="30"/>
      <c r="C40" s="1282"/>
      <c r="D40" s="1282"/>
      <c r="E40" s="1283"/>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3"/>
      <c r="AH40" s="1283"/>
      <c r="AI40" s="1279"/>
      <c r="AJ40" s="1279"/>
      <c r="AK40" s="1279"/>
      <c r="AL40" s="1279"/>
      <c r="AM40" s="1279"/>
      <c r="AN40" s="1279"/>
    </row>
    <row r="41" spans="1:40" ht="18" customHeight="1">
      <c r="A41" s="559"/>
      <c r="B41" s="30"/>
      <c r="C41" s="1282"/>
      <c r="D41" s="1282"/>
      <c r="E41" s="1283"/>
      <c r="F41" s="1283"/>
      <c r="G41" s="1283"/>
      <c r="H41" s="1283"/>
      <c r="I41" s="1283"/>
      <c r="J41" s="1283"/>
      <c r="K41" s="1283"/>
      <c r="L41" s="1283"/>
      <c r="M41" s="1283"/>
      <c r="N41" s="1283"/>
      <c r="O41" s="1283"/>
      <c r="P41" s="1283"/>
      <c r="Q41" s="1283"/>
      <c r="R41" s="1283"/>
      <c r="S41" s="1283"/>
      <c r="T41" s="1283"/>
      <c r="U41" s="1283"/>
      <c r="V41" s="1283"/>
      <c r="W41" s="1283"/>
      <c r="X41" s="1283"/>
      <c r="Y41" s="1283"/>
      <c r="Z41" s="1283"/>
      <c r="AA41" s="1283"/>
      <c r="AB41" s="1283"/>
      <c r="AC41" s="1283"/>
      <c r="AD41" s="1283"/>
      <c r="AE41" s="1283"/>
      <c r="AF41" s="1283"/>
      <c r="AG41" s="1283"/>
      <c r="AH41" s="1283"/>
      <c r="AI41" s="1279"/>
      <c r="AJ41" s="1279"/>
      <c r="AK41" s="1279"/>
      <c r="AL41" s="1279"/>
      <c r="AM41" s="1279"/>
      <c r="AN41" s="1279"/>
    </row>
    <row r="42" spans="1:40" ht="18" customHeight="1">
      <c r="A42" s="559"/>
      <c r="B42" s="30"/>
      <c r="C42" s="53"/>
      <c r="D42" s="53"/>
      <c r="E42" s="53"/>
      <c r="F42" s="53"/>
      <c r="G42" s="53"/>
      <c r="H42" s="53"/>
      <c r="I42" s="53"/>
      <c r="J42" s="53"/>
      <c r="K42" s="53"/>
      <c r="L42" s="53"/>
      <c r="M42" s="53"/>
      <c r="N42" s="53"/>
      <c r="O42" s="53"/>
      <c r="P42" s="53"/>
      <c r="Q42" s="53"/>
      <c r="R42" s="53"/>
      <c r="S42" s="53"/>
      <c r="T42" s="53"/>
      <c r="U42" s="21"/>
      <c r="V42" s="21"/>
      <c r="W42" s="21"/>
      <c r="X42" s="21"/>
      <c r="Y42" s="21"/>
      <c r="Z42" s="21"/>
      <c r="AA42" s="21"/>
      <c r="AB42" s="21"/>
      <c r="AC42" s="21"/>
      <c r="AD42" s="21"/>
      <c r="AE42" s="21"/>
      <c r="AF42" s="21"/>
      <c r="AG42" s="21"/>
      <c r="AH42" s="21"/>
      <c r="AI42" s="21"/>
      <c r="AJ42" s="21"/>
      <c r="AK42" s="21"/>
      <c r="AL42" s="21"/>
      <c r="AM42" s="21"/>
      <c r="AN42" s="21"/>
    </row>
    <row r="43" spans="1:40" ht="18" customHeight="1">
      <c r="A43" s="559"/>
      <c r="B43" s="30"/>
      <c r="C43" s="53"/>
      <c r="D43" s="53"/>
      <c r="E43" s="53"/>
      <c r="F43" s="53"/>
      <c r="G43" s="53"/>
      <c r="H43" s="53"/>
      <c r="I43" s="53"/>
      <c r="J43" s="53"/>
      <c r="K43" s="53"/>
      <c r="L43" s="53"/>
      <c r="M43" s="53"/>
      <c r="N43" s="53"/>
      <c r="O43" s="53"/>
      <c r="P43" s="53"/>
      <c r="Q43" s="53"/>
      <c r="R43" s="53"/>
      <c r="S43" s="53"/>
      <c r="T43" s="53"/>
      <c r="U43" s="21"/>
      <c r="V43" s="21"/>
      <c r="W43" s="21"/>
      <c r="X43" s="21"/>
      <c r="Y43" s="21"/>
      <c r="Z43" s="21"/>
      <c r="AA43" s="21"/>
      <c r="AB43" s="21"/>
      <c r="AC43" s="21"/>
      <c r="AD43" s="21"/>
      <c r="AE43" s="21"/>
      <c r="AF43" s="21"/>
      <c r="AG43" s="21"/>
      <c r="AH43" s="21"/>
      <c r="AI43" s="21"/>
      <c r="AJ43" s="21"/>
      <c r="AK43" s="21"/>
      <c r="AL43" s="21"/>
      <c r="AM43" s="21"/>
      <c r="AN43" s="21"/>
    </row>
    <row r="44" spans="1:40" ht="18" customHeight="1">
      <c r="A44" s="559"/>
      <c r="B44" s="30"/>
      <c r="C44" s="53"/>
      <c r="D44" s="53"/>
      <c r="E44" s="53"/>
      <c r="F44" s="53"/>
      <c r="G44" s="53"/>
      <c r="H44" s="53"/>
      <c r="I44" s="53"/>
      <c r="J44" s="53"/>
      <c r="K44" s="53"/>
      <c r="L44" s="53"/>
      <c r="M44" s="53"/>
      <c r="N44" s="53"/>
      <c r="O44" s="53"/>
      <c r="P44" s="53"/>
      <c r="Q44" s="53"/>
      <c r="R44" s="53"/>
      <c r="S44" s="53"/>
      <c r="T44" s="53"/>
      <c r="U44" s="21"/>
      <c r="V44" s="21"/>
      <c r="W44" s="21"/>
      <c r="X44" s="21"/>
      <c r="Y44" s="21"/>
      <c r="Z44" s="21"/>
      <c r="AA44" s="21"/>
      <c r="AB44" s="21"/>
      <c r="AC44" s="21"/>
      <c r="AD44" s="21"/>
      <c r="AE44" s="21"/>
      <c r="AF44" s="21"/>
      <c r="AG44" s="21"/>
      <c r="AH44" s="21"/>
      <c r="AI44" s="21"/>
      <c r="AJ44" s="21"/>
      <c r="AK44" s="21"/>
      <c r="AL44" s="21"/>
      <c r="AM44" s="21"/>
      <c r="AN44" s="21"/>
    </row>
    <row r="45" spans="1:40" ht="18" customHeight="1">
      <c r="A45" s="50"/>
      <c r="B45" s="50"/>
      <c r="C45" s="558" t="s">
        <v>928</v>
      </c>
      <c r="D45" s="52"/>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2"/>
      <c r="AJ45" s="52"/>
      <c r="AK45" s="52"/>
      <c r="AL45" s="52"/>
      <c r="AM45" s="52"/>
      <c r="AN45" s="52"/>
    </row>
    <row r="46" spans="1:40" ht="18" customHeight="1">
      <c r="A46" s="50"/>
      <c r="B46" s="50"/>
      <c r="C46" s="1256">
        <f>C29+1</f>
        <v>4</v>
      </c>
      <c r="D46" s="1257"/>
      <c r="E46" s="717" t="s">
        <v>330</v>
      </c>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9"/>
      <c r="AI46" s="1256" t="s">
        <v>114</v>
      </c>
      <c r="AJ46" s="1260"/>
      <c r="AK46" s="1260"/>
      <c r="AL46" s="1260"/>
      <c r="AM46" s="1260"/>
      <c r="AN46" s="1257"/>
    </row>
    <row r="47" spans="1:40" ht="18" customHeight="1">
      <c r="A47" s="50"/>
      <c r="B47" s="50"/>
      <c r="C47" s="1271"/>
      <c r="D47" s="1272"/>
      <c r="E47" s="1293"/>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5"/>
      <c r="AI47" s="1273"/>
      <c r="AJ47" s="1274"/>
      <c r="AK47" s="1274"/>
      <c r="AL47" s="1274"/>
      <c r="AM47" s="1274"/>
      <c r="AN47" s="1275"/>
    </row>
    <row r="48" spans="1:40" ht="18" customHeight="1">
      <c r="A48" s="50"/>
      <c r="B48" s="50"/>
      <c r="C48" s="1271"/>
      <c r="D48" s="1272"/>
      <c r="E48" s="1316"/>
      <c r="F48" s="1317"/>
      <c r="G48" s="1317"/>
      <c r="H48" s="1317"/>
      <c r="I48" s="1317"/>
      <c r="J48" s="1317"/>
      <c r="K48" s="1317"/>
      <c r="L48" s="1317"/>
      <c r="M48" s="1317"/>
      <c r="N48" s="1317"/>
      <c r="O48" s="1317"/>
      <c r="P48" s="1317"/>
      <c r="Q48" s="1317"/>
      <c r="R48" s="1317"/>
      <c r="S48" s="1317"/>
      <c r="T48" s="1317"/>
      <c r="U48" s="1317"/>
      <c r="V48" s="1317"/>
      <c r="W48" s="1317"/>
      <c r="X48" s="1317"/>
      <c r="Y48" s="1317"/>
      <c r="Z48" s="1317"/>
      <c r="AA48" s="1317"/>
      <c r="AB48" s="1317"/>
      <c r="AC48" s="1317"/>
      <c r="AD48" s="1317"/>
      <c r="AE48" s="1317"/>
      <c r="AF48" s="1317"/>
      <c r="AG48" s="1317"/>
      <c r="AH48" s="1317"/>
      <c r="AI48" s="71"/>
      <c r="AJ48" s="71"/>
      <c r="AK48" s="71"/>
      <c r="AL48" s="71"/>
      <c r="AM48" s="71"/>
      <c r="AN48" s="72"/>
    </row>
    <row r="49" spans="1:40" ht="18" customHeight="1">
      <c r="A49" s="50"/>
      <c r="B49" s="50"/>
      <c r="C49" s="1271"/>
      <c r="D49" s="1272"/>
      <c r="E49" s="69"/>
      <c r="F49" s="70"/>
      <c r="G49" s="1284"/>
      <c r="H49" s="1285"/>
      <c r="I49" s="1286"/>
      <c r="J49" s="81" t="s">
        <v>177</v>
      </c>
      <c r="K49" s="1284"/>
      <c r="L49" s="1285"/>
      <c r="M49" s="1286"/>
      <c r="N49" s="81" t="s">
        <v>178</v>
      </c>
      <c r="O49" s="81"/>
      <c r="P49" s="70"/>
      <c r="Q49" s="70"/>
      <c r="R49" s="70"/>
      <c r="S49" s="70"/>
      <c r="T49" s="70"/>
      <c r="U49" s="70"/>
      <c r="V49" s="70"/>
      <c r="W49" s="70"/>
      <c r="X49" s="70"/>
      <c r="Y49" s="70"/>
      <c r="Z49" s="70"/>
      <c r="AA49" s="70"/>
      <c r="AB49" s="70"/>
      <c r="AC49" s="70"/>
      <c r="AD49" s="70"/>
      <c r="AE49" s="70"/>
      <c r="AF49" s="70"/>
      <c r="AG49" s="70"/>
      <c r="AH49" s="70"/>
      <c r="AI49" s="71"/>
      <c r="AJ49" s="71"/>
      <c r="AK49" s="71"/>
      <c r="AL49" s="71"/>
      <c r="AM49" s="71"/>
      <c r="AN49" s="72"/>
    </row>
    <row r="50" spans="1:40" ht="18" customHeight="1">
      <c r="A50" s="50"/>
      <c r="B50" s="50"/>
      <c r="C50" s="1271"/>
      <c r="D50" s="1272"/>
      <c r="E50" s="73"/>
      <c r="F50" s="70"/>
      <c r="G50" s="81" t="s">
        <v>131</v>
      </c>
      <c r="H50" s="81"/>
      <c r="I50" s="81"/>
      <c r="J50" s="81"/>
      <c r="K50" s="81"/>
      <c r="L50" s="81"/>
      <c r="M50" s="81"/>
      <c r="N50" s="81"/>
      <c r="O50" s="82"/>
      <c r="P50" s="82"/>
      <c r="Q50" s="1284"/>
      <c r="R50" s="1285"/>
      <c r="S50" s="1285"/>
      <c r="T50" s="1286"/>
      <c r="U50" s="81" t="s">
        <v>133</v>
      </c>
      <c r="V50" s="97" t="s">
        <v>134</v>
      </c>
      <c r="W50" s="81"/>
      <c r="X50" s="69"/>
      <c r="Y50" s="69"/>
      <c r="Z50" s="69"/>
      <c r="AA50" s="69"/>
      <c r="AB50" s="69"/>
      <c r="AC50" s="69"/>
      <c r="AD50" s="69"/>
      <c r="AE50" s="70"/>
      <c r="AF50" s="70"/>
      <c r="AG50" s="70"/>
      <c r="AH50" s="70"/>
      <c r="AI50" s="71"/>
      <c r="AJ50" s="71"/>
      <c r="AK50" s="71"/>
      <c r="AL50" s="71"/>
      <c r="AM50" s="71"/>
      <c r="AN50" s="72"/>
    </row>
    <row r="51" spans="1:40" ht="18" customHeight="1">
      <c r="A51" s="50"/>
      <c r="B51" s="50"/>
      <c r="C51" s="1271"/>
      <c r="D51" s="1272"/>
      <c r="E51" s="69"/>
      <c r="F51" s="68"/>
      <c r="G51" s="96" t="s">
        <v>132</v>
      </c>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59"/>
      <c r="AJ51" s="71"/>
      <c r="AK51" s="71"/>
      <c r="AL51" s="71"/>
      <c r="AM51" s="71"/>
      <c r="AN51" s="72"/>
    </row>
    <row r="52" spans="1:40" ht="18" customHeight="1">
      <c r="A52" s="50"/>
      <c r="B52" s="50"/>
      <c r="C52" s="1271"/>
      <c r="D52" s="1272"/>
      <c r="E52" s="73"/>
      <c r="F52" s="70"/>
      <c r="G52" s="81" t="s">
        <v>137</v>
      </c>
      <c r="H52" s="81"/>
      <c r="I52" s="81"/>
      <c r="J52" s="81"/>
      <c r="K52" s="81"/>
      <c r="L52" s="81"/>
      <c r="M52" s="81"/>
      <c r="N52" s="81"/>
      <c r="O52" s="82"/>
      <c r="P52" s="82"/>
      <c r="Q52" s="1284"/>
      <c r="R52" s="1285"/>
      <c r="S52" s="1285"/>
      <c r="T52" s="1286"/>
      <c r="U52" s="81" t="s">
        <v>133</v>
      </c>
      <c r="V52" s="97" t="s">
        <v>136</v>
      </c>
      <c r="W52" s="81"/>
      <c r="X52" s="70"/>
      <c r="Y52" s="70"/>
      <c r="Z52" s="69"/>
      <c r="AA52" s="69"/>
      <c r="AB52" s="69"/>
      <c r="AC52" s="69"/>
      <c r="AD52" s="69"/>
      <c r="AE52" s="69"/>
      <c r="AF52" s="69"/>
      <c r="AG52" s="70"/>
      <c r="AH52" s="70"/>
      <c r="AI52" s="71"/>
      <c r="AJ52" s="71"/>
      <c r="AK52" s="71"/>
      <c r="AL52" s="71"/>
      <c r="AM52" s="71"/>
      <c r="AN52" s="72"/>
    </row>
    <row r="53" spans="1:40" ht="18" customHeight="1">
      <c r="A53" s="50"/>
      <c r="B53" s="50"/>
      <c r="C53" s="1271"/>
      <c r="D53" s="1272"/>
      <c r="E53" s="69"/>
      <c r="F53" s="70"/>
      <c r="G53" s="1312" t="s">
        <v>138</v>
      </c>
      <c r="H53" s="1312"/>
      <c r="I53" s="1312"/>
      <c r="J53" s="1312"/>
      <c r="K53" s="1312"/>
      <c r="L53" s="1312"/>
      <c r="M53" s="1312"/>
      <c r="N53" s="1312"/>
      <c r="O53" s="1312"/>
      <c r="P53" s="1312"/>
      <c r="Q53" s="1312"/>
      <c r="R53" s="1312"/>
      <c r="S53" s="1312"/>
      <c r="T53" s="1312"/>
      <c r="U53" s="1312"/>
      <c r="V53" s="1312"/>
      <c r="W53" s="1312"/>
      <c r="X53" s="1312"/>
      <c r="Y53" s="1312"/>
      <c r="Z53" s="1312"/>
      <c r="AA53" s="1312"/>
      <c r="AB53" s="1312"/>
      <c r="AC53" s="1312"/>
      <c r="AD53" s="1312"/>
      <c r="AE53" s="1312"/>
      <c r="AF53" s="1312"/>
      <c r="AG53" s="1312"/>
      <c r="AH53" s="1312"/>
      <c r="AI53" s="1312"/>
      <c r="AJ53" s="1312"/>
      <c r="AK53" s="1312"/>
      <c r="AL53" s="1312"/>
      <c r="AM53" s="1312"/>
      <c r="AN53" s="1291"/>
    </row>
    <row r="54" spans="1:40" ht="18" customHeight="1">
      <c r="A54" s="50"/>
      <c r="B54" s="50"/>
      <c r="C54" s="1271"/>
      <c r="D54" s="1272"/>
      <c r="E54" s="69"/>
      <c r="F54" s="70"/>
      <c r="G54" s="1312"/>
      <c r="H54" s="1312"/>
      <c r="I54" s="1312"/>
      <c r="J54" s="1312"/>
      <c r="K54" s="1312"/>
      <c r="L54" s="1312"/>
      <c r="M54" s="1312"/>
      <c r="N54" s="1312"/>
      <c r="O54" s="1312"/>
      <c r="P54" s="1312"/>
      <c r="Q54" s="1312"/>
      <c r="R54" s="1312"/>
      <c r="S54" s="1312"/>
      <c r="T54" s="1312"/>
      <c r="U54" s="1312"/>
      <c r="V54" s="1312"/>
      <c r="W54" s="1312"/>
      <c r="X54" s="1312"/>
      <c r="Y54" s="1312"/>
      <c r="Z54" s="1312"/>
      <c r="AA54" s="1312"/>
      <c r="AB54" s="1312"/>
      <c r="AC54" s="1312"/>
      <c r="AD54" s="1312"/>
      <c r="AE54" s="1312"/>
      <c r="AF54" s="1312"/>
      <c r="AG54" s="1312"/>
      <c r="AH54" s="1312"/>
      <c r="AI54" s="1312"/>
      <c r="AJ54" s="1312"/>
      <c r="AK54" s="1312"/>
      <c r="AL54" s="1312"/>
      <c r="AM54" s="1312"/>
      <c r="AN54" s="1291"/>
    </row>
    <row r="55" spans="1:40" ht="18" customHeight="1">
      <c r="A55" s="50"/>
      <c r="B55" s="50"/>
      <c r="C55" s="1271"/>
      <c r="D55" s="1272"/>
      <c r="E55" s="69"/>
      <c r="F55" s="70"/>
      <c r="G55" s="1312"/>
      <c r="H55" s="1312"/>
      <c r="I55" s="1312"/>
      <c r="J55" s="1312"/>
      <c r="K55" s="1312"/>
      <c r="L55" s="1312"/>
      <c r="M55" s="1312"/>
      <c r="N55" s="1312"/>
      <c r="O55" s="1312"/>
      <c r="P55" s="1312"/>
      <c r="Q55" s="1312"/>
      <c r="R55" s="1312"/>
      <c r="S55" s="1312"/>
      <c r="T55" s="1312"/>
      <c r="U55" s="1312"/>
      <c r="V55" s="1312"/>
      <c r="W55" s="1312"/>
      <c r="X55" s="1312"/>
      <c r="Y55" s="1312"/>
      <c r="Z55" s="1312"/>
      <c r="AA55" s="1312"/>
      <c r="AB55" s="1312"/>
      <c r="AC55" s="1312"/>
      <c r="AD55" s="1312"/>
      <c r="AE55" s="1312"/>
      <c r="AF55" s="1312"/>
      <c r="AG55" s="1312"/>
      <c r="AH55" s="1312"/>
      <c r="AI55" s="1312"/>
      <c r="AJ55" s="1312"/>
      <c r="AK55" s="1312"/>
      <c r="AL55" s="1312"/>
      <c r="AM55" s="1312"/>
      <c r="AN55" s="1291"/>
    </row>
    <row r="56" spans="1:40" ht="18" customHeight="1">
      <c r="A56" s="50"/>
      <c r="B56" s="50"/>
      <c r="C56" s="1271"/>
      <c r="D56" s="1272"/>
      <c r="E56" s="73"/>
      <c r="F56" s="70"/>
      <c r="G56" s="81" t="s">
        <v>135</v>
      </c>
      <c r="H56" s="81"/>
      <c r="I56" s="81"/>
      <c r="J56" s="82"/>
      <c r="K56" s="81"/>
      <c r="L56" s="81"/>
      <c r="M56" s="81"/>
      <c r="N56" s="81"/>
      <c r="O56" s="82"/>
      <c r="P56" s="82"/>
      <c r="Q56" s="1284"/>
      <c r="R56" s="1285"/>
      <c r="S56" s="1285"/>
      <c r="T56" s="1286"/>
      <c r="U56" s="81" t="s">
        <v>133</v>
      </c>
      <c r="V56" s="97" t="s">
        <v>128</v>
      </c>
      <c r="W56" s="81"/>
      <c r="X56" s="81"/>
      <c r="Y56" s="70"/>
      <c r="Z56" s="69"/>
      <c r="AA56" s="69"/>
      <c r="AB56" s="69"/>
      <c r="AC56" s="69"/>
      <c r="AD56" s="69"/>
      <c r="AE56" s="69"/>
      <c r="AF56" s="69"/>
      <c r="AG56" s="70"/>
      <c r="AH56" s="70"/>
      <c r="AI56" s="71"/>
      <c r="AJ56" s="71"/>
      <c r="AK56" s="71"/>
      <c r="AL56" s="71"/>
      <c r="AM56" s="71"/>
      <c r="AN56" s="72"/>
    </row>
    <row r="57" spans="1:40" ht="18" customHeight="1">
      <c r="A57" s="50"/>
      <c r="B57" s="50"/>
      <c r="C57" s="1271"/>
      <c r="D57" s="1272"/>
      <c r="E57" s="73"/>
      <c r="F57" s="70"/>
      <c r="G57" s="1290" t="s">
        <v>139</v>
      </c>
      <c r="H57" s="1290"/>
      <c r="I57" s="1290"/>
      <c r="J57" s="1290"/>
      <c r="K57" s="1290"/>
      <c r="L57" s="1290"/>
      <c r="M57" s="1290"/>
      <c r="N57" s="1290"/>
      <c r="O57" s="1290"/>
      <c r="P57" s="1290"/>
      <c r="Q57" s="1290"/>
      <c r="R57" s="1290"/>
      <c r="S57" s="1290"/>
      <c r="T57" s="1290"/>
      <c r="U57" s="1290"/>
      <c r="V57" s="1290"/>
      <c r="W57" s="1290"/>
      <c r="X57" s="1290"/>
      <c r="Y57" s="1290"/>
      <c r="Z57" s="1290"/>
      <c r="AA57" s="1290"/>
      <c r="AB57" s="1290"/>
      <c r="AC57" s="1290"/>
      <c r="AD57" s="1290"/>
      <c r="AE57" s="1290"/>
      <c r="AF57" s="1290"/>
      <c r="AG57" s="1290"/>
      <c r="AH57" s="1290"/>
      <c r="AI57" s="1290"/>
      <c r="AJ57" s="1290"/>
      <c r="AK57" s="1290"/>
      <c r="AL57" s="1290"/>
      <c r="AM57" s="1290"/>
      <c r="AN57" s="1291"/>
    </row>
    <row r="58" spans="1:40" ht="18" customHeight="1" thickBot="1">
      <c r="A58" s="50"/>
      <c r="B58" s="50"/>
      <c r="C58" s="1271"/>
      <c r="D58" s="1272"/>
      <c r="E58" s="73"/>
      <c r="F58" s="7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c r="AI58" s="1290"/>
      <c r="AJ58" s="1290"/>
      <c r="AK58" s="1290"/>
      <c r="AL58" s="1290"/>
      <c r="AM58" s="1290"/>
      <c r="AN58" s="1291"/>
    </row>
    <row r="59" spans="1:40" ht="18" customHeight="1" thickTop="1" thickBot="1">
      <c r="A59" s="50"/>
      <c r="B59" s="50"/>
      <c r="C59" s="1271"/>
      <c r="D59" s="1272"/>
      <c r="E59" s="73"/>
      <c r="F59" s="70"/>
      <c r="G59" s="59" t="s">
        <v>149</v>
      </c>
      <c r="H59" s="59"/>
      <c r="I59" s="59"/>
      <c r="J59" s="59"/>
      <c r="K59" s="59"/>
      <c r="L59" s="59"/>
      <c r="M59" s="59"/>
      <c r="N59" s="59"/>
      <c r="O59" s="59"/>
      <c r="P59" s="59"/>
      <c r="Q59" s="59"/>
      <c r="R59" s="59"/>
      <c r="S59" s="59"/>
      <c r="T59" s="59"/>
      <c r="U59" s="82"/>
      <c r="V59" s="82"/>
      <c r="W59" s="1287"/>
      <c r="X59" s="1288"/>
      <c r="Y59" s="1288"/>
      <c r="Z59" s="1289"/>
      <c r="AA59" s="81" t="s">
        <v>133</v>
      </c>
      <c r="AB59" s="97" t="s">
        <v>129</v>
      </c>
      <c r="AC59" s="59"/>
      <c r="AD59" s="71"/>
      <c r="AE59" s="71"/>
      <c r="AF59" s="71"/>
      <c r="AG59" s="71"/>
      <c r="AH59" s="71"/>
      <c r="AI59" s="71"/>
      <c r="AJ59" s="71"/>
      <c r="AK59" s="71"/>
      <c r="AL59" s="71"/>
      <c r="AM59" s="71"/>
      <c r="AN59" s="72"/>
    </row>
    <row r="60" spans="1:40" ht="18" customHeight="1" thickTop="1">
      <c r="A60" s="50"/>
      <c r="B60" s="50"/>
      <c r="C60" s="1271"/>
      <c r="D60" s="1272"/>
      <c r="E60" s="73"/>
      <c r="F60" s="70"/>
      <c r="G60" s="81" t="s">
        <v>140</v>
      </c>
      <c r="H60" s="81"/>
      <c r="I60" s="81"/>
      <c r="J60" s="81"/>
      <c r="K60" s="81"/>
      <c r="L60" s="82"/>
      <c r="M60" s="81"/>
      <c r="N60" s="1284"/>
      <c r="O60" s="1285"/>
      <c r="P60" s="1285"/>
      <c r="Q60" s="1286"/>
      <c r="R60" s="81" t="s">
        <v>142</v>
      </c>
      <c r="S60" s="97" t="s">
        <v>141</v>
      </c>
      <c r="T60" s="81"/>
      <c r="U60" s="81"/>
      <c r="V60" s="82"/>
      <c r="W60" s="82"/>
      <c r="X60" s="82"/>
      <c r="Y60" s="69"/>
      <c r="Z60" s="69"/>
      <c r="AA60" s="69"/>
      <c r="AB60" s="69"/>
      <c r="AC60" s="69"/>
      <c r="AD60" s="70"/>
      <c r="AE60" s="70"/>
      <c r="AF60" s="70"/>
      <c r="AG60" s="70"/>
      <c r="AH60" s="70"/>
      <c r="AI60" s="71"/>
      <c r="AJ60" s="71"/>
      <c r="AK60" s="71"/>
      <c r="AL60" s="71"/>
      <c r="AM60" s="71"/>
      <c r="AN60" s="72"/>
    </row>
    <row r="61" spans="1:40" ht="18" customHeight="1" thickBot="1">
      <c r="A61" s="50"/>
      <c r="B61" s="50"/>
      <c r="C61" s="1271"/>
      <c r="D61" s="1272"/>
      <c r="E61" s="73"/>
      <c r="F61" s="70"/>
      <c r="G61" s="81" t="s">
        <v>143</v>
      </c>
      <c r="H61" s="81"/>
      <c r="I61" s="81"/>
      <c r="J61" s="81"/>
      <c r="K61" s="81"/>
      <c r="L61" s="81"/>
      <c r="M61" s="82"/>
      <c r="N61" s="1284"/>
      <c r="O61" s="1285"/>
      <c r="P61" s="1285"/>
      <c r="Q61" s="1286"/>
      <c r="R61" s="81" t="s">
        <v>121</v>
      </c>
      <c r="S61" s="97" t="s">
        <v>144</v>
      </c>
      <c r="T61" s="81"/>
      <c r="U61" s="81"/>
      <c r="V61" s="81"/>
      <c r="W61" s="82"/>
      <c r="X61" s="82"/>
      <c r="Y61" s="69"/>
      <c r="Z61" s="69"/>
      <c r="AA61" s="69"/>
      <c r="AB61" s="69"/>
      <c r="AC61" s="69"/>
      <c r="AD61" s="70"/>
      <c r="AE61" s="70"/>
      <c r="AF61" s="70"/>
      <c r="AG61" s="70"/>
      <c r="AH61" s="70"/>
      <c r="AI61" s="71"/>
      <c r="AJ61" s="71"/>
      <c r="AK61" s="71"/>
      <c r="AL61" s="71"/>
      <c r="AM61" s="71"/>
      <c r="AN61" s="72"/>
    </row>
    <row r="62" spans="1:40" ht="18" customHeight="1" thickTop="1" thickBot="1">
      <c r="A62" s="50"/>
      <c r="B62" s="50"/>
      <c r="C62" s="1271"/>
      <c r="D62" s="1272"/>
      <c r="E62" s="73"/>
      <c r="F62" s="70"/>
      <c r="G62" s="81" t="s">
        <v>145</v>
      </c>
      <c r="H62" s="81"/>
      <c r="I62" s="81"/>
      <c r="J62" s="81"/>
      <c r="K62" s="81"/>
      <c r="L62" s="81"/>
      <c r="M62" s="81"/>
      <c r="N62" s="81"/>
      <c r="O62" s="81"/>
      <c r="P62" s="81"/>
      <c r="Q62" s="82"/>
      <c r="R62" s="1287"/>
      <c r="S62" s="1288"/>
      <c r="T62" s="1288"/>
      <c r="U62" s="1289"/>
      <c r="V62" s="81" t="s">
        <v>142</v>
      </c>
      <c r="W62" s="97" t="s">
        <v>146</v>
      </c>
      <c r="X62" s="81"/>
      <c r="Y62" s="70"/>
      <c r="Z62" s="70"/>
      <c r="AA62" s="70"/>
      <c r="AB62" s="70"/>
      <c r="AC62" s="70"/>
      <c r="AD62" s="70"/>
      <c r="AE62" s="70"/>
      <c r="AF62" s="70"/>
      <c r="AG62" s="70"/>
      <c r="AH62" s="70"/>
      <c r="AI62" s="71"/>
      <c r="AJ62" s="71"/>
      <c r="AK62" s="71"/>
      <c r="AL62" s="71"/>
      <c r="AM62" s="71"/>
      <c r="AN62" s="72"/>
    </row>
    <row r="63" spans="1:40" ht="18" customHeight="1" thickTop="1">
      <c r="A63" s="50"/>
      <c r="B63" s="50"/>
      <c r="C63" s="1271"/>
      <c r="D63" s="1272"/>
      <c r="E63" s="73"/>
      <c r="F63" s="70"/>
      <c r="G63" s="1290" t="s">
        <v>147</v>
      </c>
      <c r="H63" s="1290"/>
      <c r="I63" s="1290"/>
      <c r="J63" s="1290"/>
      <c r="K63" s="1290"/>
      <c r="L63" s="1290"/>
      <c r="M63" s="1290"/>
      <c r="N63" s="1290"/>
      <c r="O63" s="1290"/>
      <c r="P63" s="1290"/>
      <c r="Q63" s="1290"/>
      <c r="R63" s="1290"/>
      <c r="S63" s="1290"/>
      <c r="T63" s="1290"/>
      <c r="U63" s="1290"/>
      <c r="V63" s="1290"/>
      <c r="W63" s="1290"/>
      <c r="X63" s="1290"/>
      <c r="Y63" s="1290"/>
      <c r="Z63" s="1290"/>
      <c r="AA63" s="1290"/>
      <c r="AB63" s="1290"/>
      <c r="AC63" s="1290"/>
      <c r="AD63" s="1290"/>
      <c r="AE63" s="1290"/>
      <c r="AF63" s="1290"/>
      <c r="AG63" s="1290"/>
      <c r="AH63" s="1290"/>
      <c r="AI63" s="1290"/>
      <c r="AJ63" s="1290"/>
      <c r="AK63" s="1290"/>
      <c r="AL63" s="1290"/>
      <c r="AM63" s="1290"/>
      <c r="AN63" s="1291"/>
    </row>
    <row r="64" spans="1:40" ht="18" customHeight="1">
      <c r="A64" s="50"/>
      <c r="B64" s="50"/>
      <c r="C64" s="1271"/>
      <c r="D64" s="1272"/>
      <c r="E64" s="73"/>
      <c r="F64" s="70"/>
      <c r="G64" s="1290"/>
      <c r="H64" s="1290"/>
      <c r="I64" s="1290"/>
      <c r="J64" s="1290"/>
      <c r="K64" s="1290"/>
      <c r="L64" s="1290"/>
      <c r="M64" s="1290"/>
      <c r="N64" s="1290"/>
      <c r="O64" s="1290"/>
      <c r="P64" s="1290"/>
      <c r="Q64" s="1290"/>
      <c r="R64" s="1290"/>
      <c r="S64" s="1290"/>
      <c r="T64" s="1290"/>
      <c r="U64" s="1290"/>
      <c r="V64" s="1290"/>
      <c r="W64" s="1290"/>
      <c r="X64" s="1290"/>
      <c r="Y64" s="1290"/>
      <c r="Z64" s="1290"/>
      <c r="AA64" s="1290"/>
      <c r="AB64" s="1290"/>
      <c r="AC64" s="1290"/>
      <c r="AD64" s="1290"/>
      <c r="AE64" s="1290"/>
      <c r="AF64" s="1290"/>
      <c r="AG64" s="1290"/>
      <c r="AH64" s="1290"/>
      <c r="AI64" s="1290"/>
      <c r="AJ64" s="1290"/>
      <c r="AK64" s="1290"/>
      <c r="AL64" s="1290"/>
      <c r="AM64" s="1290"/>
      <c r="AN64" s="1291"/>
    </row>
    <row r="65" spans="1:40" ht="18" customHeight="1" thickBot="1">
      <c r="A65" s="50"/>
      <c r="B65" s="50"/>
      <c r="C65" s="1271"/>
      <c r="D65" s="1272"/>
      <c r="E65" s="73"/>
      <c r="F65" s="70"/>
      <c r="G65" s="1290"/>
      <c r="H65" s="1290"/>
      <c r="I65" s="1290"/>
      <c r="J65" s="1290"/>
      <c r="K65" s="1290"/>
      <c r="L65" s="1290"/>
      <c r="M65" s="1290"/>
      <c r="N65" s="1290"/>
      <c r="O65" s="1290"/>
      <c r="P65" s="1290"/>
      <c r="Q65" s="1290"/>
      <c r="R65" s="1290"/>
      <c r="S65" s="1290"/>
      <c r="T65" s="1290"/>
      <c r="U65" s="1290"/>
      <c r="V65" s="1290"/>
      <c r="W65" s="1290"/>
      <c r="X65" s="1290"/>
      <c r="Y65" s="1290"/>
      <c r="Z65" s="1290"/>
      <c r="AA65" s="1290"/>
      <c r="AB65" s="1290"/>
      <c r="AC65" s="1290"/>
      <c r="AD65" s="1290"/>
      <c r="AE65" s="1290"/>
      <c r="AF65" s="1290"/>
      <c r="AG65" s="1290"/>
      <c r="AH65" s="1290"/>
      <c r="AI65" s="1290"/>
      <c r="AJ65" s="1290"/>
      <c r="AK65" s="1290"/>
      <c r="AL65" s="1290"/>
      <c r="AM65" s="1290"/>
      <c r="AN65" s="1291"/>
    </row>
    <row r="66" spans="1:40" ht="18" customHeight="1" thickBot="1">
      <c r="A66" s="50"/>
      <c r="B66" s="50"/>
      <c r="C66" s="1271"/>
      <c r="D66" s="1272"/>
      <c r="E66" s="73"/>
      <c r="F66" s="70"/>
      <c r="G66" s="81" t="s">
        <v>150</v>
      </c>
      <c r="H66" s="81"/>
      <c r="I66" s="81"/>
      <c r="J66" s="81"/>
      <c r="K66" s="81"/>
      <c r="L66" s="81"/>
      <c r="M66" s="81"/>
      <c r="N66" s="81"/>
      <c r="O66" s="81"/>
      <c r="P66" s="81"/>
      <c r="Q66" s="81"/>
      <c r="R66" s="81"/>
      <c r="S66" s="81"/>
      <c r="T66" s="81"/>
      <c r="U66" s="81"/>
      <c r="V66" s="81"/>
      <c r="W66" s="82"/>
      <c r="X66" s="82"/>
      <c r="Y66" s="1313"/>
      <c r="Z66" s="1314"/>
      <c r="AA66" s="1314"/>
      <c r="AB66" s="1315"/>
      <c r="AC66" s="81" t="s">
        <v>148</v>
      </c>
      <c r="AD66" s="97"/>
      <c r="AE66" s="81"/>
      <c r="AF66" s="81"/>
      <c r="AG66" s="70"/>
      <c r="AH66" s="70"/>
      <c r="AI66" s="71"/>
      <c r="AJ66" s="71"/>
      <c r="AK66" s="71"/>
      <c r="AL66" s="71"/>
      <c r="AM66" s="71"/>
      <c r="AN66" s="72"/>
    </row>
    <row r="67" spans="1:40" ht="18" customHeight="1">
      <c r="A67" s="50"/>
      <c r="B67" s="50"/>
      <c r="C67" s="1258"/>
      <c r="D67" s="1259"/>
      <c r="E67" s="73"/>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4"/>
      <c r="AJ67" s="74"/>
      <c r="AK67" s="74"/>
      <c r="AL67" s="74"/>
      <c r="AM67" s="74"/>
      <c r="AN67" s="75"/>
    </row>
    <row r="68" spans="1:40" ht="18" customHeight="1">
      <c r="A68" s="50"/>
      <c r="B68" s="50"/>
      <c r="C68" s="713">
        <f>C46+1</f>
        <v>5</v>
      </c>
      <c r="D68" s="714"/>
      <c r="E68" s="1263" t="s">
        <v>582</v>
      </c>
      <c r="F68" s="1263"/>
      <c r="G68" s="1263"/>
      <c r="H68" s="1263"/>
      <c r="I68" s="1263"/>
      <c r="J68" s="1263"/>
      <c r="K68" s="1263"/>
      <c r="L68" s="1263"/>
      <c r="M68" s="1263"/>
      <c r="N68" s="1263"/>
      <c r="O68" s="1263"/>
      <c r="P68" s="1263"/>
      <c r="Q68" s="1263"/>
      <c r="R68" s="1263"/>
      <c r="S68" s="1263"/>
      <c r="T68" s="1263"/>
      <c r="U68" s="1263"/>
      <c r="V68" s="1263"/>
      <c r="W68" s="1263"/>
      <c r="X68" s="1263"/>
      <c r="Y68" s="1263"/>
      <c r="Z68" s="1263"/>
      <c r="AA68" s="1263"/>
      <c r="AB68" s="1263"/>
      <c r="AC68" s="1263"/>
      <c r="AD68" s="1263"/>
      <c r="AE68" s="1263"/>
      <c r="AF68" s="1263"/>
      <c r="AG68" s="1263"/>
      <c r="AH68" s="1263"/>
      <c r="AI68" s="1256" t="s">
        <v>114</v>
      </c>
      <c r="AJ68" s="1260"/>
      <c r="AK68" s="1260"/>
      <c r="AL68" s="1260"/>
      <c r="AM68" s="1260"/>
      <c r="AN68" s="1257"/>
    </row>
    <row r="69" spans="1:40" ht="18" customHeight="1">
      <c r="A69" s="50"/>
      <c r="B69" s="50"/>
      <c r="C69" s="715"/>
      <c r="D69" s="716"/>
      <c r="E69" s="1263"/>
      <c r="F69" s="1263"/>
      <c r="G69" s="1263"/>
      <c r="H69" s="1263"/>
      <c r="I69" s="1263"/>
      <c r="J69" s="1263"/>
      <c r="K69" s="1263"/>
      <c r="L69" s="1263"/>
      <c r="M69" s="1263"/>
      <c r="N69" s="1263"/>
      <c r="O69" s="1263"/>
      <c r="P69" s="1263"/>
      <c r="Q69" s="1263"/>
      <c r="R69" s="1263"/>
      <c r="S69" s="1263"/>
      <c r="T69" s="1263"/>
      <c r="U69" s="1263"/>
      <c r="V69" s="1263"/>
      <c r="W69" s="1263"/>
      <c r="X69" s="1263"/>
      <c r="Y69" s="1263"/>
      <c r="Z69" s="1263"/>
      <c r="AA69" s="1263"/>
      <c r="AB69" s="1263"/>
      <c r="AC69" s="1263"/>
      <c r="AD69" s="1263"/>
      <c r="AE69" s="1263"/>
      <c r="AF69" s="1263"/>
      <c r="AG69" s="1263"/>
      <c r="AH69" s="1263"/>
      <c r="AI69" s="1258"/>
      <c r="AJ69" s="1261"/>
      <c r="AK69" s="1261"/>
      <c r="AL69" s="1261"/>
      <c r="AM69" s="1261"/>
      <c r="AN69" s="1259"/>
    </row>
    <row r="70" spans="1:40" s="82" customFormat="1" ht="18" customHeight="1">
      <c r="A70" s="56"/>
      <c r="B70" s="56"/>
      <c r="C70" s="78"/>
      <c r="D70" s="78"/>
      <c r="E70" s="707" t="s">
        <v>120</v>
      </c>
      <c r="F70" s="707"/>
      <c r="G70" s="707"/>
      <c r="H70" s="707"/>
      <c r="I70" s="707"/>
      <c r="J70" s="707"/>
      <c r="K70" s="707"/>
      <c r="L70" s="707"/>
      <c r="M70" s="707"/>
      <c r="N70" s="707"/>
      <c r="O70" s="707"/>
      <c r="P70" s="707"/>
      <c r="Q70" s="707"/>
      <c r="R70" s="707"/>
      <c r="S70" s="707"/>
      <c r="T70" s="707"/>
      <c r="U70" s="707"/>
      <c r="V70" s="707"/>
      <c r="W70" s="707"/>
      <c r="X70" s="707"/>
      <c r="Y70" s="707"/>
      <c r="Z70" s="707"/>
      <c r="AA70" s="707"/>
      <c r="AB70" s="707"/>
      <c r="AC70" s="707"/>
      <c r="AD70" s="707"/>
      <c r="AE70" s="707"/>
      <c r="AF70" s="707"/>
      <c r="AG70" s="707"/>
      <c r="AH70" s="707"/>
      <c r="AI70" s="707"/>
      <c r="AJ70" s="707"/>
      <c r="AK70" s="707"/>
      <c r="AL70" s="707"/>
      <c r="AM70" s="707"/>
      <c r="AN70" s="707"/>
    </row>
    <row r="71" spans="1:40" s="82" customFormat="1" ht="18" customHeight="1">
      <c r="A71" s="56"/>
      <c r="B71" s="56"/>
      <c r="C71" s="78"/>
      <c r="D71" s="78"/>
      <c r="E71" s="708"/>
      <c r="F71" s="708"/>
      <c r="G71" s="708"/>
      <c r="H71" s="708"/>
      <c r="I71" s="708"/>
      <c r="J71" s="708"/>
      <c r="K71" s="708"/>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40" ht="18" customHeight="1">
      <c r="A72" s="50"/>
      <c r="B72" s="50"/>
      <c r="C72" s="53"/>
      <c r="D72" s="53"/>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row>
    <row r="73" spans="1:40" ht="18" customHeight="1">
      <c r="A73" s="50"/>
      <c r="B73" s="56"/>
      <c r="C73" s="97" t="s">
        <v>119</v>
      </c>
      <c r="D73" s="53"/>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row>
    <row r="74" spans="1:40" ht="18" customHeight="1">
      <c r="A74" s="49"/>
      <c r="B74" s="49"/>
      <c r="C74" s="674">
        <f>C68+1</f>
        <v>6</v>
      </c>
      <c r="D74" s="675"/>
      <c r="E74" s="717" t="s">
        <v>331</v>
      </c>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c r="AI74" s="1256" t="s">
        <v>122</v>
      </c>
      <c r="AJ74" s="1260"/>
      <c r="AK74" s="1260"/>
      <c r="AL74" s="1260"/>
      <c r="AM74" s="1260"/>
      <c r="AN74" s="1257"/>
    </row>
    <row r="75" spans="1:40" ht="18" customHeight="1">
      <c r="A75" s="49"/>
      <c r="B75" s="49"/>
      <c r="C75" s="622"/>
      <c r="D75" s="623"/>
      <c r="E75" s="1276"/>
      <c r="F75" s="1277"/>
      <c r="G75" s="1277"/>
      <c r="H75" s="1277"/>
      <c r="I75" s="1277"/>
      <c r="J75" s="1277"/>
      <c r="K75" s="1277"/>
      <c r="L75" s="1277"/>
      <c r="M75" s="1277"/>
      <c r="N75" s="1277"/>
      <c r="O75" s="1277"/>
      <c r="P75" s="1277"/>
      <c r="Q75" s="1277"/>
      <c r="R75" s="1277"/>
      <c r="S75" s="1277"/>
      <c r="T75" s="1277"/>
      <c r="U75" s="1277"/>
      <c r="V75" s="1277"/>
      <c r="W75" s="1277"/>
      <c r="X75" s="1277"/>
      <c r="Y75" s="1277"/>
      <c r="Z75" s="1277"/>
      <c r="AA75" s="1277"/>
      <c r="AB75" s="1277"/>
      <c r="AC75" s="1277"/>
      <c r="AD75" s="1277"/>
      <c r="AE75" s="1277"/>
      <c r="AF75" s="1277"/>
      <c r="AG75" s="1277"/>
      <c r="AH75" s="1277"/>
      <c r="AI75" s="1271"/>
      <c r="AJ75" s="1267"/>
      <c r="AK75" s="1267"/>
      <c r="AL75" s="1267"/>
      <c r="AM75" s="1267"/>
      <c r="AN75" s="1272"/>
    </row>
    <row r="76" spans="1:40" ht="18" customHeight="1">
      <c r="A76" s="49"/>
      <c r="B76" s="49"/>
      <c r="C76" s="622"/>
      <c r="D76" s="623"/>
      <c r="E76" s="806" t="s">
        <v>837</v>
      </c>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83"/>
      <c r="AF76" s="783"/>
      <c r="AG76" s="783"/>
      <c r="AH76" s="783"/>
      <c r="AI76" s="1271"/>
      <c r="AJ76" s="1267"/>
      <c r="AK76" s="1267"/>
      <c r="AL76" s="1267"/>
      <c r="AM76" s="1267"/>
      <c r="AN76" s="1272"/>
    </row>
    <row r="77" spans="1:40" ht="18" customHeight="1">
      <c r="A77" s="49"/>
      <c r="B77" s="49"/>
      <c r="C77" s="622"/>
      <c r="D77" s="623"/>
      <c r="E77" s="806"/>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1271"/>
      <c r="AJ77" s="1267"/>
      <c r="AK77" s="1267"/>
      <c r="AL77" s="1267"/>
      <c r="AM77" s="1267"/>
      <c r="AN77" s="1272"/>
    </row>
    <row r="78" spans="1:40" ht="18" customHeight="1">
      <c r="A78" s="49"/>
      <c r="B78" s="49"/>
      <c r="C78" s="622"/>
      <c r="D78" s="623"/>
      <c r="E78" s="806"/>
      <c r="F78" s="783"/>
      <c r="G78" s="783"/>
      <c r="H78" s="783"/>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3"/>
      <c r="AG78" s="783"/>
      <c r="AH78" s="783"/>
      <c r="AI78" s="1271"/>
      <c r="AJ78" s="1267"/>
      <c r="AK78" s="1267"/>
      <c r="AL78" s="1267"/>
      <c r="AM78" s="1267"/>
      <c r="AN78" s="1272"/>
    </row>
    <row r="79" spans="1:40" ht="18" customHeight="1">
      <c r="A79" s="49"/>
      <c r="B79" s="49"/>
      <c r="C79" s="622"/>
      <c r="D79" s="623"/>
      <c r="E79" s="806"/>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83"/>
      <c r="AF79" s="783"/>
      <c r="AG79" s="783"/>
      <c r="AH79" s="783"/>
      <c r="AI79" s="1271"/>
      <c r="AJ79" s="1267"/>
      <c r="AK79" s="1267"/>
      <c r="AL79" s="1267"/>
      <c r="AM79" s="1267"/>
      <c r="AN79" s="1272"/>
    </row>
    <row r="80" spans="1:40" ht="18" customHeight="1">
      <c r="A80" s="49"/>
      <c r="B80" s="49"/>
      <c r="C80" s="622"/>
      <c r="D80" s="623"/>
      <c r="E80" s="1300"/>
      <c r="F80" s="1301"/>
      <c r="G80" s="1301"/>
      <c r="H80" s="1301"/>
      <c r="I80" s="1301"/>
      <c r="J80" s="1301"/>
      <c r="K80" s="1301"/>
      <c r="L80" s="1301"/>
      <c r="M80" s="1301"/>
      <c r="N80" s="1301"/>
      <c r="O80" s="1301"/>
      <c r="P80" s="1301"/>
      <c r="Q80" s="1301"/>
      <c r="R80" s="1301"/>
      <c r="S80" s="1301"/>
      <c r="T80" s="1301"/>
      <c r="U80" s="1301"/>
      <c r="V80" s="1301"/>
      <c r="W80" s="1301"/>
      <c r="X80" s="1301"/>
      <c r="Y80" s="1301"/>
      <c r="Z80" s="1301"/>
      <c r="AA80" s="1301"/>
      <c r="AB80" s="1301"/>
      <c r="AC80" s="1301"/>
      <c r="AD80" s="1301"/>
      <c r="AE80" s="1301"/>
      <c r="AF80" s="1301"/>
      <c r="AG80" s="1301"/>
      <c r="AH80" s="1301"/>
      <c r="AI80" s="1273"/>
      <c r="AJ80" s="1274"/>
      <c r="AK80" s="1274"/>
      <c r="AL80" s="1274"/>
      <c r="AM80" s="1274"/>
      <c r="AN80" s="1275"/>
    </row>
    <row r="81" spans="1:42" ht="18" customHeight="1">
      <c r="A81" s="49"/>
      <c r="B81" s="49"/>
      <c r="C81" s="622"/>
      <c r="D81" s="623"/>
      <c r="E81" s="93"/>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9"/>
      <c r="AJ81" s="99"/>
      <c r="AK81" s="99"/>
      <c r="AL81" s="99"/>
      <c r="AM81" s="99"/>
      <c r="AN81" s="100"/>
    </row>
    <row r="82" spans="1:42" ht="18" customHeight="1" thickBot="1">
      <c r="A82" s="50"/>
      <c r="B82" s="50"/>
      <c r="C82" s="622"/>
      <c r="D82" s="623"/>
      <c r="E82" s="101"/>
      <c r="F82" s="56"/>
      <c r="G82" s="89"/>
      <c r="H82" s="90"/>
      <c r="I82" s="91"/>
      <c r="J82" s="92" t="s">
        <v>177</v>
      </c>
      <c r="K82" s="89"/>
      <c r="L82" s="90"/>
      <c r="M82" s="91"/>
      <c r="N82" s="92" t="s">
        <v>178</v>
      </c>
      <c r="O82" s="92"/>
      <c r="P82" s="56"/>
      <c r="Q82" s="92"/>
      <c r="R82" s="92"/>
      <c r="S82" s="92"/>
      <c r="T82" s="92"/>
      <c r="U82" s="92"/>
      <c r="V82" s="92"/>
      <c r="W82" s="92"/>
      <c r="X82" s="92"/>
      <c r="Y82" s="92"/>
      <c r="Z82" s="92"/>
      <c r="AA82" s="92"/>
      <c r="AB82" s="92"/>
      <c r="AC82" s="92"/>
      <c r="AD82" s="92"/>
      <c r="AE82" s="92"/>
      <c r="AF82" s="92"/>
      <c r="AG82" s="92"/>
      <c r="AH82" s="92"/>
      <c r="AI82" s="92"/>
      <c r="AJ82" s="59"/>
      <c r="AK82" s="59"/>
      <c r="AL82" s="59"/>
      <c r="AM82" s="59"/>
      <c r="AN82" s="84"/>
      <c r="AO82" s="67"/>
      <c r="AP82" s="26"/>
    </row>
    <row r="83" spans="1:42" s="35" customFormat="1" ht="18" customHeight="1" thickTop="1" thickBot="1">
      <c r="A83" s="54"/>
      <c r="B83" s="55"/>
      <c r="C83" s="622"/>
      <c r="D83" s="623"/>
      <c r="E83" s="102"/>
      <c r="F83" s="85"/>
      <c r="G83" s="59" t="s">
        <v>125</v>
      </c>
      <c r="H83" s="59"/>
      <c r="I83" s="58"/>
      <c r="J83" s="58"/>
      <c r="K83" s="58"/>
      <c r="L83" s="58"/>
      <c r="M83" s="58"/>
      <c r="N83" s="58"/>
      <c r="O83" s="58"/>
      <c r="P83" s="58"/>
      <c r="Q83" s="1287"/>
      <c r="R83" s="1288"/>
      <c r="S83" s="1288"/>
      <c r="T83" s="1289"/>
      <c r="U83" s="59" t="s">
        <v>121</v>
      </c>
      <c r="V83" s="30" t="s">
        <v>126</v>
      </c>
      <c r="W83" s="59"/>
      <c r="X83" s="59"/>
      <c r="Y83" s="59"/>
      <c r="Z83" s="58"/>
      <c r="AA83" s="58"/>
      <c r="AB83" s="58"/>
      <c r="AC83" s="58"/>
      <c r="AD83" s="58"/>
      <c r="AE83" s="58"/>
      <c r="AF83" s="58"/>
      <c r="AG83" s="58"/>
      <c r="AH83" s="58"/>
      <c r="AI83" s="58"/>
      <c r="AJ83" s="59"/>
      <c r="AK83" s="59"/>
      <c r="AL83" s="59"/>
      <c r="AM83" s="59"/>
      <c r="AN83" s="84"/>
      <c r="AO83" s="54"/>
      <c r="AP83" s="67"/>
    </row>
    <row r="84" spans="1:42" s="35" customFormat="1" ht="18" customHeight="1" thickTop="1">
      <c r="A84" s="54"/>
      <c r="B84" s="55"/>
      <c r="C84" s="622"/>
      <c r="D84" s="623"/>
      <c r="E84" s="102"/>
      <c r="F84" s="85"/>
      <c r="G84" s="527" t="s">
        <v>838</v>
      </c>
      <c r="H84" s="59"/>
      <c r="I84" s="58"/>
      <c r="J84" s="58"/>
      <c r="K84" s="58"/>
      <c r="L84" s="58"/>
      <c r="M84" s="58"/>
      <c r="N84" s="58"/>
      <c r="O84" s="58"/>
      <c r="P84" s="58"/>
      <c r="Q84" s="58"/>
      <c r="R84" s="58"/>
      <c r="S84" s="58"/>
      <c r="T84" s="58"/>
      <c r="U84" s="58"/>
      <c r="V84" s="58"/>
      <c r="W84" s="58"/>
      <c r="X84" s="58"/>
      <c r="Y84" s="58"/>
      <c r="Z84" s="58"/>
      <c r="AA84" s="58"/>
      <c r="AB84" s="58"/>
      <c r="AC84" s="1302"/>
      <c r="AD84" s="1303"/>
      <c r="AE84" s="1303"/>
      <c r="AF84" s="1304"/>
      <c r="AG84" s="59" t="s">
        <v>121</v>
      </c>
      <c r="AH84" s="30" t="s">
        <v>127</v>
      </c>
      <c r="AI84" s="58"/>
      <c r="AJ84" s="59"/>
      <c r="AK84" s="59"/>
      <c r="AL84" s="59"/>
      <c r="AM84" s="59"/>
      <c r="AN84" s="84"/>
      <c r="AO84" s="54"/>
      <c r="AP84" s="67"/>
    </row>
    <row r="85" spans="1:42" s="35" customFormat="1" ht="18" customHeight="1">
      <c r="A85" s="54"/>
      <c r="B85" s="55"/>
      <c r="C85" s="622"/>
      <c r="D85" s="623"/>
      <c r="E85" s="102"/>
      <c r="F85" s="85"/>
      <c r="G85" s="59" t="s">
        <v>199</v>
      </c>
      <c r="H85" s="59"/>
      <c r="I85" s="58"/>
      <c r="J85" s="58"/>
      <c r="K85" s="58"/>
      <c r="L85" s="58"/>
      <c r="M85" s="58"/>
      <c r="N85" s="58"/>
      <c r="O85" s="58"/>
      <c r="P85" s="58"/>
      <c r="Q85" s="58"/>
      <c r="R85" s="58"/>
      <c r="S85" s="58"/>
      <c r="T85" s="58"/>
      <c r="U85" s="58"/>
      <c r="V85" s="58"/>
      <c r="W85" s="58"/>
      <c r="X85" s="58"/>
      <c r="Y85" s="58"/>
      <c r="Z85" s="58"/>
      <c r="AA85" s="58"/>
      <c r="AB85" s="58"/>
      <c r="AC85" s="1302"/>
      <c r="AD85" s="1303"/>
      <c r="AE85" s="1303"/>
      <c r="AF85" s="1304"/>
      <c r="AG85" s="59" t="s">
        <v>121</v>
      </c>
      <c r="AH85" s="30" t="s">
        <v>128</v>
      </c>
      <c r="AI85" s="58"/>
      <c r="AJ85" s="59"/>
      <c r="AK85" s="59"/>
      <c r="AL85" s="59"/>
      <c r="AM85" s="59"/>
      <c r="AN85" s="84"/>
      <c r="AO85" s="54"/>
      <c r="AP85" s="67"/>
    </row>
    <row r="86" spans="1:42" s="35" customFormat="1" ht="18" customHeight="1">
      <c r="A86" s="54"/>
      <c r="B86" s="55"/>
      <c r="C86" s="622"/>
      <c r="D86" s="623"/>
      <c r="E86" s="102"/>
      <c r="F86" s="85"/>
      <c r="G86" s="59" t="s">
        <v>200</v>
      </c>
      <c r="H86" s="59"/>
      <c r="I86" s="58"/>
      <c r="J86" s="58"/>
      <c r="K86" s="58"/>
      <c r="L86" s="58"/>
      <c r="M86" s="58"/>
      <c r="N86" s="58"/>
      <c r="O86" s="58"/>
      <c r="P86" s="58"/>
      <c r="Q86" s="58"/>
      <c r="R86" s="58"/>
      <c r="S86" s="58"/>
      <c r="T86" s="58"/>
      <c r="U86" s="58"/>
      <c r="V86" s="58"/>
      <c r="W86" s="58"/>
      <c r="X86" s="58"/>
      <c r="Y86" s="58"/>
      <c r="Z86" s="58"/>
      <c r="AA86" s="58"/>
      <c r="AB86" s="58"/>
      <c r="AC86" s="1302"/>
      <c r="AD86" s="1303"/>
      <c r="AE86" s="1303"/>
      <c r="AF86" s="1304"/>
      <c r="AG86" s="59" t="s">
        <v>121</v>
      </c>
      <c r="AH86" s="30" t="s">
        <v>129</v>
      </c>
      <c r="AI86" s="58"/>
      <c r="AJ86" s="59"/>
      <c r="AK86" s="59"/>
      <c r="AL86" s="59"/>
      <c r="AM86" s="59"/>
      <c r="AN86" s="84"/>
      <c r="AO86" s="54"/>
      <c r="AP86" s="67"/>
    </row>
    <row r="87" spans="1:42" s="35" customFormat="1" ht="18" customHeight="1">
      <c r="A87" s="54"/>
      <c r="B87" s="55"/>
      <c r="C87" s="622"/>
      <c r="D87" s="623"/>
      <c r="E87" s="102"/>
      <c r="F87" s="85"/>
      <c r="G87" s="1277" t="s">
        <v>201</v>
      </c>
      <c r="H87" s="1277"/>
      <c r="I87" s="1277"/>
      <c r="J87" s="1277"/>
      <c r="K87" s="1277"/>
      <c r="L87" s="1277"/>
      <c r="M87" s="1277"/>
      <c r="N87" s="1277"/>
      <c r="O87" s="1277"/>
      <c r="P87" s="1277"/>
      <c r="Q87" s="1277"/>
      <c r="R87" s="1277"/>
      <c r="S87" s="1277"/>
      <c r="T87" s="1277"/>
      <c r="U87" s="1277"/>
      <c r="V87" s="1277"/>
      <c r="W87" s="1277"/>
      <c r="X87" s="1277"/>
      <c r="Y87" s="1277"/>
      <c r="Z87" s="1277"/>
      <c r="AA87" s="1277"/>
      <c r="AB87" s="1277"/>
      <c r="AC87" s="1277"/>
      <c r="AD87" s="1277"/>
      <c r="AE87" s="1277"/>
      <c r="AF87" s="1277"/>
      <c r="AG87" s="1277"/>
      <c r="AH87" s="1277"/>
      <c r="AI87" s="1277"/>
      <c r="AJ87" s="1277"/>
      <c r="AK87" s="1277"/>
      <c r="AL87" s="1277"/>
      <c r="AM87" s="1277"/>
      <c r="AN87" s="1305"/>
      <c r="AO87" s="58"/>
      <c r="AP87" s="67"/>
    </row>
    <row r="88" spans="1:42" s="35" customFormat="1" ht="18" customHeight="1">
      <c r="A88" s="54"/>
      <c r="B88" s="55"/>
      <c r="C88" s="622"/>
      <c r="D88" s="623"/>
      <c r="E88" s="102"/>
      <c r="F88" s="85"/>
      <c r="G88" s="1277"/>
      <c r="H88" s="1277"/>
      <c r="I88" s="1277"/>
      <c r="J88" s="1277"/>
      <c r="K88" s="1277"/>
      <c r="L88" s="1277"/>
      <c r="M88" s="1277"/>
      <c r="N88" s="1277"/>
      <c r="O88" s="1277"/>
      <c r="P88" s="1277"/>
      <c r="Q88" s="1277"/>
      <c r="R88" s="1277"/>
      <c r="S88" s="1277"/>
      <c r="T88" s="1277"/>
      <c r="U88" s="1277"/>
      <c r="V88" s="1277"/>
      <c r="W88" s="1277"/>
      <c r="X88" s="1277"/>
      <c r="Y88" s="1277"/>
      <c r="Z88" s="1277"/>
      <c r="AA88" s="1277"/>
      <c r="AB88" s="1277"/>
      <c r="AC88" s="1277"/>
      <c r="AD88" s="1277"/>
      <c r="AE88" s="1277"/>
      <c r="AF88" s="1277"/>
      <c r="AG88" s="1277"/>
      <c r="AH88" s="1277"/>
      <c r="AI88" s="1277"/>
      <c r="AJ88" s="1277"/>
      <c r="AK88" s="1277"/>
      <c r="AL88" s="1277"/>
      <c r="AM88" s="1277"/>
      <c r="AN88" s="1305"/>
      <c r="AO88" s="58"/>
      <c r="AP88" s="67"/>
    </row>
    <row r="89" spans="1:42" s="35" customFormat="1" ht="18" customHeight="1">
      <c r="A89" s="54"/>
      <c r="B89" s="55"/>
      <c r="C89" s="622"/>
      <c r="D89" s="623"/>
      <c r="E89" s="102"/>
      <c r="F89" s="85"/>
      <c r="G89" s="1277"/>
      <c r="H89" s="1277"/>
      <c r="I89" s="1277"/>
      <c r="J89" s="1277"/>
      <c r="K89" s="1277"/>
      <c r="L89" s="1277"/>
      <c r="M89" s="1277"/>
      <c r="N89" s="1277"/>
      <c r="O89" s="1277"/>
      <c r="P89" s="1277"/>
      <c r="Q89" s="1277"/>
      <c r="R89" s="1277"/>
      <c r="S89" s="1277"/>
      <c r="T89" s="1277"/>
      <c r="U89" s="1277"/>
      <c r="V89" s="1277"/>
      <c r="W89" s="1277"/>
      <c r="X89" s="1277"/>
      <c r="Y89" s="1277"/>
      <c r="Z89" s="1277"/>
      <c r="AA89" s="1277"/>
      <c r="AB89" s="1277"/>
      <c r="AC89" s="1277"/>
      <c r="AD89" s="1277"/>
      <c r="AE89" s="1277"/>
      <c r="AF89" s="1277"/>
      <c r="AG89" s="1277"/>
      <c r="AH89" s="1277"/>
      <c r="AI89" s="1277"/>
      <c r="AJ89" s="1277"/>
      <c r="AK89" s="1277"/>
      <c r="AL89" s="1277"/>
      <c r="AM89" s="1277"/>
      <c r="AN89" s="1305"/>
      <c r="AO89" s="58"/>
      <c r="AP89" s="67"/>
    </row>
    <row r="90" spans="1:42" s="35" customFormat="1" ht="18" customHeight="1" thickBot="1">
      <c r="A90" s="54"/>
      <c r="B90" s="55"/>
      <c r="C90" s="622"/>
      <c r="D90" s="623"/>
      <c r="E90" s="102"/>
      <c r="F90" s="58"/>
      <c r="G90" s="1277"/>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c r="AL90" s="1277"/>
      <c r="AM90" s="1277"/>
      <c r="AN90" s="1305"/>
      <c r="AO90" s="58"/>
      <c r="AP90" s="67"/>
    </row>
    <row r="91" spans="1:42" s="35" customFormat="1" ht="18" customHeight="1">
      <c r="A91" s="48"/>
      <c r="B91" s="54"/>
      <c r="C91" s="622"/>
      <c r="D91" s="623"/>
      <c r="E91" s="102"/>
      <c r="F91" s="59"/>
      <c r="G91" s="59"/>
      <c r="H91" s="59"/>
      <c r="I91" s="59"/>
      <c r="J91" s="59"/>
      <c r="K91" s="1268" t="s">
        <v>62</v>
      </c>
      <c r="L91" s="1269"/>
      <c r="M91" s="1269"/>
      <c r="N91" s="1270"/>
      <c r="O91" s="59"/>
      <c r="P91" s="1267" t="s">
        <v>61</v>
      </c>
      <c r="Q91" s="59"/>
      <c r="R91" s="1268" t="s">
        <v>17</v>
      </c>
      <c r="S91" s="1269"/>
      <c r="T91" s="1269"/>
      <c r="U91" s="1270"/>
      <c r="V91" s="59"/>
      <c r="W91" s="1267" t="s">
        <v>18</v>
      </c>
      <c r="X91" s="83"/>
      <c r="Y91" s="1297" t="e">
        <f>K92/R92</f>
        <v>#DIV/0!</v>
      </c>
      <c r="Z91" s="1298"/>
      <c r="AA91" s="1298"/>
      <c r="AB91" s="1299"/>
      <c r="AC91" s="83"/>
      <c r="AD91" s="59" t="s">
        <v>839</v>
      </c>
      <c r="AE91" s="59"/>
      <c r="AF91" s="59"/>
      <c r="AG91" s="59"/>
      <c r="AH91" s="59"/>
      <c r="AI91" s="59"/>
      <c r="AJ91" s="59"/>
      <c r="AK91" s="59"/>
      <c r="AL91" s="59"/>
      <c r="AM91" s="59"/>
      <c r="AN91" s="84"/>
      <c r="AO91" s="54"/>
      <c r="AP91" s="67"/>
    </row>
    <row r="92" spans="1:42" s="35" customFormat="1" ht="18" customHeight="1" thickBot="1">
      <c r="A92" s="48"/>
      <c r="B92" s="54"/>
      <c r="C92" s="622"/>
      <c r="D92" s="623"/>
      <c r="E92" s="102"/>
      <c r="F92" s="59"/>
      <c r="G92" s="59"/>
      <c r="H92" s="59"/>
      <c r="I92" s="59"/>
      <c r="J92" s="59"/>
      <c r="K92" s="1264">
        <f>AC84</f>
        <v>0</v>
      </c>
      <c r="L92" s="1265"/>
      <c r="M92" s="1265"/>
      <c r="N92" s="1266"/>
      <c r="O92" s="59"/>
      <c r="P92" s="1267"/>
      <c r="Q92" s="59"/>
      <c r="R92" s="1264">
        <f>Q83</f>
        <v>0</v>
      </c>
      <c r="S92" s="1265"/>
      <c r="T92" s="1265"/>
      <c r="U92" s="1266"/>
      <c r="V92" s="59"/>
      <c r="W92" s="1267"/>
      <c r="X92" s="87"/>
      <c r="Y92" s="1264"/>
      <c r="Z92" s="1265"/>
      <c r="AA92" s="1265"/>
      <c r="AB92" s="1266"/>
      <c r="AC92" s="59" t="s">
        <v>130</v>
      </c>
      <c r="AD92" s="1292" t="e">
        <f>IF(Y91&lt;0.3,"該当","非該当")</f>
        <v>#DIV/0!</v>
      </c>
      <c r="AE92" s="1292"/>
      <c r="AF92" s="1292"/>
      <c r="AG92" s="59"/>
      <c r="AH92" s="59"/>
      <c r="AI92" s="59"/>
      <c r="AJ92" s="59"/>
      <c r="AK92" s="59"/>
      <c r="AL92" s="59"/>
      <c r="AM92" s="59"/>
      <c r="AN92" s="84"/>
      <c r="AO92" s="54"/>
    </row>
    <row r="93" spans="1:42" s="18" customFormat="1" ht="18" customHeight="1" thickBot="1">
      <c r="A93" s="48"/>
      <c r="B93" s="54"/>
      <c r="C93" s="622"/>
      <c r="D93" s="623"/>
      <c r="E93" s="102"/>
      <c r="F93" s="59"/>
      <c r="G93" s="59"/>
      <c r="H93" s="59"/>
      <c r="I93" s="59"/>
      <c r="J93" s="59"/>
      <c r="K93" s="98"/>
      <c r="L93" s="98"/>
      <c r="M93" s="98"/>
      <c r="N93" s="98"/>
      <c r="O93" s="59"/>
      <c r="P93" s="87"/>
      <c r="Q93" s="59"/>
      <c r="R93" s="98"/>
      <c r="S93" s="98"/>
      <c r="T93" s="98"/>
      <c r="U93" s="98"/>
      <c r="V93" s="59"/>
      <c r="W93" s="87"/>
      <c r="X93" s="87"/>
      <c r="Y93" s="87"/>
      <c r="Z93" s="87"/>
      <c r="AA93" s="87"/>
      <c r="AB93" s="87"/>
      <c r="AC93" s="87"/>
      <c r="AD93" s="87"/>
      <c r="AE93" s="87"/>
      <c r="AF93" s="87"/>
      <c r="AG93" s="87"/>
      <c r="AH93" s="59"/>
      <c r="AI93" s="59"/>
      <c r="AJ93" s="59"/>
      <c r="AK93" s="59"/>
      <c r="AL93" s="59"/>
      <c r="AM93" s="59"/>
      <c r="AN93" s="84"/>
      <c r="AO93" s="54"/>
    </row>
    <row r="94" spans="1:42" s="35" customFormat="1" ht="18" customHeight="1">
      <c r="A94" s="48"/>
      <c r="B94" s="54"/>
      <c r="C94" s="622"/>
      <c r="D94" s="623"/>
      <c r="E94" s="102"/>
      <c r="F94" s="59"/>
      <c r="G94" s="59"/>
      <c r="H94" s="59"/>
      <c r="I94" s="59"/>
      <c r="J94" s="59"/>
      <c r="K94" s="1268" t="s">
        <v>123</v>
      </c>
      <c r="L94" s="1269"/>
      <c r="M94" s="1269"/>
      <c r="N94" s="1270"/>
      <c r="O94" s="59"/>
      <c r="P94" s="1267" t="s">
        <v>61</v>
      </c>
      <c r="Q94" s="59"/>
      <c r="R94" s="1268" t="s">
        <v>17</v>
      </c>
      <c r="S94" s="1269"/>
      <c r="T94" s="1269"/>
      <c r="U94" s="1270"/>
      <c r="V94" s="59"/>
      <c r="W94" s="1267" t="s">
        <v>18</v>
      </c>
      <c r="X94" s="83"/>
      <c r="Y94" s="1297" t="e">
        <f>K95/R95</f>
        <v>#DIV/0!</v>
      </c>
      <c r="Z94" s="1298"/>
      <c r="AA94" s="1298"/>
      <c r="AB94" s="1299"/>
      <c r="AC94" s="83"/>
      <c r="AD94" s="59" t="s">
        <v>840</v>
      </c>
      <c r="AE94" s="59"/>
      <c r="AF94" s="59"/>
      <c r="AG94" s="59"/>
      <c r="AH94" s="59"/>
      <c r="AI94" s="59"/>
      <c r="AJ94" s="59"/>
      <c r="AK94" s="59"/>
      <c r="AL94" s="59"/>
      <c r="AM94" s="59"/>
      <c r="AN94" s="84"/>
      <c r="AO94" s="54"/>
    </row>
    <row r="95" spans="1:42" s="35" customFormat="1" ht="18" customHeight="1" thickBot="1">
      <c r="A95" s="48"/>
      <c r="B95" s="54"/>
      <c r="C95" s="622"/>
      <c r="D95" s="623"/>
      <c r="E95" s="102"/>
      <c r="F95" s="59"/>
      <c r="G95" s="59"/>
      <c r="H95" s="59"/>
      <c r="I95" s="59"/>
      <c r="J95" s="59"/>
      <c r="K95" s="1264">
        <f>AC85</f>
        <v>0</v>
      </c>
      <c r="L95" s="1265"/>
      <c r="M95" s="1265"/>
      <c r="N95" s="1266"/>
      <c r="O95" s="59"/>
      <c r="P95" s="1267"/>
      <c r="Q95" s="59"/>
      <c r="R95" s="1264">
        <f>Q83</f>
        <v>0</v>
      </c>
      <c r="S95" s="1265"/>
      <c r="T95" s="1265"/>
      <c r="U95" s="1266"/>
      <c r="V95" s="59"/>
      <c r="W95" s="1267"/>
      <c r="X95" s="87"/>
      <c r="Y95" s="1264"/>
      <c r="Z95" s="1265"/>
      <c r="AA95" s="1265"/>
      <c r="AB95" s="1266"/>
      <c r="AC95" s="59" t="s">
        <v>130</v>
      </c>
      <c r="AD95" s="1292" t="e">
        <f>IF(Y94&lt;0.3,"該当","非該当")</f>
        <v>#DIV/0!</v>
      </c>
      <c r="AE95" s="1292"/>
      <c r="AF95" s="1292"/>
      <c r="AG95" s="59"/>
      <c r="AH95" s="59"/>
      <c r="AI95" s="59"/>
      <c r="AJ95" s="59"/>
      <c r="AK95" s="59"/>
      <c r="AL95" s="59"/>
      <c r="AM95" s="59"/>
      <c r="AN95" s="84"/>
      <c r="AO95" s="54"/>
    </row>
    <row r="96" spans="1:42" s="18" customFormat="1" ht="18" customHeight="1" thickBot="1">
      <c r="A96" s="48"/>
      <c r="B96" s="54"/>
      <c r="C96" s="622"/>
      <c r="D96" s="623"/>
      <c r="E96" s="102"/>
      <c r="F96" s="59"/>
      <c r="G96" s="59"/>
      <c r="H96" s="59"/>
      <c r="I96" s="59"/>
      <c r="J96" s="59"/>
      <c r="K96" s="87"/>
      <c r="L96" s="87"/>
      <c r="M96" s="87"/>
      <c r="N96" s="87"/>
      <c r="O96" s="59"/>
      <c r="P96" s="87"/>
      <c r="Q96" s="59"/>
      <c r="R96" s="87"/>
      <c r="S96" s="87"/>
      <c r="T96" s="87"/>
      <c r="U96" s="87"/>
      <c r="V96" s="59"/>
      <c r="W96" s="87"/>
      <c r="X96" s="87"/>
      <c r="Y96" s="87"/>
      <c r="Z96" s="87"/>
      <c r="AA96" s="87"/>
      <c r="AB96" s="87"/>
      <c r="AC96" s="87"/>
      <c r="AD96" s="87"/>
      <c r="AE96" s="87"/>
      <c r="AF96" s="87"/>
      <c r="AG96" s="87"/>
      <c r="AH96" s="59"/>
      <c r="AI96" s="59"/>
      <c r="AJ96" s="59"/>
      <c r="AK96" s="59"/>
      <c r="AL96" s="59"/>
      <c r="AM96" s="59"/>
      <c r="AN96" s="84"/>
      <c r="AO96" s="54"/>
    </row>
    <row r="97" spans="1:42" s="35" customFormat="1" ht="18" customHeight="1">
      <c r="A97" s="48"/>
      <c r="B97" s="54"/>
      <c r="C97" s="622"/>
      <c r="D97" s="623"/>
      <c r="E97" s="102"/>
      <c r="F97" s="59"/>
      <c r="G97" s="59"/>
      <c r="H97" s="59"/>
      <c r="I97" s="59"/>
      <c r="J97" s="59"/>
      <c r="K97" s="1268" t="s">
        <v>124</v>
      </c>
      <c r="L97" s="1269"/>
      <c r="M97" s="1269"/>
      <c r="N97" s="1270"/>
      <c r="O97" s="59"/>
      <c r="P97" s="1267" t="s">
        <v>61</v>
      </c>
      <c r="Q97" s="59"/>
      <c r="R97" s="1268" t="s">
        <v>17</v>
      </c>
      <c r="S97" s="1269"/>
      <c r="T97" s="1269"/>
      <c r="U97" s="1270"/>
      <c r="V97" s="59"/>
      <c r="W97" s="1267" t="s">
        <v>18</v>
      </c>
      <c r="X97" s="83"/>
      <c r="Y97" s="1297" t="e">
        <f>K98/R98</f>
        <v>#DIV/0!</v>
      </c>
      <c r="Z97" s="1298"/>
      <c r="AA97" s="1298"/>
      <c r="AB97" s="1299"/>
      <c r="AC97" s="83"/>
      <c r="AD97" s="59" t="s">
        <v>841</v>
      </c>
      <c r="AE97" s="59"/>
      <c r="AF97" s="59"/>
      <c r="AG97" s="59"/>
      <c r="AH97" s="59"/>
      <c r="AI97" s="59"/>
      <c r="AJ97" s="59"/>
      <c r="AK97" s="59"/>
      <c r="AL97" s="59"/>
      <c r="AM97" s="59"/>
      <c r="AN97" s="84"/>
      <c r="AO97" s="54"/>
    </row>
    <row r="98" spans="1:42" s="35" customFormat="1" ht="18" customHeight="1" thickBot="1">
      <c r="A98" s="48"/>
      <c r="B98" s="54"/>
      <c r="C98" s="622"/>
      <c r="D98" s="623"/>
      <c r="E98" s="102"/>
      <c r="F98" s="59"/>
      <c r="G98" s="59"/>
      <c r="H98" s="59"/>
      <c r="I98" s="59"/>
      <c r="J98" s="59"/>
      <c r="K98" s="1264">
        <f>AC86</f>
        <v>0</v>
      </c>
      <c r="L98" s="1265"/>
      <c r="M98" s="1265"/>
      <c r="N98" s="1266"/>
      <c r="O98" s="59"/>
      <c r="P98" s="1267"/>
      <c r="Q98" s="59"/>
      <c r="R98" s="1264">
        <f>Q83</f>
        <v>0</v>
      </c>
      <c r="S98" s="1265"/>
      <c r="T98" s="1265"/>
      <c r="U98" s="1266"/>
      <c r="V98" s="59"/>
      <c r="W98" s="1267"/>
      <c r="X98" s="87"/>
      <c r="Y98" s="1264"/>
      <c r="Z98" s="1265"/>
      <c r="AA98" s="1265"/>
      <c r="AB98" s="1266"/>
      <c r="AC98" s="59" t="s">
        <v>130</v>
      </c>
      <c r="AD98" s="1292" t="e">
        <f>IF(Y97&lt;0.05,"該当","非該当")</f>
        <v>#DIV/0!</v>
      </c>
      <c r="AE98" s="1292"/>
      <c r="AF98" s="1292"/>
      <c r="AG98" s="59"/>
      <c r="AH98" s="59"/>
      <c r="AI98" s="59"/>
      <c r="AJ98" s="59"/>
      <c r="AK98" s="59"/>
      <c r="AL98" s="59"/>
      <c r="AM98" s="59"/>
      <c r="AN98" s="84"/>
      <c r="AO98" s="54"/>
    </row>
    <row r="99" spans="1:42" s="18" customFormat="1" ht="18" customHeight="1">
      <c r="A99" s="48"/>
      <c r="B99" s="54"/>
      <c r="C99" s="624"/>
      <c r="D99" s="625"/>
      <c r="E99" s="102"/>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95"/>
      <c r="AK99" s="95"/>
      <c r="AL99" s="95"/>
      <c r="AM99" s="95"/>
      <c r="AN99" s="103"/>
      <c r="AO99" s="54"/>
    </row>
    <row r="100" spans="1:42" ht="18" customHeight="1">
      <c r="A100" s="50"/>
      <c r="B100" s="50"/>
      <c r="C100" s="1262">
        <f>C74+1</f>
        <v>7</v>
      </c>
      <c r="D100" s="1262"/>
      <c r="E100" s="1263" t="s">
        <v>583</v>
      </c>
      <c r="F100" s="1263"/>
      <c r="G100" s="1263"/>
      <c r="H100" s="1263"/>
      <c r="I100" s="1263"/>
      <c r="J100" s="1263"/>
      <c r="K100" s="1263"/>
      <c r="L100" s="1263"/>
      <c r="M100" s="1263"/>
      <c r="N100" s="1263"/>
      <c r="O100" s="1263"/>
      <c r="P100" s="1263"/>
      <c r="Q100" s="1263"/>
      <c r="R100" s="1263"/>
      <c r="S100" s="1263"/>
      <c r="T100" s="1263"/>
      <c r="U100" s="1263"/>
      <c r="V100" s="1263"/>
      <c r="W100" s="1263"/>
      <c r="X100" s="1263"/>
      <c r="Y100" s="1263"/>
      <c r="Z100" s="1263"/>
      <c r="AA100" s="1263"/>
      <c r="AB100" s="1263"/>
      <c r="AC100" s="1263"/>
      <c r="AD100" s="1263"/>
      <c r="AE100" s="1263"/>
      <c r="AF100" s="1263"/>
      <c r="AG100" s="1263"/>
      <c r="AH100" s="1263"/>
      <c r="AI100" s="1256" t="s">
        <v>114</v>
      </c>
      <c r="AJ100" s="1260"/>
      <c r="AK100" s="1260"/>
      <c r="AL100" s="1260"/>
      <c r="AM100" s="1260"/>
      <c r="AN100" s="1257"/>
      <c r="AO100" s="82"/>
      <c r="AP100" s="82"/>
    </row>
    <row r="101" spans="1:42" ht="18" customHeight="1">
      <c r="A101" s="50"/>
      <c r="B101" s="50"/>
      <c r="C101" s="1262"/>
      <c r="D101" s="1262"/>
      <c r="E101" s="1263"/>
      <c r="F101" s="1263"/>
      <c r="G101" s="1263"/>
      <c r="H101" s="1263"/>
      <c r="I101" s="1263"/>
      <c r="J101" s="1263"/>
      <c r="K101" s="1263"/>
      <c r="L101" s="1263"/>
      <c r="M101" s="1263"/>
      <c r="N101" s="1263"/>
      <c r="O101" s="1263"/>
      <c r="P101" s="1263"/>
      <c r="Q101" s="1263"/>
      <c r="R101" s="1263"/>
      <c r="S101" s="1263"/>
      <c r="T101" s="1263"/>
      <c r="U101" s="1263"/>
      <c r="V101" s="1263"/>
      <c r="W101" s="1263"/>
      <c r="X101" s="1263"/>
      <c r="Y101" s="1263"/>
      <c r="Z101" s="1263"/>
      <c r="AA101" s="1263"/>
      <c r="AB101" s="1263"/>
      <c r="AC101" s="1263"/>
      <c r="AD101" s="1263"/>
      <c r="AE101" s="1263"/>
      <c r="AF101" s="1263"/>
      <c r="AG101" s="1263"/>
      <c r="AH101" s="1263"/>
      <c r="AI101" s="1258"/>
      <c r="AJ101" s="1261"/>
      <c r="AK101" s="1261"/>
      <c r="AL101" s="1261"/>
      <c r="AM101" s="1261"/>
      <c r="AN101" s="1259"/>
      <c r="AO101" s="82"/>
      <c r="AP101" s="82"/>
    </row>
    <row r="102" spans="1:42" ht="18" customHeight="1">
      <c r="A102" s="50"/>
      <c r="B102" s="50"/>
      <c r="C102" s="64"/>
      <c r="D102" s="64"/>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5"/>
      <c r="AJ102" s="65"/>
      <c r="AK102" s="65"/>
      <c r="AL102" s="65"/>
      <c r="AM102" s="65"/>
      <c r="AN102" s="65"/>
      <c r="AO102" s="26"/>
      <c r="AP102" s="26"/>
    </row>
    <row r="103" spans="1:42" ht="18" customHeight="1">
      <c r="A103" s="50"/>
      <c r="B103" s="50"/>
      <c r="C103" s="558" t="s">
        <v>929</v>
      </c>
      <c r="D103" s="88"/>
      <c r="E103" s="86"/>
      <c r="F103" s="86"/>
      <c r="G103" s="86"/>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8"/>
      <c r="AJ103" s="88"/>
      <c r="AK103" s="88"/>
      <c r="AL103" s="88"/>
      <c r="AM103" s="88"/>
      <c r="AN103" s="88"/>
    </row>
    <row r="104" spans="1:42" ht="18" customHeight="1">
      <c r="A104" s="49"/>
      <c r="B104" s="49"/>
      <c r="C104" s="1256">
        <f>C100+1</f>
        <v>8</v>
      </c>
      <c r="D104" s="1257"/>
      <c r="E104" s="717" t="s">
        <v>332</v>
      </c>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9"/>
      <c r="AI104" s="1256" t="s">
        <v>122</v>
      </c>
      <c r="AJ104" s="1260"/>
      <c r="AK104" s="1260"/>
      <c r="AL104" s="1260"/>
      <c r="AM104" s="1260"/>
      <c r="AN104" s="1257"/>
    </row>
    <row r="105" spans="1:42" ht="18" customHeight="1">
      <c r="A105" s="49"/>
      <c r="B105" s="49"/>
      <c r="C105" s="1271"/>
      <c r="D105" s="1272"/>
      <c r="E105" s="1293"/>
      <c r="F105" s="1294"/>
      <c r="G105" s="1294"/>
      <c r="H105" s="1294"/>
      <c r="I105" s="1294"/>
      <c r="J105" s="1294"/>
      <c r="K105" s="1294"/>
      <c r="L105" s="1294"/>
      <c r="M105" s="1294"/>
      <c r="N105" s="1294"/>
      <c r="O105" s="1294"/>
      <c r="P105" s="1294"/>
      <c r="Q105" s="1294"/>
      <c r="R105" s="1294"/>
      <c r="S105" s="1294"/>
      <c r="T105" s="1294"/>
      <c r="U105" s="1294"/>
      <c r="V105" s="1294"/>
      <c r="W105" s="1294"/>
      <c r="X105" s="1294"/>
      <c r="Y105" s="1294"/>
      <c r="Z105" s="1294"/>
      <c r="AA105" s="1294"/>
      <c r="AB105" s="1294"/>
      <c r="AC105" s="1294"/>
      <c r="AD105" s="1294"/>
      <c r="AE105" s="1294"/>
      <c r="AF105" s="1294"/>
      <c r="AG105" s="1294"/>
      <c r="AH105" s="1295"/>
      <c r="AI105" s="1273"/>
      <c r="AJ105" s="1274"/>
      <c r="AK105" s="1274"/>
      <c r="AL105" s="1274"/>
      <c r="AM105" s="1274"/>
      <c r="AN105" s="1275"/>
    </row>
    <row r="106" spans="1:42" ht="18" customHeight="1">
      <c r="A106" s="49"/>
      <c r="B106" s="49"/>
      <c r="C106" s="1271"/>
      <c r="D106" s="1272"/>
      <c r="E106" s="1306" t="s">
        <v>868</v>
      </c>
      <c r="F106" s="1307"/>
      <c r="G106" s="1307"/>
      <c r="H106" s="1307"/>
      <c r="I106" s="1307"/>
      <c r="J106" s="1307"/>
      <c r="K106" s="1307"/>
      <c r="L106" s="1307"/>
      <c r="M106" s="1307"/>
      <c r="N106" s="1307"/>
      <c r="O106" s="1307"/>
      <c r="P106" s="1307"/>
      <c r="Q106" s="1307"/>
      <c r="R106" s="1307"/>
      <c r="S106" s="1307"/>
      <c r="T106" s="1307"/>
      <c r="U106" s="1307"/>
      <c r="V106" s="1307"/>
      <c r="W106" s="1307"/>
      <c r="X106" s="1307"/>
      <c r="Y106" s="1307"/>
      <c r="Z106" s="1307"/>
      <c r="AA106" s="1307"/>
      <c r="AB106" s="1307"/>
      <c r="AC106" s="1307"/>
      <c r="AD106" s="1307"/>
      <c r="AE106" s="1307"/>
      <c r="AF106" s="1307"/>
      <c r="AG106" s="1307"/>
      <c r="AH106" s="1307"/>
      <c r="AI106" s="1307"/>
      <c r="AJ106" s="1307"/>
      <c r="AK106" s="1307"/>
      <c r="AL106" s="1307"/>
      <c r="AM106" s="1307"/>
      <c r="AN106" s="1308"/>
    </row>
    <row r="107" spans="1:42" ht="18" customHeight="1">
      <c r="A107" s="49"/>
      <c r="B107" s="49"/>
      <c r="C107" s="1271"/>
      <c r="D107" s="1272"/>
      <c r="E107" s="1309"/>
      <c r="F107" s="1310"/>
      <c r="G107" s="1310"/>
      <c r="H107" s="1310"/>
      <c r="I107" s="1310"/>
      <c r="J107" s="1310"/>
      <c r="K107" s="1310"/>
      <c r="L107" s="1310"/>
      <c r="M107" s="1310"/>
      <c r="N107" s="1310"/>
      <c r="O107" s="1310"/>
      <c r="P107" s="1310"/>
      <c r="Q107" s="1310"/>
      <c r="R107" s="1310"/>
      <c r="S107" s="1310"/>
      <c r="T107" s="1310"/>
      <c r="U107" s="1310"/>
      <c r="V107" s="1310"/>
      <c r="W107" s="1310"/>
      <c r="X107" s="1310"/>
      <c r="Y107" s="1310"/>
      <c r="Z107" s="1310"/>
      <c r="AA107" s="1310"/>
      <c r="AB107" s="1310"/>
      <c r="AC107" s="1310"/>
      <c r="AD107" s="1310"/>
      <c r="AE107" s="1310"/>
      <c r="AF107" s="1310"/>
      <c r="AG107" s="1310"/>
      <c r="AH107" s="1310"/>
      <c r="AI107" s="1310"/>
      <c r="AJ107" s="1310"/>
      <c r="AK107" s="1310"/>
      <c r="AL107" s="1310"/>
      <c r="AM107" s="1310"/>
      <c r="AN107" s="1311"/>
    </row>
    <row r="108" spans="1:42" ht="18" customHeight="1">
      <c r="A108" s="49"/>
      <c r="B108" s="49"/>
      <c r="C108" s="1271"/>
      <c r="D108" s="1272"/>
      <c r="E108" s="1309"/>
      <c r="F108" s="1310"/>
      <c r="G108" s="1310"/>
      <c r="H108" s="1310"/>
      <c r="I108" s="1310"/>
      <c r="J108" s="1310"/>
      <c r="K108" s="1310"/>
      <c r="L108" s="1310"/>
      <c r="M108" s="1310"/>
      <c r="N108" s="1310"/>
      <c r="O108" s="1310"/>
      <c r="P108" s="1310"/>
      <c r="Q108" s="1310"/>
      <c r="R108" s="1310"/>
      <c r="S108" s="1310"/>
      <c r="T108" s="1310"/>
      <c r="U108" s="1310"/>
      <c r="V108" s="1310"/>
      <c r="W108" s="1310"/>
      <c r="X108" s="1310"/>
      <c r="Y108" s="1310"/>
      <c r="Z108" s="1310"/>
      <c r="AA108" s="1310"/>
      <c r="AB108" s="1310"/>
      <c r="AC108" s="1310"/>
      <c r="AD108" s="1310"/>
      <c r="AE108" s="1310"/>
      <c r="AF108" s="1310"/>
      <c r="AG108" s="1310"/>
      <c r="AH108" s="1310"/>
      <c r="AI108" s="1310"/>
      <c r="AJ108" s="1310"/>
      <c r="AK108" s="1310"/>
      <c r="AL108" s="1310"/>
      <c r="AM108" s="1310"/>
      <c r="AN108" s="1311"/>
    </row>
    <row r="109" spans="1:42" ht="18" customHeight="1">
      <c r="A109" s="49"/>
      <c r="B109" s="49"/>
      <c r="C109" s="1271"/>
      <c r="D109" s="1272"/>
      <c r="E109" s="1309"/>
      <c r="F109" s="1310"/>
      <c r="G109" s="1310"/>
      <c r="H109" s="1310"/>
      <c r="I109" s="1310"/>
      <c r="J109" s="1310"/>
      <c r="K109" s="1310"/>
      <c r="L109" s="1310"/>
      <c r="M109" s="1310"/>
      <c r="N109" s="1310"/>
      <c r="O109" s="1310"/>
      <c r="P109" s="1310"/>
      <c r="Q109" s="1310"/>
      <c r="R109" s="1310"/>
      <c r="S109" s="1310"/>
      <c r="T109" s="1310"/>
      <c r="U109" s="1310"/>
      <c r="V109" s="1310"/>
      <c r="W109" s="1310"/>
      <c r="X109" s="1310"/>
      <c r="Y109" s="1310"/>
      <c r="Z109" s="1310"/>
      <c r="AA109" s="1310"/>
      <c r="AB109" s="1310"/>
      <c r="AC109" s="1310"/>
      <c r="AD109" s="1310"/>
      <c r="AE109" s="1310"/>
      <c r="AF109" s="1310"/>
      <c r="AG109" s="1310"/>
      <c r="AH109" s="1310"/>
      <c r="AI109" s="1310"/>
      <c r="AJ109" s="1310"/>
      <c r="AK109" s="1310"/>
      <c r="AL109" s="1310"/>
      <c r="AM109" s="1310"/>
      <c r="AN109" s="1311"/>
    </row>
    <row r="110" spans="1:42" ht="18" customHeight="1">
      <c r="A110" s="49"/>
      <c r="B110" s="49"/>
      <c r="C110" s="1271"/>
      <c r="D110" s="1272"/>
      <c r="E110" s="1309"/>
      <c r="F110" s="1310"/>
      <c r="G110" s="1310"/>
      <c r="H110" s="1310"/>
      <c r="I110" s="1310"/>
      <c r="J110" s="1310"/>
      <c r="K110" s="1310"/>
      <c r="L110" s="1310"/>
      <c r="M110" s="1310"/>
      <c r="N110" s="1310"/>
      <c r="O110" s="1310"/>
      <c r="P110" s="1310"/>
      <c r="Q110" s="1310"/>
      <c r="R110" s="1310"/>
      <c r="S110" s="1310"/>
      <c r="T110" s="1310"/>
      <c r="U110" s="1310"/>
      <c r="V110" s="1310"/>
      <c r="W110" s="1310"/>
      <c r="X110" s="1310"/>
      <c r="Y110" s="1310"/>
      <c r="Z110" s="1310"/>
      <c r="AA110" s="1310"/>
      <c r="AB110" s="1310"/>
      <c r="AC110" s="1310"/>
      <c r="AD110" s="1310"/>
      <c r="AE110" s="1310"/>
      <c r="AF110" s="1310"/>
      <c r="AG110" s="1310"/>
      <c r="AH110" s="1310"/>
      <c r="AI110" s="1310"/>
      <c r="AJ110" s="1310"/>
      <c r="AK110" s="1310"/>
      <c r="AL110" s="1310"/>
      <c r="AM110" s="1310"/>
      <c r="AN110" s="1311"/>
    </row>
    <row r="111" spans="1:42" ht="18" customHeight="1">
      <c r="A111" s="49"/>
      <c r="B111" s="49"/>
      <c r="C111" s="1271"/>
      <c r="D111" s="1272"/>
      <c r="E111" s="1309"/>
      <c r="F111" s="1310"/>
      <c r="G111" s="1310"/>
      <c r="H111" s="1310"/>
      <c r="I111" s="1310"/>
      <c r="J111" s="1310"/>
      <c r="K111" s="1310"/>
      <c r="L111" s="1310"/>
      <c r="M111" s="1310"/>
      <c r="N111" s="1310"/>
      <c r="O111" s="1310"/>
      <c r="P111" s="1310"/>
      <c r="Q111" s="1310"/>
      <c r="R111" s="1310"/>
      <c r="S111" s="1310"/>
      <c r="T111" s="1310"/>
      <c r="U111" s="1310"/>
      <c r="V111" s="1310"/>
      <c r="W111" s="1310"/>
      <c r="X111" s="1310"/>
      <c r="Y111" s="1310"/>
      <c r="Z111" s="1310"/>
      <c r="AA111" s="1310"/>
      <c r="AB111" s="1310"/>
      <c r="AC111" s="1310"/>
      <c r="AD111" s="1310"/>
      <c r="AE111" s="1310"/>
      <c r="AF111" s="1310"/>
      <c r="AG111" s="1310"/>
      <c r="AH111" s="1310"/>
      <c r="AI111" s="1310"/>
      <c r="AJ111" s="1310"/>
      <c r="AK111" s="1310"/>
      <c r="AL111" s="1310"/>
      <c r="AM111" s="1310"/>
      <c r="AN111" s="1311"/>
    </row>
    <row r="112" spans="1:42" ht="18" customHeight="1">
      <c r="A112" s="49"/>
      <c r="B112" s="49"/>
      <c r="C112" s="1271"/>
      <c r="D112" s="1272"/>
      <c r="E112" s="1309"/>
      <c r="F112" s="1310"/>
      <c r="G112" s="1310"/>
      <c r="H112" s="1310"/>
      <c r="I112" s="1310"/>
      <c r="J112" s="1310"/>
      <c r="K112" s="1310"/>
      <c r="L112" s="1310"/>
      <c r="M112" s="1310"/>
      <c r="N112" s="1310"/>
      <c r="O112" s="1310"/>
      <c r="P112" s="1310"/>
      <c r="Q112" s="1310"/>
      <c r="R112" s="1310"/>
      <c r="S112" s="1310"/>
      <c r="T112" s="1310"/>
      <c r="U112" s="1310"/>
      <c r="V112" s="1310"/>
      <c r="W112" s="1310"/>
      <c r="X112" s="1310"/>
      <c r="Y112" s="1310"/>
      <c r="Z112" s="1310"/>
      <c r="AA112" s="1310"/>
      <c r="AB112" s="1310"/>
      <c r="AC112" s="1310"/>
      <c r="AD112" s="1310"/>
      <c r="AE112" s="1310"/>
      <c r="AF112" s="1310"/>
      <c r="AG112" s="1310"/>
      <c r="AH112" s="1310"/>
      <c r="AI112" s="1310"/>
      <c r="AJ112" s="1310"/>
      <c r="AK112" s="1310"/>
      <c r="AL112" s="1310"/>
      <c r="AM112" s="1310"/>
      <c r="AN112" s="1311"/>
    </row>
    <row r="113" spans="1:40" ht="18" customHeight="1">
      <c r="A113" s="49"/>
      <c r="B113" s="49"/>
      <c r="C113" s="1271"/>
      <c r="D113" s="1272"/>
      <c r="E113" s="1309"/>
      <c r="F113" s="1310"/>
      <c r="G113" s="1310"/>
      <c r="H113" s="1310"/>
      <c r="I113" s="1310"/>
      <c r="J113" s="1310"/>
      <c r="K113" s="1310"/>
      <c r="L113" s="1310"/>
      <c r="M113" s="1310"/>
      <c r="N113" s="1310"/>
      <c r="O113" s="1310"/>
      <c r="P113" s="1310"/>
      <c r="Q113" s="1310"/>
      <c r="R113" s="1310"/>
      <c r="S113" s="1310"/>
      <c r="T113" s="1310"/>
      <c r="U113" s="1310"/>
      <c r="V113" s="1310"/>
      <c r="W113" s="1310"/>
      <c r="X113" s="1310"/>
      <c r="Y113" s="1310"/>
      <c r="Z113" s="1310"/>
      <c r="AA113" s="1310"/>
      <c r="AB113" s="1310"/>
      <c r="AC113" s="1310"/>
      <c r="AD113" s="1310"/>
      <c r="AE113" s="1310"/>
      <c r="AF113" s="1310"/>
      <c r="AG113" s="1310"/>
      <c r="AH113" s="1310"/>
      <c r="AI113" s="1310"/>
      <c r="AJ113" s="1310"/>
      <c r="AK113" s="1310"/>
      <c r="AL113" s="1310"/>
      <c r="AM113" s="1310"/>
      <c r="AN113" s="1311"/>
    </row>
    <row r="114" spans="1:40" ht="18" customHeight="1">
      <c r="A114" s="49"/>
      <c r="B114" s="49"/>
      <c r="C114" s="1271"/>
      <c r="D114" s="1272"/>
      <c r="E114" s="1309"/>
      <c r="F114" s="1310"/>
      <c r="G114" s="1310"/>
      <c r="H114" s="1310"/>
      <c r="I114" s="1310"/>
      <c r="J114" s="1310"/>
      <c r="K114" s="1310"/>
      <c r="L114" s="1310"/>
      <c r="M114" s="1310"/>
      <c r="N114" s="1310"/>
      <c r="O114" s="1310"/>
      <c r="P114" s="1310"/>
      <c r="Q114" s="1310"/>
      <c r="R114" s="1310"/>
      <c r="S114" s="1310"/>
      <c r="T114" s="1310"/>
      <c r="U114" s="1310"/>
      <c r="V114" s="1310"/>
      <c r="W114" s="1310"/>
      <c r="X114" s="1310"/>
      <c r="Y114" s="1310"/>
      <c r="Z114" s="1310"/>
      <c r="AA114" s="1310"/>
      <c r="AB114" s="1310"/>
      <c r="AC114" s="1310"/>
      <c r="AD114" s="1310"/>
      <c r="AE114" s="1310"/>
      <c r="AF114" s="1310"/>
      <c r="AG114" s="1310"/>
      <c r="AH114" s="1310"/>
      <c r="AI114" s="1310"/>
      <c r="AJ114" s="1310"/>
      <c r="AK114" s="1310"/>
      <c r="AL114" s="1310"/>
      <c r="AM114" s="1310"/>
      <c r="AN114" s="1311"/>
    </row>
    <row r="115" spans="1:40" ht="18" customHeight="1">
      <c r="A115" s="49"/>
      <c r="B115" s="49"/>
      <c r="C115" s="1258"/>
      <c r="D115" s="1259"/>
      <c r="E115" s="1309"/>
      <c r="F115" s="1310"/>
      <c r="G115" s="1310"/>
      <c r="H115" s="1310"/>
      <c r="I115" s="1310"/>
      <c r="J115" s="1310"/>
      <c r="K115" s="1310"/>
      <c r="L115" s="1310"/>
      <c r="M115" s="1310"/>
      <c r="N115" s="1310"/>
      <c r="O115" s="1310"/>
      <c r="P115" s="1310"/>
      <c r="Q115" s="1310"/>
      <c r="R115" s="1310"/>
      <c r="S115" s="1310"/>
      <c r="T115" s="1310"/>
      <c r="U115" s="1310"/>
      <c r="V115" s="1310"/>
      <c r="W115" s="1310"/>
      <c r="X115" s="1310"/>
      <c r="Y115" s="1310"/>
      <c r="Z115" s="1310"/>
      <c r="AA115" s="1310"/>
      <c r="AB115" s="1310"/>
      <c r="AC115" s="1310"/>
      <c r="AD115" s="1310"/>
      <c r="AE115" s="1310"/>
      <c r="AF115" s="1310"/>
      <c r="AG115" s="1310"/>
      <c r="AH115" s="1310"/>
      <c r="AI115" s="1310"/>
      <c r="AJ115" s="1310"/>
      <c r="AK115" s="1310"/>
      <c r="AL115" s="1310"/>
      <c r="AM115" s="1310"/>
      <c r="AN115" s="1311"/>
    </row>
    <row r="116" spans="1:40" ht="18" customHeight="1">
      <c r="A116" s="50"/>
      <c r="B116" s="50"/>
      <c r="C116" s="1262">
        <f>C104+1</f>
        <v>9</v>
      </c>
      <c r="D116" s="1262"/>
      <c r="E116" s="1263" t="s">
        <v>584</v>
      </c>
      <c r="F116" s="1263"/>
      <c r="G116" s="1263"/>
      <c r="H116" s="1263"/>
      <c r="I116" s="1263"/>
      <c r="J116" s="1263"/>
      <c r="K116" s="1263"/>
      <c r="L116" s="1263"/>
      <c r="M116" s="1263"/>
      <c r="N116" s="1263"/>
      <c r="O116" s="1263"/>
      <c r="P116" s="1263"/>
      <c r="Q116" s="1263"/>
      <c r="R116" s="1263"/>
      <c r="S116" s="1263"/>
      <c r="T116" s="1263"/>
      <c r="U116" s="1263"/>
      <c r="V116" s="1263"/>
      <c r="W116" s="1263"/>
      <c r="X116" s="1263"/>
      <c r="Y116" s="1263"/>
      <c r="Z116" s="1263"/>
      <c r="AA116" s="1263"/>
      <c r="AB116" s="1263"/>
      <c r="AC116" s="1263"/>
      <c r="AD116" s="1263"/>
      <c r="AE116" s="1263"/>
      <c r="AF116" s="1263"/>
      <c r="AG116" s="1263"/>
      <c r="AH116" s="1263"/>
      <c r="AI116" s="1256" t="s">
        <v>114</v>
      </c>
      <c r="AJ116" s="1260"/>
      <c r="AK116" s="1260"/>
      <c r="AL116" s="1260"/>
      <c r="AM116" s="1260"/>
      <c r="AN116" s="1257"/>
    </row>
    <row r="117" spans="1:40" ht="18" customHeight="1">
      <c r="A117" s="50"/>
      <c r="B117" s="50"/>
      <c r="C117" s="1262"/>
      <c r="D117" s="1262"/>
      <c r="E117" s="1263"/>
      <c r="F117" s="1263"/>
      <c r="G117" s="1263"/>
      <c r="H117" s="1263"/>
      <c r="I117" s="1263"/>
      <c r="J117" s="1263"/>
      <c r="K117" s="1263"/>
      <c r="L117" s="1263"/>
      <c r="M117" s="1263"/>
      <c r="N117" s="1263"/>
      <c r="O117" s="1263"/>
      <c r="P117" s="1263"/>
      <c r="Q117" s="1263"/>
      <c r="R117" s="1263"/>
      <c r="S117" s="1263"/>
      <c r="T117" s="1263"/>
      <c r="U117" s="1263"/>
      <c r="V117" s="1263"/>
      <c r="W117" s="1263"/>
      <c r="X117" s="1263"/>
      <c r="Y117" s="1263"/>
      <c r="Z117" s="1263"/>
      <c r="AA117" s="1263"/>
      <c r="AB117" s="1263"/>
      <c r="AC117" s="1263"/>
      <c r="AD117" s="1263"/>
      <c r="AE117" s="1263"/>
      <c r="AF117" s="1263"/>
      <c r="AG117" s="1263"/>
      <c r="AH117" s="1263"/>
      <c r="AI117" s="1258"/>
      <c r="AJ117" s="1261"/>
      <c r="AK117" s="1261"/>
      <c r="AL117" s="1261"/>
      <c r="AM117" s="1261"/>
      <c r="AN117" s="1259"/>
    </row>
    <row r="118" spans="1:40" ht="18" customHeight="1">
      <c r="A118" s="50"/>
      <c r="B118" s="50"/>
      <c r="C118" s="53"/>
      <c r="D118" s="53"/>
      <c r="E118" s="707" t="s">
        <v>176</v>
      </c>
      <c r="F118" s="707"/>
      <c r="G118" s="707"/>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row>
    <row r="119" spans="1:40" ht="18" customHeight="1">
      <c r="A119" s="50"/>
      <c r="B119" s="50"/>
      <c r="C119" s="53"/>
      <c r="D119" s="53"/>
      <c r="E119" s="708"/>
      <c r="F119" s="708"/>
      <c r="G119" s="708"/>
      <c r="H119" s="708"/>
      <c r="I119" s="708"/>
      <c r="J119" s="708"/>
      <c r="K119" s="708"/>
      <c r="L119" s="708"/>
      <c r="M119" s="708"/>
      <c r="N119" s="708"/>
      <c r="O119" s="708"/>
      <c r="P119" s="708"/>
      <c r="Q119" s="708"/>
      <c r="R119" s="708"/>
      <c r="S119" s="708"/>
      <c r="T119" s="708"/>
      <c r="U119" s="708"/>
      <c r="V119" s="708"/>
      <c r="W119" s="708"/>
      <c r="X119" s="708"/>
      <c r="Y119" s="708"/>
      <c r="Z119" s="708"/>
      <c r="AA119" s="708"/>
      <c r="AB119" s="708"/>
      <c r="AC119" s="708"/>
      <c r="AD119" s="708"/>
      <c r="AE119" s="708"/>
      <c r="AF119" s="708"/>
      <c r="AG119" s="708"/>
      <c r="AH119" s="708"/>
      <c r="AI119" s="708"/>
      <c r="AJ119" s="708"/>
      <c r="AK119" s="708"/>
      <c r="AL119" s="708"/>
      <c r="AM119" s="708"/>
      <c r="AN119" s="708"/>
    </row>
    <row r="120" spans="1:40" ht="18" customHeight="1">
      <c r="A120" s="50"/>
      <c r="B120" s="50"/>
      <c r="C120" s="53"/>
      <c r="D120" s="53"/>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row>
    <row r="121" spans="1:40" s="26" customFormat="1" ht="18" customHeight="1">
      <c r="A121" s="50"/>
      <c r="B121" s="56"/>
      <c r="C121" s="97" t="s">
        <v>118</v>
      </c>
      <c r="D121" s="78"/>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row>
    <row r="122" spans="1:40" ht="18" customHeight="1">
      <c r="A122" s="49"/>
      <c r="B122" s="49"/>
      <c r="C122" s="1256">
        <f>C116+1</f>
        <v>10</v>
      </c>
      <c r="D122" s="1257"/>
      <c r="E122" s="736" t="s">
        <v>333</v>
      </c>
      <c r="F122" s="737"/>
      <c r="G122" s="737"/>
      <c r="H122" s="737"/>
      <c r="I122" s="737"/>
      <c r="J122" s="737"/>
      <c r="K122" s="737"/>
      <c r="L122" s="737"/>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8"/>
      <c r="AI122" s="1256" t="s">
        <v>114</v>
      </c>
      <c r="AJ122" s="1260"/>
      <c r="AK122" s="1260"/>
      <c r="AL122" s="1260"/>
      <c r="AM122" s="1260"/>
      <c r="AN122" s="1257"/>
    </row>
    <row r="123" spans="1:40" ht="18" customHeight="1">
      <c r="A123" s="49"/>
      <c r="B123" s="49"/>
      <c r="C123" s="1258"/>
      <c r="D123" s="1259"/>
      <c r="E123" s="739"/>
      <c r="F123" s="673"/>
      <c r="G123" s="673"/>
      <c r="H123" s="673"/>
      <c r="I123" s="673"/>
      <c r="J123" s="673"/>
      <c r="K123" s="673"/>
      <c r="L123" s="673"/>
      <c r="M123" s="673"/>
      <c r="N123" s="673"/>
      <c r="O123" s="673"/>
      <c r="P123" s="673"/>
      <c r="Q123" s="673"/>
      <c r="R123" s="673"/>
      <c r="S123" s="673"/>
      <c r="T123" s="673"/>
      <c r="U123" s="673"/>
      <c r="V123" s="673"/>
      <c r="W123" s="673"/>
      <c r="X123" s="673"/>
      <c r="Y123" s="673"/>
      <c r="Z123" s="673"/>
      <c r="AA123" s="673"/>
      <c r="AB123" s="673"/>
      <c r="AC123" s="673"/>
      <c r="AD123" s="673"/>
      <c r="AE123" s="673"/>
      <c r="AF123" s="673"/>
      <c r="AG123" s="673"/>
      <c r="AH123" s="740"/>
      <c r="AI123" s="1258"/>
      <c r="AJ123" s="1261"/>
      <c r="AK123" s="1261"/>
      <c r="AL123" s="1261"/>
      <c r="AM123" s="1261"/>
      <c r="AN123" s="1259"/>
    </row>
    <row r="124" spans="1:40" ht="18" customHeight="1">
      <c r="A124" s="49"/>
      <c r="B124" s="49"/>
      <c r="C124" s="1256">
        <f>C122+1</f>
        <v>11</v>
      </c>
      <c r="D124" s="1257"/>
      <c r="E124" s="736" t="s">
        <v>334</v>
      </c>
      <c r="F124" s="737"/>
      <c r="G124" s="737"/>
      <c r="H124" s="737"/>
      <c r="I124" s="737"/>
      <c r="J124" s="737"/>
      <c r="K124" s="737"/>
      <c r="L124" s="737"/>
      <c r="M124" s="737"/>
      <c r="N124" s="737"/>
      <c r="O124" s="737"/>
      <c r="P124" s="737"/>
      <c r="Q124" s="737"/>
      <c r="R124" s="737"/>
      <c r="S124" s="737"/>
      <c r="T124" s="737"/>
      <c r="U124" s="737"/>
      <c r="V124" s="737"/>
      <c r="W124" s="737"/>
      <c r="X124" s="737"/>
      <c r="Y124" s="737"/>
      <c r="Z124" s="737"/>
      <c r="AA124" s="737"/>
      <c r="AB124" s="737"/>
      <c r="AC124" s="737"/>
      <c r="AD124" s="737"/>
      <c r="AE124" s="737"/>
      <c r="AF124" s="737"/>
      <c r="AG124" s="737"/>
      <c r="AH124" s="738"/>
      <c r="AI124" s="1256" t="s">
        <v>114</v>
      </c>
      <c r="AJ124" s="1260"/>
      <c r="AK124" s="1260"/>
      <c r="AL124" s="1260"/>
      <c r="AM124" s="1260"/>
      <c r="AN124" s="1257"/>
    </row>
    <row r="125" spans="1:40" ht="18" customHeight="1">
      <c r="A125" s="49"/>
      <c r="B125" s="49"/>
      <c r="C125" s="1258"/>
      <c r="D125" s="1259"/>
      <c r="E125" s="739"/>
      <c r="F125" s="673"/>
      <c r="G125" s="673"/>
      <c r="H125" s="673"/>
      <c r="I125" s="673"/>
      <c r="J125" s="673"/>
      <c r="K125" s="673"/>
      <c r="L125" s="673"/>
      <c r="M125" s="673"/>
      <c r="N125" s="673"/>
      <c r="O125" s="673"/>
      <c r="P125" s="673"/>
      <c r="Q125" s="673"/>
      <c r="R125" s="673"/>
      <c r="S125" s="673"/>
      <c r="T125" s="673"/>
      <c r="U125" s="673"/>
      <c r="V125" s="673"/>
      <c r="W125" s="673"/>
      <c r="X125" s="673"/>
      <c r="Y125" s="673"/>
      <c r="Z125" s="673"/>
      <c r="AA125" s="673"/>
      <c r="AB125" s="673"/>
      <c r="AC125" s="673"/>
      <c r="AD125" s="673"/>
      <c r="AE125" s="673"/>
      <c r="AF125" s="673"/>
      <c r="AG125" s="673"/>
      <c r="AH125" s="740"/>
      <c r="AI125" s="1258"/>
      <c r="AJ125" s="1261"/>
      <c r="AK125" s="1261"/>
      <c r="AL125" s="1261"/>
      <c r="AM125" s="1261"/>
      <c r="AN125" s="1259"/>
    </row>
    <row r="126" spans="1:40" ht="18" customHeight="1">
      <c r="A126" s="49"/>
      <c r="B126" s="49"/>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row>
    <row r="127" spans="1:40" ht="18" customHeight="1">
      <c r="A127" s="49"/>
      <c r="B127" s="49"/>
      <c r="C127" s="53"/>
      <c r="D127" s="53"/>
      <c r="E127" s="1296" t="s">
        <v>842</v>
      </c>
      <c r="F127" s="1296"/>
      <c r="G127" s="1296"/>
      <c r="H127" s="1296"/>
      <c r="I127" s="1296"/>
      <c r="J127" s="1296"/>
      <c r="K127" s="1296"/>
      <c r="L127" s="1296"/>
      <c r="M127" s="1296"/>
      <c r="N127" s="1296"/>
      <c r="O127" s="1296"/>
      <c r="P127" s="1296"/>
      <c r="Q127" s="1296"/>
      <c r="R127" s="1296"/>
      <c r="S127" s="1296"/>
      <c r="T127" s="1296"/>
      <c r="U127" s="1296"/>
      <c r="V127" s="1296"/>
      <c r="W127" s="1296"/>
      <c r="X127" s="1296"/>
      <c r="Y127" s="1296"/>
      <c r="Z127" s="1296"/>
      <c r="AA127" s="1296"/>
      <c r="AB127" s="1296"/>
      <c r="AC127" s="1296"/>
      <c r="AD127" s="1296"/>
      <c r="AE127" s="1296"/>
      <c r="AF127" s="1296"/>
      <c r="AG127" s="1296"/>
      <c r="AH127" s="1296"/>
      <c r="AI127" s="1296"/>
      <c r="AJ127" s="1296"/>
      <c r="AK127" s="1296"/>
      <c r="AL127" s="1296"/>
      <c r="AM127" s="1296"/>
      <c r="AN127" s="1296"/>
    </row>
    <row r="128" spans="1:40" ht="18" customHeight="1">
      <c r="A128" s="49"/>
      <c r="B128" s="49"/>
      <c r="C128" s="53"/>
      <c r="D128" s="53"/>
      <c r="E128" s="1296"/>
      <c r="F128" s="1296"/>
      <c r="G128" s="1296"/>
      <c r="H128" s="1296"/>
      <c r="I128" s="1296"/>
      <c r="J128" s="1296"/>
      <c r="K128" s="1296"/>
      <c r="L128" s="1296"/>
      <c r="M128" s="1296"/>
      <c r="N128" s="1296"/>
      <c r="O128" s="1296"/>
      <c r="P128" s="1296"/>
      <c r="Q128" s="1296"/>
      <c r="R128" s="1296"/>
      <c r="S128" s="1296"/>
      <c r="T128" s="1296"/>
      <c r="U128" s="1296"/>
      <c r="V128" s="1296"/>
      <c r="W128" s="1296"/>
      <c r="X128" s="1296"/>
      <c r="Y128" s="1296"/>
      <c r="Z128" s="1296"/>
      <c r="AA128" s="1296"/>
      <c r="AB128" s="1296"/>
      <c r="AC128" s="1296"/>
      <c r="AD128" s="1296"/>
      <c r="AE128" s="1296"/>
      <c r="AF128" s="1296"/>
      <c r="AG128" s="1296"/>
      <c r="AH128" s="1296"/>
      <c r="AI128" s="1296"/>
      <c r="AJ128" s="1296"/>
      <c r="AK128" s="1296"/>
      <c r="AL128" s="1296"/>
      <c r="AM128" s="1296"/>
      <c r="AN128" s="1296"/>
    </row>
    <row r="129" spans="1:40" ht="18" customHeight="1">
      <c r="A129" s="49"/>
      <c r="B129" s="49"/>
      <c r="C129" s="53"/>
      <c r="D129" s="53"/>
      <c r="E129" s="1296"/>
      <c r="F129" s="1296"/>
      <c r="G129" s="1296"/>
      <c r="H129" s="1296"/>
      <c r="I129" s="1296"/>
      <c r="J129" s="1296"/>
      <c r="K129" s="1296"/>
      <c r="L129" s="1296"/>
      <c r="M129" s="1296"/>
      <c r="N129" s="1296"/>
      <c r="O129" s="1296"/>
      <c r="P129" s="1296"/>
      <c r="Q129" s="1296"/>
      <c r="R129" s="1296"/>
      <c r="S129" s="1296"/>
      <c r="T129" s="1296"/>
      <c r="U129" s="1296"/>
      <c r="V129" s="1296"/>
      <c r="W129" s="1296"/>
      <c r="X129" s="1296"/>
      <c r="Y129" s="1296"/>
      <c r="Z129" s="1296"/>
      <c r="AA129" s="1296"/>
      <c r="AB129" s="1296"/>
      <c r="AC129" s="1296"/>
      <c r="AD129" s="1296"/>
      <c r="AE129" s="1296"/>
      <c r="AF129" s="1296"/>
      <c r="AG129" s="1296"/>
      <c r="AH129" s="1296"/>
      <c r="AI129" s="1296"/>
      <c r="AJ129" s="1296"/>
      <c r="AK129" s="1296"/>
      <c r="AL129" s="1296"/>
      <c r="AM129" s="1296"/>
      <c r="AN129" s="1296"/>
    </row>
    <row r="130" spans="1:40" ht="18" customHeight="1">
      <c r="A130" s="49"/>
      <c r="B130" s="49"/>
      <c r="C130" s="53"/>
      <c r="D130" s="53"/>
      <c r="E130" s="1296"/>
      <c r="F130" s="1296"/>
      <c r="G130" s="1296"/>
      <c r="H130" s="1296"/>
      <c r="I130" s="1296"/>
      <c r="J130" s="1296"/>
      <c r="K130" s="1296"/>
      <c r="L130" s="1296"/>
      <c r="M130" s="1296"/>
      <c r="N130" s="1296"/>
      <c r="O130" s="1296"/>
      <c r="P130" s="1296"/>
      <c r="Q130" s="1296"/>
      <c r="R130" s="1296"/>
      <c r="S130" s="1296"/>
      <c r="T130" s="1296"/>
      <c r="U130" s="1296"/>
      <c r="V130" s="1296"/>
      <c r="W130" s="1296"/>
      <c r="X130" s="1296"/>
      <c r="Y130" s="1296"/>
      <c r="Z130" s="1296"/>
      <c r="AA130" s="1296"/>
      <c r="AB130" s="1296"/>
      <c r="AC130" s="1296"/>
      <c r="AD130" s="1296"/>
      <c r="AE130" s="1296"/>
      <c r="AF130" s="1296"/>
      <c r="AG130" s="1296"/>
      <c r="AH130" s="1296"/>
      <c r="AI130" s="1296"/>
      <c r="AJ130" s="1296"/>
      <c r="AK130" s="1296"/>
      <c r="AL130" s="1296"/>
      <c r="AM130" s="1296"/>
      <c r="AN130" s="1296"/>
    </row>
    <row r="131" spans="1:40" ht="18" customHeight="1">
      <c r="A131" s="49"/>
      <c r="B131" s="49"/>
      <c r="C131" s="53"/>
      <c r="D131" s="53"/>
      <c r="E131" s="1296"/>
      <c r="F131" s="1296"/>
      <c r="G131" s="1296"/>
      <c r="H131" s="1296"/>
      <c r="I131" s="1296"/>
      <c r="J131" s="1296"/>
      <c r="K131" s="1296"/>
      <c r="L131" s="1296"/>
      <c r="M131" s="1296"/>
      <c r="N131" s="1296"/>
      <c r="O131" s="1296"/>
      <c r="P131" s="1296"/>
      <c r="Q131" s="1296"/>
      <c r="R131" s="1296"/>
      <c r="S131" s="1296"/>
      <c r="T131" s="1296"/>
      <c r="U131" s="1296"/>
      <c r="V131" s="1296"/>
      <c r="W131" s="1296"/>
      <c r="X131" s="1296"/>
      <c r="Y131" s="1296"/>
      <c r="Z131" s="1296"/>
      <c r="AA131" s="1296"/>
      <c r="AB131" s="1296"/>
      <c r="AC131" s="1296"/>
      <c r="AD131" s="1296"/>
      <c r="AE131" s="1296"/>
      <c r="AF131" s="1296"/>
      <c r="AG131" s="1296"/>
      <c r="AH131" s="1296"/>
      <c r="AI131" s="1296"/>
      <c r="AJ131" s="1296"/>
      <c r="AK131" s="1296"/>
      <c r="AL131" s="1296"/>
      <c r="AM131" s="1296"/>
      <c r="AN131" s="1296"/>
    </row>
    <row r="132" spans="1:40" ht="18" customHeight="1">
      <c r="A132" s="49"/>
      <c r="B132" s="49"/>
      <c r="C132" s="53"/>
      <c r="D132" s="53"/>
      <c r="E132" s="1296"/>
      <c r="F132" s="1296"/>
      <c r="G132" s="1296"/>
      <c r="H132" s="1296"/>
      <c r="I132" s="1296"/>
      <c r="J132" s="1296"/>
      <c r="K132" s="1296"/>
      <c r="L132" s="1296"/>
      <c r="M132" s="1296"/>
      <c r="N132" s="1296"/>
      <c r="O132" s="1296"/>
      <c r="P132" s="1296"/>
      <c r="Q132" s="1296"/>
      <c r="R132" s="1296"/>
      <c r="S132" s="1296"/>
      <c r="T132" s="1296"/>
      <c r="U132" s="1296"/>
      <c r="V132" s="1296"/>
      <c r="W132" s="1296"/>
      <c r="X132" s="1296"/>
      <c r="Y132" s="1296"/>
      <c r="Z132" s="1296"/>
      <c r="AA132" s="1296"/>
      <c r="AB132" s="1296"/>
      <c r="AC132" s="1296"/>
      <c r="AD132" s="1296"/>
      <c r="AE132" s="1296"/>
      <c r="AF132" s="1296"/>
      <c r="AG132" s="1296"/>
      <c r="AH132" s="1296"/>
      <c r="AI132" s="1296"/>
      <c r="AJ132" s="1296"/>
      <c r="AK132" s="1296"/>
      <c r="AL132" s="1296"/>
      <c r="AM132" s="1296"/>
      <c r="AN132" s="1296"/>
    </row>
    <row r="133" spans="1:40" ht="18" customHeight="1">
      <c r="A133" s="49"/>
      <c r="B133" s="49"/>
      <c r="C133" s="53"/>
      <c r="D133" s="53"/>
      <c r="E133" s="1296"/>
      <c r="F133" s="1296"/>
      <c r="G133" s="1296"/>
      <c r="H133" s="1296"/>
      <c r="I133" s="1296"/>
      <c r="J133" s="1296"/>
      <c r="K133" s="1296"/>
      <c r="L133" s="1296"/>
      <c r="M133" s="1296"/>
      <c r="N133" s="1296"/>
      <c r="O133" s="1296"/>
      <c r="P133" s="1296"/>
      <c r="Q133" s="1296"/>
      <c r="R133" s="1296"/>
      <c r="S133" s="1296"/>
      <c r="T133" s="1296"/>
      <c r="U133" s="1296"/>
      <c r="V133" s="1296"/>
      <c r="W133" s="1296"/>
      <c r="X133" s="1296"/>
      <c r="Y133" s="1296"/>
      <c r="Z133" s="1296"/>
      <c r="AA133" s="1296"/>
      <c r="AB133" s="1296"/>
      <c r="AC133" s="1296"/>
      <c r="AD133" s="1296"/>
      <c r="AE133" s="1296"/>
      <c r="AF133" s="1296"/>
      <c r="AG133" s="1296"/>
      <c r="AH133" s="1296"/>
      <c r="AI133" s="1296"/>
      <c r="AJ133" s="1296"/>
      <c r="AK133" s="1296"/>
      <c r="AL133" s="1296"/>
      <c r="AM133" s="1296"/>
      <c r="AN133" s="1296"/>
    </row>
    <row r="134" spans="1:40" ht="18" customHeight="1">
      <c r="A134" s="49"/>
      <c r="B134" s="49"/>
      <c r="C134" s="53"/>
      <c r="D134" s="53"/>
      <c r="E134" s="1296"/>
      <c r="F134" s="1296"/>
      <c r="G134" s="1296"/>
      <c r="H134" s="1296"/>
      <c r="I134" s="1296"/>
      <c r="J134" s="1296"/>
      <c r="K134" s="1296"/>
      <c r="L134" s="1296"/>
      <c r="M134" s="1296"/>
      <c r="N134" s="1296"/>
      <c r="O134" s="1296"/>
      <c r="P134" s="1296"/>
      <c r="Q134" s="1296"/>
      <c r="R134" s="1296"/>
      <c r="S134" s="1296"/>
      <c r="T134" s="1296"/>
      <c r="U134" s="1296"/>
      <c r="V134" s="1296"/>
      <c r="W134" s="1296"/>
      <c r="X134" s="1296"/>
      <c r="Y134" s="1296"/>
      <c r="Z134" s="1296"/>
      <c r="AA134" s="1296"/>
      <c r="AB134" s="1296"/>
      <c r="AC134" s="1296"/>
      <c r="AD134" s="1296"/>
      <c r="AE134" s="1296"/>
      <c r="AF134" s="1296"/>
      <c r="AG134" s="1296"/>
      <c r="AH134" s="1296"/>
      <c r="AI134" s="1296"/>
      <c r="AJ134" s="1296"/>
      <c r="AK134" s="1296"/>
      <c r="AL134" s="1296"/>
      <c r="AM134" s="1296"/>
      <c r="AN134" s="1296"/>
    </row>
    <row r="135" spans="1:40" ht="18" customHeight="1">
      <c r="A135" s="49"/>
      <c r="B135" s="49"/>
      <c r="C135" s="53"/>
      <c r="D135" s="53"/>
      <c r="E135" s="1296"/>
      <c r="F135" s="1296"/>
      <c r="G135" s="1296"/>
      <c r="H135" s="1296"/>
      <c r="I135" s="1296"/>
      <c r="J135" s="1296"/>
      <c r="K135" s="1296"/>
      <c r="L135" s="1296"/>
      <c r="M135" s="1296"/>
      <c r="N135" s="1296"/>
      <c r="O135" s="1296"/>
      <c r="P135" s="1296"/>
      <c r="Q135" s="1296"/>
      <c r="R135" s="1296"/>
      <c r="S135" s="1296"/>
      <c r="T135" s="1296"/>
      <c r="U135" s="1296"/>
      <c r="V135" s="1296"/>
      <c r="W135" s="1296"/>
      <c r="X135" s="1296"/>
      <c r="Y135" s="1296"/>
      <c r="Z135" s="1296"/>
      <c r="AA135" s="1296"/>
      <c r="AB135" s="1296"/>
      <c r="AC135" s="1296"/>
      <c r="AD135" s="1296"/>
      <c r="AE135" s="1296"/>
      <c r="AF135" s="1296"/>
      <c r="AG135" s="1296"/>
      <c r="AH135" s="1296"/>
      <c r="AI135" s="1296"/>
      <c r="AJ135" s="1296"/>
      <c r="AK135" s="1296"/>
      <c r="AL135" s="1296"/>
      <c r="AM135" s="1296"/>
      <c r="AN135" s="1296"/>
    </row>
    <row r="136" spans="1:40" ht="18" customHeight="1">
      <c r="A136" s="49"/>
      <c r="B136" s="49"/>
      <c r="C136" s="53"/>
      <c r="D136" s="53"/>
      <c r="E136" s="1296"/>
      <c r="F136" s="1296"/>
      <c r="G136" s="1296"/>
      <c r="H136" s="1296"/>
      <c r="I136" s="1296"/>
      <c r="J136" s="1296"/>
      <c r="K136" s="1296"/>
      <c r="L136" s="1296"/>
      <c r="M136" s="1296"/>
      <c r="N136" s="1296"/>
      <c r="O136" s="1296"/>
      <c r="P136" s="1296"/>
      <c r="Q136" s="1296"/>
      <c r="R136" s="1296"/>
      <c r="S136" s="1296"/>
      <c r="T136" s="1296"/>
      <c r="U136" s="1296"/>
      <c r="V136" s="1296"/>
      <c r="W136" s="1296"/>
      <c r="X136" s="1296"/>
      <c r="Y136" s="1296"/>
      <c r="Z136" s="1296"/>
      <c r="AA136" s="1296"/>
      <c r="AB136" s="1296"/>
      <c r="AC136" s="1296"/>
      <c r="AD136" s="1296"/>
      <c r="AE136" s="1296"/>
      <c r="AF136" s="1296"/>
      <c r="AG136" s="1296"/>
      <c r="AH136" s="1296"/>
      <c r="AI136" s="1296"/>
      <c r="AJ136" s="1296"/>
      <c r="AK136" s="1296"/>
      <c r="AL136" s="1296"/>
      <c r="AM136" s="1296"/>
      <c r="AN136" s="1296"/>
    </row>
    <row r="137" spans="1:40" ht="18" customHeight="1">
      <c r="A137" s="49"/>
      <c r="B137" s="49"/>
      <c r="C137" s="53"/>
      <c r="D137" s="53"/>
      <c r="E137" s="1296"/>
      <c r="F137" s="1296"/>
      <c r="G137" s="1296"/>
      <c r="H137" s="1296"/>
      <c r="I137" s="1296"/>
      <c r="J137" s="1296"/>
      <c r="K137" s="1296"/>
      <c r="L137" s="1296"/>
      <c r="M137" s="1296"/>
      <c r="N137" s="1296"/>
      <c r="O137" s="1296"/>
      <c r="P137" s="1296"/>
      <c r="Q137" s="1296"/>
      <c r="R137" s="1296"/>
      <c r="S137" s="1296"/>
      <c r="T137" s="1296"/>
      <c r="U137" s="1296"/>
      <c r="V137" s="1296"/>
      <c r="W137" s="1296"/>
      <c r="X137" s="1296"/>
      <c r="Y137" s="1296"/>
      <c r="Z137" s="1296"/>
      <c r="AA137" s="1296"/>
      <c r="AB137" s="1296"/>
      <c r="AC137" s="1296"/>
      <c r="AD137" s="1296"/>
      <c r="AE137" s="1296"/>
      <c r="AF137" s="1296"/>
      <c r="AG137" s="1296"/>
      <c r="AH137" s="1296"/>
      <c r="AI137" s="1296"/>
      <c r="AJ137" s="1296"/>
      <c r="AK137" s="1296"/>
      <c r="AL137" s="1296"/>
      <c r="AM137" s="1296"/>
      <c r="AN137" s="1296"/>
    </row>
    <row r="138" spans="1:40" ht="18" customHeight="1">
      <c r="A138" s="49"/>
      <c r="B138" s="49"/>
      <c r="C138" s="53"/>
      <c r="D138" s="53"/>
      <c r="E138" s="1296"/>
      <c r="F138" s="1296"/>
      <c r="G138" s="1296"/>
      <c r="H138" s="1296"/>
      <c r="I138" s="1296"/>
      <c r="J138" s="1296"/>
      <c r="K138" s="1296"/>
      <c r="L138" s="1296"/>
      <c r="M138" s="1296"/>
      <c r="N138" s="1296"/>
      <c r="O138" s="1296"/>
      <c r="P138" s="1296"/>
      <c r="Q138" s="1296"/>
      <c r="R138" s="1296"/>
      <c r="S138" s="1296"/>
      <c r="T138" s="1296"/>
      <c r="U138" s="1296"/>
      <c r="V138" s="1296"/>
      <c r="W138" s="1296"/>
      <c r="X138" s="1296"/>
      <c r="Y138" s="1296"/>
      <c r="Z138" s="1296"/>
      <c r="AA138" s="1296"/>
      <c r="AB138" s="1296"/>
      <c r="AC138" s="1296"/>
      <c r="AD138" s="1296"/>
      <c r="AE138" s="1296"/>
      <c r="AF138" s="1296"/>
      <c r="AG138" s="1296"/>
      <c r="AH138" s="1296"/>
      <c r="AI138" s="1296"/>
      <c r="AJ138" s="1296"/>
      <c r="AK138" s="1296"/>
      <c r="AL138" s="1296"/>
      <c r="AM138" s="1296"/>
      <c r="AN138" s="1296"/>
    </row>
    <row r="139" spans="1:40" ht="18" customHeight="1">
      <c r="A139" s="18"/>
      <c r="B139" s="18"/>
      <c r="C139" s="15"/>
      <c r="D139" s="15"/>
      <c r="E139" s="1296"/>
      <c r="F139" s="1296"/>
      <c r="G139" s="1296"/>
      <c r="H139" s="1296"/>
      <c r="I139" s="1296"/>
      <c r="J139" s="1296"/>
      <c r="K139" s="1296"/>
      <c r="L139" s="1296"/>
      <c r="M139" s="1296"/>
      <c r="N139" s="1296"/>
      <c r="O139" s="1296"/>
      <c r="P139" s="1296"/>
      <c r="Q139" s="1296"/>
      <c r="R139" s="1296"/>
      <c r="S139" s="1296"/>
      <c r="T139" s="1296"/>
      <c r="U139" s="1296"/>
      <c r="V139" s="1296"/>
      <c r="W139" s="1296"/>
      <c r="X139" s="1296"/>
      <c r="Y139" s="1296"/>
      <c r="Z139" s="1296"/>
      <c r="AA139" s="1296"/>
      <c r="AB139" s="1296"/>
      <c r="AC139" s="1296"/>
      <c r="AD139" s="1296"/>
      <c r="AE139" s="1296"/>
      <c r="AF139" s="1296"/>
      <c r="AG139" s="1296"/>
      <c r="AH139" s="1296"/>
      <c r="AI139" s="1296"/>
      <c r="AJ139" s="1296"/>
      <c r="AK139" s="1296"/>
      <c r="AL139" s="1296"/>
      <c r="AM139" s="1296"/>
      <c r="AN139" s="1296"/>
    </row>
    <row r="140" spans="1:40" ht="18" customHeight="1">
      <c r="A140" s="18"/>
      <c r="B140" s="18"/>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row>
    <row r="141" spans="1:40" ht="18" customHeight="1">
      <c r="A141" s="18"/>
      <c r="B141" s="18"/>
      <c r="C141" s="15"/>
      <c r="D141" s="15"/>
      <c r="E141" s="15"/>
      <c r="F141" s="15"/>
      <c r="G141" s="15"/>
      <c r="H141" s="15"/>
      <c r="I141" s="15"/>
      <c r="J141" s="15"/>
      <c r="K141" s="15"/>
      <c r="L141" s="15"/>
      <c r="M141" s="15"/>
      <c r="N141" s="15"/>
      <c r="O141" s="15"/>
      <c r="P141" s="15"/>
      <c r="Q141" s="15"/>
      <c r="R141" s="15"/>
      <c r="S141" s="15"/>
      <c r="T141" s="15"/>
      <c r="U141" s="21"/>
      <c r="V141" s="21"/>
      <c r="W141" s="21"/>
      <c r="X141" s="21"/>
      <c r="Y141" s="21"/>
      <c r="Z141" s="21"/>
      <c r="AA141" s="21"/>
      <c r="AB141" s="21"/>
      <c r="AC141" s="21"/>
      <c r="AD141" s="21"/>
      <c r="AE141" s="21"/>
      <c r="AF141" s="21"/>
      <c r="AG141" s="21"/>
      <c r="AH141" s="21"/>
      <c r="AI141" s="21"/>
      <c r="AJ141" s="21"/>
      <c r="AK141" s="21"/>
      <c r="AL141" s="21"/>
      <c r="AM141" s="21"/>
      <c r="AN141" s="21"/>
    </row>
    <row r="142" spans="1:40" ht="18" customHeight="1">
      <c r="A142" s="18"/>
      <c r="B142" s="18"/>
      <c r="C142" s="15"/>
      <c r="D142" s="15"/>
      <c r="E142" s="16"/>
      <c r="F142" s="16"/>
      <c r="G142" s="16"/>
      <c r="H142" s="16"/>
      <c r="I142" s="16"/>
      <c r="J142" s="16"/>
      <c r="K142" s="16"/>
      <c r="L142" s="16"/>
      <c r="M142" s="16"/>
      <c r="N142" s="16"/>
      <c r="O142" s="16"/>
      <c r="P142" s="16"/>
      <c r="Q142" s="16"/>
      <c r="R142" s="16"/>
      <c r="S142" s="16"/>
      <c r="T142" s="16"/>
      <c r="U142" s="16"/>
      <c r="V142" s="16"/>
      <c r="W142" s="16"/>
      <c r="X142" s="16"/>
      <c r="Y142" s="16"/>
      <c r="Z142" s="16"/>
      <c r="AA142" s="19"/>
      <c r="AB142" s="17"/>
      <c r="AC142" s="19"/>
      <c r="AD142" s="19"/>
      <c r="AE142" s="19"/>
      <c r="AF142" s="19"/>
      <c r="AG142" s="19"/>
      <c r="AH142" s="19"/>
      <c r="AI142" s="19"/>
      <c r="AJ142" s="19"/>
      <c r="AK142" s="19"/>
      <c r="AL142" s="19"/>
      <c r="AM142" s="19"/>
      <c r="AN142" s="19"/>
    </row>
    <row r="143" spans="1:40" ht="18" customHeight="1">
      <c r="A143" s="18"/>
      <c r="B143" s="18"/>
      <c r="C143" s="15"/>
      <c r="D143" s="15"/>
      <c r="E143" s="16"/>
      <c r="F143" s="16"/>
      <c r="G143" s="16"/>
      <c r="H143" s="16"/>
      <c r="I143" s="16"/>
      <c r="J143" s="16"/>
      <c r="K143" s="16"/>
      <c r="L143" s="16"/>
      <c r="M143" s="16"/>
      <c r="N143" s="16"/>
      <c r="O143" s="16"/>
      <c r="P143" s="16"/>
      <c r="Q143" s="16"/>
      <c r="R143" s="16"/>
      <c r="S143" s="16"/>
      <c r="T143" s="16"/>
      <c r="U143" s="16"/>
      <c r="V143" s="16"/>
      <c r="W143" s="16"/>
      <c r="X143" s="16"/>
      <c r="Y143" s="16"/>
      <c r="Z143" s="16"/>
      <c r="AA143" s="19"/>
      <c r="AB143" s="17"/>
      <c r="AC143" s="19"/>
      <c r="AD143" s="19"/>
      <c r="AE143" s="19"/>
      <c r="AF143" s="19"/>
      <c r="AG143" s="19"/>
      <c r="AH143" s="19"/>
      <c r="AI143" s="19"/>
      <c r="AJ143" s="19"/>
      <c r="AK143" s="19"/>
      <c r="AL143" s="19"/>
      <c r="AM143" s="19"/>
      <c r="AN143" s="19"/>
    </row>
    <row r="144" spans="1:40" ht="18" customHeight="1">
      <c r="A144" s="18"/>
      <c r="B144" s="18"/>
      <c r="C144" s="15"/>
      <c r="D144" s="15"/>
      <c r="E144" s="16"/>
      <c r="F144" s="16"/>
      <c r="G144" s="16"/>
      <c r="H144" s="16"/>
      <c r="I144" s="16"/>
      <c r="J144" s="16"/>
      <c r="K144" s="16"/>
      <c r="L144" s="16"/>
      <c r="M144" s="16"/>
      <c r="N144" s="16"/>
      <c r="O144" s="16"/>
      <c r="P144" s="16"/>
      <c r="Q144" s="16"/>
      <c r="R144" s="16"/>
      <c r="S144" s="16"/>
      <c r="T144" s="16"/>
      <c r="U144" s="16"/>
      <c r="V144" s="16"/>
      <c r="W144" s="16"/>
      <c r="X144" s="16"/>
      <c r="Y144" s="16"/>
      <c r="Z144" s="16"/>
      <c r="AA144" s="19"/>
      <c r="AB144" s="17"/>
      <c r="AC144" s="19"/>
      <c r="AD144" s="19"/>
      <c r="AE144" s="19"/>
      <c r="AF144" s="19"/>
      <c r="AG144" s="19"/>
      <c r="AH144" s="19"/>
      <c r="AI144" s="19"/>
      <c r="AJ144" s="19"/>
      <c r="AK144" s="19"/>
      <c r="AL144" s="19"/>
      <c r="AM144" s="19"/>
      <c r="AN144" s="19"/>
    </row>
    <row r="145" spans="1:40" ht="18" customHeight="1">
      <c r="A145" s="18"/>
      <c r="B145" s="18"/>
      <c r="C145" s="15"/>
      <c r="D145" s="15"/>
      <c r="E145" s="16"/>
      <c r="F145" s="16"/>
      <c r="G145" s="16"/>
      <c r="H145" s="16"/>
      <c r="I145" s="16"/>
      <c r="J145" s="16"/>
      <c r="K145" s="16"/>
      <c r="L145" s="16"/>
      <c r="M145" s="16"/>
      <c r="N145" s="16"/>
      <c r="O145" s="16"/>
      <c r="P145" s="16"/>
      <c r="Q145" s="16"/>
      <c r="R145" s="16"/>
      <c r="S145" s="16"/>
      <c r="T145" s="16"/>
      <c r="U145" s="16"/>
      <c r="V145" s="16"/>
      <c r="W145" s="16"/>
      <c r="X145" s="16"/>
      <c r="Y145" s="16"/>
      <c r="Z145" s="16"/>
      <c r="AA145" s="19"/>
      <c r="AB145" s="17"/>
      <c r="AC145" s="19"/>
      <c r="AD145" s="19"/>
      <c r="AE145" s="19"/>
      <c r="AF145" s="19"/>
      <c r="AG145" s="19"/>
      <c r="AH145" s="19"/>
      <c r="AI145" s="19"/>
      <c r="AJ145" s="19"/>
      <c r="AK145" s="19"/>
      <c r="AL145" s="19"/>
      <c r="AM145" s="19"/>
      <c r="AN145" s="19"/>
    </row>
    <row r="146" spans="1:40" ht="18" customHeight="1">
      <c r="A146" s="18"/>
      <c r="B146" s="18"/>
      <c r="C146" s="15"/>
      <c r="D146" s="15"/>
      <c r="E146" s="16"/>
      <c r="F146" s="16"/>
      <c r="G146" s="16"/>
      <c r="H146" s="16"/>
      <c r="I146" s="16"/>
      <c r="J146" s="16"/>
      <c r="K146" s="16"/>
      <c r="L146" s="16"/>
      <c r="M146" s="16"/>
      <c r="N146" s="16"/>
      <c r="O146" s="16"/>
      <c r="P146" s="16"/>
      <c r="Q146" s="16"/>
      <c r="R146" s="16"/>
      <c r="S146" s="16"/>
      <c r="T146" s="16"/>
      <c r="U146" s="16"/>
      <c r="V146" s="16"/>
      <c r="W146" s="16"/>
      <c r="X146" s="16"/>
      <c r="Y146" s="16"/>
      <c r="Z146" s="16"/>
      <c r="AA146" s="19"/>
      <c r="AB146" s="17"/>
      <c r="AC146" s="19"/>
      <c r="AD146" s="19"/>
      <c r="AE146" s="19"/>
      <c r="AF146" s="19"/>
      <c r="AG146" s="19"/>
      <c r="AH146" s="19"/>
      <c r="AI146" s="19"/>
      <c r="AJ146" s="19"/>
      <c r="AK146" s="19"/>
      <c r="AL146" s="19"/>
      <c r="AM146" s="19"/>
      <c r="AN146" s="19"/>
    </row>
    <row r="147" spans="1:40" ht="18" customHeight="1">
      <c r="A147" s="18"/>
      <c r="B147" s="18"/>
      <c r="C147" s="15"/>
      <c r="D147" s="15"/>
      <c r="E147" s="16"/>
      <c r="F147" s="16"/>
      <c r="G147" s="16"/>
      <c r="H147" s="16"/>
      <c r="I147" s="16"/>
      <c r="J147" s="16"/>
      <c r="K147" s="16"/>
      <c r="L147" s="16"/>
      <c r="M147" s="16"/>
      <c r="N147" s="16"/>
      <c r="O147" s="16"/>
      <c r="P147" s="16"/>
      <c r="Q147" s="16"/>
      <c r="R147" s="16"/>
      <c r="S147" s="16"/>
      <c r="T147" s="16"/>
      <c r="U147" s="16"/>
      <c r="V147" s="16"/>
      <c r="W147" s="16"/>
      <c r="X147" s="16"/>
      <c r="Y147" s="16"/>
      <c r="Z147" s="16"/>
      <c r="AA147" s="19"/>
      <c r="AB147" s="17"/>
      <c r="AC147" s="22"/>
      <c r="AD147" s="19"/>
      <c r="AE147" s="19"/>
      <c r="AF147" s="19"/>
      <c r="AG147" s="19"/>
      <c r="AH147" s="19"/>
      <c r="AI147" s="19"/>
      <c r="AJ147" s="19"/>
      <c r="AK147" s="19"/>
      <c r="AL147" s="19"/>
      <c r="AM147" s="19"/>
      <c r="AN147" s="19"/>
    </row>
    <row r="148" spans="1:40" ht="18" customHeight="1">
      <c r="A148" s="18"/>
      <c r="B148" s="18"/>
      <c r="C148" s="15"/>
      <c r="D148" s="15"/>
      <c r="E148" s="16"/>
      <c r="F148" s="16"/>
      <c r="G148" s="16"/>
      <c r="H148" s="16"/>
      <c r="I148" s="16"/>
      <c r="J148" s="16"/>
      <c r="K148" s="16"/>
      <c r="L148" s="16"/>
      <c r="M148" s="16"/>
      <c r="N148" s="16"/>
      <c r="O148" s="16"/>
      <c r="P148" s="16"/>
      <c r="Q148" s="16"/>
      <c r="R148" s="16"/>
      <c r="S148" s="16"/>
      <c r="T148" s="16"/>
      <c r="U148" s="16"/>
      <c r="V148" s="16"/>
      <c r="W148" s="16"/>
      <c r="X148" s="16"/>
      <c r="Y148" s="16"/>
      <c r="Z148" s="16"/>
      <c r="AA148" s="19"/>
      <c r="AB148" s="17"/>
      <c r="AC148" s="20"/>
      <c r="AD148" s="20"/>
      <c r="AE148" s="20"/>
      <c r="AF148" s="20"/>
      <c r="AG148" s="20"/>
      <c r="AH148" s="20"/>
      <c r="AI148" s="20"/>
      <c r="AJ148" s="20"/>
      <c r="AK148" s="20"/>
      <c r="AL148" s="20"/>
      <c r="AM148" s="20"/>
      <c r="AN148" s="20"/>
    </row>
    <row r="149" spans="1:40" ht="18" customHeight="1">
      <c r="A149" s="18"/>
      <c r="B149" s="18"/>
      <c r="C149" s="15"/>
      <c r="D149" s="15"/>
      <c r="E149" s="16"/>
      <c r="F149" s="16"/>
      <c r="G149" s="16"/>
      <c r="H149" s="16"/>
      <c r="I149" s="16"/>
      <c r="J149" s="16"/>
      <c r="K149" s="16"/>
      <c r="L149" s="16"/>
      <c r="M149" s="16"/>
      <c r="N149" s="16"/>
      <c r="O149" s="16"/>
      <c r="P149" s="16"/>
      <c r="Q149" s="16"/>
      <c r="R149" s="16"/>
      <c r="S149" s="16"/>
      <c r="T149" s="16"/>
      <c r="U149" s="16"/>
      <c r="V149" s="16"/>
      <c r="W149" s="16"/>
      <c r="X149" s="16"/>
      <c r="Y149" s="16"/>
      <c r="Z149" s="16"/>
      <c r="AA149" s="19"/>
      <c r="AB149" s="17"/>
      <c r="AC149" s="20"/>
      <c r="AD149" s="20"/>
      <c r="AE149" s="20"/>
      <c r="AF149" s="20"/>
      <c r="AG149" s="20"/>
      <c r="AH149" s="20"/>
      <c r="AI149" s="20"/>
      <c r="AJ149" s="20"/>
      <c r="AK149" s="20"/>
      <c r="AL149" s="20"/>
      <c r="AM149" s="20"/>
      <c r="AN149" s="20"/>
    </row>
    <row r="150" spans="1:40" ht="18" customHeight="1">
      <c r="A150" s="18"/>
      <c r="B150" s="18"/>
      <c r="C150" s="15"/>
      <c r="D150" s="15"/>
      <c r="E150" s="16"/>
      <c r="F150" s="16"/>
      <c r="G150" s="16"/>
      <c r="H150" s="16"/>
      <c r="I150" s="16"/>
      <c r="J150" s="16"/>
      <c r="K150" s="16"/>
      <c r="L150" s="16"/>
      <c r="M150" s="16"/>
      <c r="N150" s="16"/>
      <c r="O150" s="16"/>
      <c r="P150" s="16"/>
      <c r="Q150" s="16"/>
      <c r="R150" s="16"/>
      <c r="S150" s="16"/>
      <c r="T150" s="16"/>
      <c r="U150" s="16"/>
      <c r="V150" s="16"/>
      <c r="W150" s="16"/>
      <c r="X150" s="16"/>
      <c r="Y150" s="16"/>
      <c r="Z150" s="16"/>
      <c r="AA150" s="19"/>
      <c r="AB150" s="17"/>
      <c r="AC150" s="19"/>
      <c r="AD150" s="19"/>
      <c r="AE150" s="19"/>
      <c r="AF150" s="19"/>
      <c r="AG150" s="19"/>
      <c r="AH150" s="19"/>
      <c r="AI150" s="19"/>
      <c r="AJ150" s="19"/>
      <c r="AK150" s="19"/>
      <c r="AL150" s="19"/>
      <c r="AM150" s="19"/>
      <c r="AN150" s="19"/>
    </row>
    <row r="151" spans="1:40" ht="18" customHeight="1">
      <c r="A151" s="18"/>
      <c r="B151" s="18"/>
      <c r="C151" s="15"/>
      <c r="D151" s="15"/>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5"/>
      <c r="AJ151" s="15"/>
      <c r="AK151" s="15"/>
      <c r="AL151" s="15"/>
      <c r="AM151" s="15"/>
      <c r="AN151" s="15"/>
    </row>
    <row r="152" spans="1:40" ht="18" customHeight="1">
      <c r="A152" s="18"/>
      <c r="B152" s="18"/>
      <c r="C152" s="15"/>
      <c r="D152" s="15"/>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5"/>
      <c r="AJ152" s="15"/>
      <c r="AK152" s="15"/>
      <c r="AL152" s="15"/>
      <c r="AM152" s="15"/>
      <c r="AN152" s="15"/>
    </row>
    <row r="153" spans="1:40" ht="18" customHeight="1">
      <c r="A153" s="18"/>
      <c r="B153" s="18"/>
      <c r="C153" s="15"/>
      <c r="D153" s="15"/>
      <c r="E153" s="16"/>
      <c r="F153" s="16"/>
      <c r="G153" s="16"/>
      <c r="H153" s="16"/>
      <c r="I153" s="16"/>
      <c r="J153" s="16"/>
      <c r="K153" s="16"/>
      <c r="L153" s="16"/>
      <c r="M153" s="16"/>
      <c r="N153" s="16"/>
      <c r="O153" s="16"/>
      <c r="P153" s="16"/>
      <c r="Q153" s="16"/>
      <c r="R153" s="16"/>
      <c r="S153" s="16"/>
      <c r="T153" s="16"/>
      <c r="U153" s="16"/>
      <c r="V153" s="16"/>
      <c r="W153" s="16"/>
      <c r="X153" s="16"/>
      <c r="Y153" s="16"/>
      <c r="Z153" s="16"/>
      <c r="AA153" s="18"/>
      <c r="AB153" s="17"/>
      <c r="AC153" s="16"/>
      <c r="AD153" s="16"/>
      <c r="AE153" s="16"/>
      <c r="AF153" s="16"/>
      <c r="AG153" s="16"/>
      <c r="AH153" s="16"/>
      <c r="AI153" s="16"/>
      <c r="AJ153" s="16"/>
      <c r="AK153" s="16"/>
      <c r="AL153" s="16"/>
      <c r="AM153" s="16"/>
      <c r="AN153" s="16"/>
    </row>
    <row r="154" spans="1:40" ht="18" customHeight="1">
      <c r="A154" s="18"/>
      <c r="B154" s="18"/>
      <c r="C154" s="15"/>
      <c r="D154" s="15"/>
      <c r="E154" s="16"/>
      <c r="F154" s="16"/>
      <c r="G154" s="16"/>
      <c r="H154" s="16"/>
      <c r="I154" s="16"/>
      <c r="J154" s="16"/>
      <c r="K154" s="16"/>
      <c r="L154" s="16"/>
      <c r="M154" s="16"/>
      <c r="N154" s="16"/>
      <c r="O154" s="16"/>
      <c r="P154" s="16"/>
      <c r="Q154" s="16"/>
      <c r="R154" s="16"/>
      <c r="S154" s="16"/>
      <c r="T154" s="16"/>
      <c r="U154" s="16"/>
      <c r="V154" s="16"/>
      <c r="W154" s="16"/>
      <c r="X154" s="16"/>
      <c r="Y154" s="16"/>
      <c r="Z154" s="16"/>
      <c r="AA154" s="18"/>
      <c r="AB154" s="17"/>
      <c r="AC154" s="16"/>
      <c r="AD154" s="16"/>
      <c r="AE154" s="16"/>
      <c r="AF154" s="16"/>
      <c r="AG154" s="16"/>
      <c r="AH154" s="16"/>
      <c r="AI154" s="16"/>
      <c r="AJ154" s="16"/>
      <c r="AK154" s="16"/>
      <c r="AL154" s="16"/>
      <c r="AM154" s="16"/>
      <c r="AN154" s="16"/>
    </row>
    <row r="155" spans="1:40" ht="18" customHeight="1">
      <c r="A155" s="18"/>
      <c r="B155" s="18"/>
      <c r="C155" s="15"/>
      <c r="D155" s="15"/>
      <c r="E155" s="16"/>
      <c r="F155" s="16"/>
      <c r="G155" s="16"/>
      <c r="H155" s="16"/>
      <c r="I155" s="16"/>
      <c r="J155" s="16"/>
      <c r="K155" s="16"/>
      <c r="L155" s="16"/>
      <c r="M155" s="16"/>
      <c r="N155" s="16"/>
      <c r="O155" s="16"/>
      <c r="P155" s="16"/>
      <c r="Q155" s="16"/>
      <c r="R155" s="16"/>
      <c r="S155" s="16"/>
      <c r="T155" s="16"/>
      <c r="U155" s="16"/>
      <c r="V155" s="16"/>
      <c r="W155" s="16"/>
      <c r="X155" s="16"/>
      <c r="Y155" s="16"/>
      <c r="Z155" s="16"/>
      <c r="AA155" s="18"/>
      <c r="AB155" s="17"/>
      <c r="AC155" s="16"/>
      <c r="AD155" s="16"/>
      <c r="AE155" s="16"/>
      <c r="AF155" s="16"/>
      <c r="AG155" s="16"/>
      <c r="AH155" s="16"/>
      <c r="AI155" s="16"/>
      <c r="AJ155" s="16"/>
      <c r="AK155" s="16"/>
      <c r="AL155" s="16"/>
      <c r="AM155" s="16"/>
      <c r="AN155" s="16"/>
    </row>
    <row r="156" spans="1:40" ht="18" customHeight="1">
      <c r="A156" s="18"/>
      <c r="B156" s="18"/>
      <c r="C156" s="15"/>
      <c r="D156" s="15"/>
      <c r="E156" s="16"/>
      <c r="F156" s="16"/>
      <c r="G156" s="16"/>
      <c r="H156" s="16"/>
      <c r="I156" s="16"/>
      <c r="J156" s="16"/>
      <c r="K156" s="16"/>
      <c r="L156" s="16"/>
      <c r="M156" s="16"/>
      <c r="N156" s="16"/>
      <c r="O156" s="16"/>
      <c r="P156" s="16"/>
      <c r="Q156" s="16"/>
      <c r="R156" s="16"/>
      <c r="S156" s="16"/>
      <c r="T156" s="16"/>
      <c r="U156" s="16"/>
      <c r="V156" s="16"/>
      <c r="W156" s="16"/>
      <c r="X156" s="16"/>
      <c r="Y156" s="16"/>
      <c r="Z156" s="16"/>
      <c r="AA156" s="18"/>
      <c r="AB156" s="17"/>
      <c r="AC156" s="16"/>
      <c r="AD156" s="16"/>
      <c r="AE156" s="16"/>
      <c r="AF156" s="16"/>
      <c r="AG156" s="16"/>
      <c r="AH156" s="16"/>
      <c r="AI156" s="16"/>
      <c r="AJ156" s="16"/>
      <c r="AK156" s="16"/>
      <c r="AL156" s="16"/>
      <c r="AM156" s="16"/>
      <c r="AN156" s="16"/>
    </row>
    <row r="157" spans="1:40" ht="18" customHeight="1">
      <c r="A157" s="18"/>
      <c r="B157" s="18"/>
      <c r="C157" s="15"/>
      <c r="D157" s="15"/>
      <c r="E157" s="16"/>
      <c r="F157" s="16"/>
      <c r="G157" s="16"/>
      <c r="H157" s="16"/>
      <c r="I157" s="16"/>
      <c r="J157" s="16"/>
      <c r="K157" s="16"/>
      <c r="L157" s="16"/>
      <c r="M157" s="16"/>
      <c r="N157" s="16"/>
      <c r="O157" s="16"/>
      <c r="P157" s="16"/>
      <c r="Q157" s="16"/>
      <c r="R157" s="16"/>
      <c r="S157" s="16"/>
      <c r="T157" s="16"/>
      <c r="U157" s="16"/>
      <c r="V157" s="16"/>
      <c r="W157" s="16"/>
      <c r="X157" s="16"/>
      <c r="Y157" s="16"/>
      <c r="Z157" s="16"/>
      <c r="AA157" s="18"/>
      <c r="AB157" s="17"/>
      <c r="AC157" s="16"/>
      <c r="AD157" s="16"/>
      <c r="AE157" s="16"/>
      <c r="AF157" s="16"/>
      <c r="AG157" s="16"/>
      <c r="AH157" s="16"/>
      <c r="AI157" s="16"/>
      <c r="AJ157" s="16"/>
      <c r="AK157" s="16"/>
      <c r="AL157" s="16"/>
      <c r="AM157" s="16"/>
      <c r="AN157" s="16"/>
    </row>
    <row r="158" spans="1:40" ht="18" customHeight="1">
      <c r="A158" s="18"/>
      <c r="B158" s="18"/>
      <c r="C158" s="15"/>
      <c r="D158" s="15"/>
      <c r="E158" s="16"/>
      <c r="F158" s="16"/>
      <c r="G158" s="16"/>
      <c r="H158" s="16"/>
      <c r="I158" s="16"/>
      <c r="J158" s="16"/>
      <c r="K158" s="16"/>
      <c r="L158" s="16"/>
      <c r="M158" s="16"/>
      <c r="N158" s="16"/>
      <c r="O158" s="16"/>
      <c r="P158" s="16"/>
      <c r="Q158" s="16"/>
      <c r="R158" s="16"/>
      <c r="S158" s="16"/>
      <c r="T158" s="16"/>
      <c r="U158" s="16"/>
      <c r="V158" s="16"/>
      <c r="W158" s="16"/>
      <c r="X158" s="16"/>
      <c r="Y158" s="16"/>
      <c r="Z158" s="16"/>
      <c r="AA158" s="18"/>
      <c r="AB158" s="17"/>
      <c r="AC158" s="16"/>
      <c r="AD158" s="16"/>
      <c r="AE158" s="16"/>
      <c r="AF158" s="16"/>
      <c r="AG158" s="16"/>
      <c r="AH158" s="16"/>
      <c r="AI158" s="16"/>
      <c r="AJ158" s="16"/>
      <c r="AK158" s="16"/>
      <c r="AL158" s="16"/>
      <c r="AM158" s="16"/>
      <c r="AN158" s="16"/>
    </row>
    <row r="159" spans="1:40" ht="18"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row>
    <row r="160" spans="1:40" ht="18"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row>
    <row r="161" spans="1:40" ht="18" customHeight="1">
      <c r="A161" s="18"/>
      <c r="B161" s="18"/>
      <c r="C161" s="15"/>
      <c r="D161" s="15"/>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5"/>
      <c r="AJ161" s="15"/>
      <c r="AK161" s="15"/>
      <c r="AL161" s="15"/>
      <c r="AM161" s="15"/>
      <c r="AN161" s="15"/>
    </row>
    <row r="162" spans="1:40" ht="18" customHeight="1">
      <c r="A162" s="18"/>
      <c r="B162" s="18"/>
      <c r="C162" s="15"/>
      <c r="D162" s="15"/>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5"/>
      <c r="AJ162" s="15"/>
      <c r="AK162" s="15"/>
      <c r="AL162" s="15"/>
      <c r="AM162" s="15"/>
      <c r="AN162" s="15"/>
    </row>
    <row r="163" spans="1:40" ht="18" customHeight="1">
      <c r="A163" s="18"/>
      <c r="B163" s="18"/>
      <c r="C163" s="15"/>
      <c r="D163" s="15"/>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5"/>
      <c r="AJ163" s="15"/>
      <c r="AK163" s="15"/>
      <c r="AL163" s="15"/>
      <c r="AM163" s="15"/>
      <c r="AN163" s="15"/>
    </row>
    <row r="164" spans="1:40" ht="18"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row>
    <row r="165" spans="1:40" ht="18"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7"/>
      <c r="AC165" s="18"/>
      <c r="AD165" s="18"/>
      <c r="AE165" s="18"/>
      <c r="AF165" s="18"/>
      <c r="AG165" s="18"/>
      <c r="AH165" s="18"/>
      <c r="AI165" s="18"/>
      <c r="AJ165" s="18"/>
      <c r="AK165" s="18"/>
      <c r="AL165" s="18"/>
      <c r="AM165" s="18"/>
      <c r="AN165" s="18"/>
    </row>
    <row r="166" spans="1:40" ht="18" customHeight="1">
      <c r="A166" s="18"/>
      <c r="B166" s="18"/>
      <c r="C166" s="15"/>
      <c r="D166" s="15"/>
      <c r="E166" s="16"/>
      <c r="F166" s="16"/>
      <c r="G166" s="16"/>
      <c r="H166" s="16"/>
      <c r="I166" s="16"/>
      <c r="J166" s="16"/>
      <c r="K166" s="16"/>
      <c r="L166" s="16"/>
      <c r="M166" s="16"/>
      <c r="N166" s="16"/>
      <c r="O166" s="16"/>
      <c r="P166" s="16"/>
      <c r="Q166" s="16"/>
      <c r="R166" s="16"/>
      <c r="S166" s="16"/>
      <c r="T166" s="16"/>
      <c r="U166" s="16"/>
      <c r="V166" s="16"/>
      <c r="W166" s="16"/>
      <c r="X166" s="16"/>
      <c r="Y166" s="16"/>
      <c r="Z166" s="16"/>
      <c r="AA166" s="18"/>
      <c r="AB166" s="17"/>
      <c r="AC166" s="18"/>
      <c r="AD166" s="18"/>
      <c r="AE166" s="18"/>
      <c r="AF166" s="18"/>
      <c r="AG166" s="18"/>
      <c r="AH166" s="18"/>
      <c r="AI166" s="18"/>
      <c r="AJ166" s="18"/>
      <c r="AK166" s="18"/>
      <c r="AL166" s="18"/>
      <c r="AM166" s="18"/>
      <c r="AN166" s="18"/>
    </row>
    <row r="167" spans="1:40" ht="18" customHeight="1">
      <c r="A167" s="18"/>
      <c r="B167" s="18"/>
      <c r="C167" s="15"/>
      <c r="D167" s="15"/>
      <c r="E167" s="16"/>
      <c r="F167" s="16"/>
      <c r="G167" s="16"/>
      <c r="H167" s="16"/>
      <c r="I167" s="16"/>
      <c r="J167" s="16"/>
      <c r="K167" s="16"/>
      <c r="L167" s="16"/>
      <c r="M167" s="16"/>
      <c r="N167" s="16"/>
      <c r="O167" s="16"/>
      <c r="P167" s="16"/>
      <c r="Q167" s="16"/>
      <c r="R167" s="16"/>
      <c r="S167" s="16"/>
      <c r="T167" s="16"/>
      <c r="U167" s="16"/>
      <c r="V167" s="16"/>
      <c r="W167" s="16"/>
      <c r="X167" s="16"/>
      <c r="Y167" s="16"/>
      <c r="Z167" s="16"/>
      <c r="AA167" s="18"/>
      <c r="AB167" s="17"/>
      <c r="AC167" s="18"/>
      <c r="AD167" s="18"/>
      <c r="AE167" s="18"/>
      <c r="AF167" s="18"/>
      <c r="AG167" s="18"/>
      <c r="AH167" s="18"/>
      <c r="AI167" s="18"/>
      <c r="AJ167" s="18"/>
      <c r="AK167" s="18"/>
      <c r="AL167" s="18"/>
      <c r="AM167" s="18"/>
      <c r="AN167" s="18"/>
    </row>
    <row r="168" spans="1:40" ht="18" customHeight="1">
      <c r="A168" s="18"/>
      <c r="B168" s="18"/>
      <c r="C168" s="15"/>
      <c r="D168" s="15"/>
      <c r="E168" s="16"/>
      <c r="F168" s="16"/>
      <c r="G168" s="16"/>
      <c r="H168" s="16"/>
      <c r="I168" s="16"/>
      <c r="J168" s="16"/>
      <c r="K168" s="16"/>
      <c r="L168" s="16"/>
      <c r="M168" s="16"/>
      <c r="N168" s="16"/>
      <c r="O168" s="16"/>
      <c r="P168" s="16"/>
      <c r="Q168" s="16"/>
      <c r="R168" s="16"/>
      <c r="S168" s="16"/>
      <c r="T168" s="16"/>
      <c r="U168" s="16"/>
      <c r="V168" s="16"/>
      <c r="W168" s="16"/>
      <c r="X168" s="16"/>
      <c r="Y168" s="16"/>
      <c r="Z168" s="16"/>
      <c r="AA168" s="18"/>
      <c r="AB168" s="17"/>
      <c r="AC168" s="16"/>
      <c r="AD168" s="16"/>
      <c r="AE168" s="16"/>
      <c r="AF168" s="16"/>
      <c r="AG168" s="16"/>
      <c r="AH168" s="16"/>
      <c r="AI168" s="16"/>
      <c r="AJ168" s="16"/>
      <c r="AK168" s="16"/>
      <c r="AL168" s="16"/>
      <c r="AM168" s="16"/>
      <c r="AN168" s="16"/>
    </row>
    <row r="169" spans="1:40" ht="18" customHeight="1">
      <c r="A169" s="18"/>
      <c r="B169" s="18"/>
      <c r="C169" s="15"/>
      <c r="D169" s="15"/>
      <c r="E169" s="16"/>
      <c r="F169" s="16"/>
      <c r="G169" s="16"/>
      <c r="H169" s="16"/>
      <c r="I169" s="16"/>
      <c r="J169" s="16"/>
      <c r="K169" s="16"/>
      <c r="L169" s="16"/>
      <c r="M169" s="16"/>
      <c r="N169" s="16"/>
      <c r="O169" s="16"/>
      <c r="P169" s="16"/>
      <c r="Q169" s="16"/>
      <c r="R169" s="16"/>
      <c r="S169" s="16"/>
      <c r="T169" s="16"/>
      <c r="U169" s="16"/>
      <c r="V169" s="16"/>
      <c r="W169" s="16"/>
      <c r="X169" s="16"/>
      <c r="Y169" s="16"/>
      <c r="Z169" s="16"/>
      <c r="AA169" s="18"/>
      <c r="AB169" s="17"/>
      <c r="AC169" s="16"/>
      <c r="AD169" s="16"/>
      <c r="AE169" s="16"/>
      <c r="AF169" s="16"/>
      <c r="AG169" s="16"/>
      <c r="AH169" s="16"/>
      <c r="AI169" s="16"/>
      <c r="AJ169" s="16"/>
      <c r="AK169" s="16"/>
      <c r="AL169" s="16"/>
      <c r="AM169" s="16"/>
      <c r="AN169" s="16"/>
    </row>
    <row r="170" spans="1:40" ht="18" customHeight="1">
      <c r="A170" s="18"/>
      <c r="B170" s="18"/>
      <c r="C170" s="15"/>
      <c r="D170" s="15"/>
      <c r="E170" s="16"/>
      <c r="F170" s="16"/>
      <c r="G170" s="16"/>
      <c r="H170" s="16"/>
      <c r="I170" s="16"/>
      <c r="J170" s="16"/>
      <c r="K170" s="16"/>
      <c r="L170" s="16"/>
      <c r="M170" s="16"/>
      <c r="N170" s="16"/>
      <c r="O170" s="16"/>
      <c r="P170" s="16"/>
      <c r="Q170" s="16"/>
      <c r="R170" s="16"/>
      <c r="S170" s="16"/>
      <c r="T170" s="16"/>
      <c r="U170" s="16"/>
      <c r="V170" s="16"/>
      <c r="W170" s="16"/>
      <c r="X170" s="16"/>
      <c r="Y170" s="16"/>
      <c r="Z170" s="16"/>
      <c r="AA170" s="18"/>
      <c r="AB170" s="17"/>
      <c r="AC170" s="16"/>
      <c r="AD170" s="16"/>
      <c r="AE170" s="16"/>
      <c r="AF170" s="16"/>
      <c r="AG170" s="16"/>
      <c r="AH170" s="16"/>
      <c r="AI170" s="16"/>
      <c r="AJ170" s="16"/>
      <c r="AK170" s="16"/>
      <c r="AL170" s="16"/>
      <c r="AM170" s="16"/>
      <c r="AN170" s="16"/>
    </row>
    <row r="171" spans="1:40" ht="18" customHeight="1">
      <c r="A171" s="18"/>
      <c r="B171" s="18"/>
      <c r="C171" s="15"/>
      <c r="D171" s="15"/>
      <c r="E171" s="16"/>
      <c r="F171" s="16"/>
      <c r="G171" s="16"/>
      <c r="H171" s="16"/>
      <c r="I171" s="16"/>
      <c r="J171" s="16"/>
      <c r="K171" s="16"/>
      <c r="L171" s="16"/>
      <c r="M171" s="16"/>
      <c r="N171" s="16"/>
      <c r="O171" s="16"/>
      <c r="P171" s="16"/>
      <c r="Q171" s="16"/>
      <c r="R171" s="16"/>
      <c r="S171" s="16"/>
      <c r="T171" s="16"/>
      <c r="U171" s="16"/>
      <c r="V171" s="16"/>
      <c r="W171" s="16"/>
      <c r="X171" s="16"/>
      <c r="Y171" s="16"/>
      <c r="Z171" s="16"/>
      <c r="AA171" s="18"/>
      <c r="AB171" s="17"/>
      <c r="AC171" s="16"/>
      <c r="AD171" s="16"/>
      <c r="AE171" s="16"/>
      <c r="AF171" s="16"/>
      <c r="AG171" s="16"/>
      <c r="AH171" s="16"/>
      <c r="AI171" s="16"/>
      <c r="AJ171" s="16"/>
      <c r="AK171" s="16"/>
      <c r="AL171" s="16"/>
      <c r="AM171" s="16"/>
      <c r="AN171" s="16"/>
    </row>
    <row r="172" spans="1:40" ht="18" customHeight="1">
      <c r="A172" s="18"/>
      <c r="B172" s="18"/>
      <c r="C172" s="15"/>
      <c r="D172" s="15"/>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row>
    <row r="173" spans="1:40" ht="18" customHeight="1">
      <c r="A173" s="18"/>
      <c r="B173" s="18"/>
      <c r="C173" s="15"/>
      <c r="D173" s="15"/>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row>
    <row r="174" spans="1:40" ht="18" customHeight="1">
      <c r="A174" s="18"/>
      <c r="B174" s="18"/>
      <c r="C174" s="15"/>
      <c r="D174" s="15"/>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row>
    <row r="175" spans="1:40" ht="18" customHeight="1">
      <c r="A175" s="18"/>
      <c r="B175" s="18"/>
      <c r="C175" s="23"/>
      <c r="D175" s="23"/>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row>
    <row r="176" spans="1:40" ht="18" customHeight="1">
      <c r="A176" s="18"/>
      <c r="B176" s="18"/>
      <c r="C176" s="23"/>
      <c r="D176" s="23"/>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row>
    <row r="177" spans="1:40" ht="18" customHeight="1">
      <c r="A177" s="18"/>
      <c r="B177" s="18"/>
      <c r="C177" s="23"/>
      <c r="D177" s="23"/>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row>
    <row r="178" spans="1:40" ht="18" customHeight="1">
      <c r="A178" s="18"/>
      <c r="B178" s="18"/>
      <c r="C178" s="15"/>
      <c r="D178" s="15"/>
      <c r="E178" s="16"/>
      <c r="F178" s="16"/>
      <c r="G178" s="16"/>
      <c r="H178" s="16"/>
      <c r="I178" s="16"/>
      <c r="J178" s="16"/>
      <c r="K178" s="16"/>
      <c r="L178" s="16"/>
      <c r="M178" s="16"/>
      <c r="N178" s="16"/>
      <c r="O178" s="16"/>
      <c r="P178" s="16"/>
      <c r="Q178" s="16"/>
      <c r="R178" s="16"/>
      <c r="S178" s="16"/>
      <c r="T178" s="16"/>
      <c r="U178" s="16"/>
      <c r="V178" s="16"/>
      <c r="W178" s="16"/>
      <c r="X178" s="16"/>
      <c r="Y178" s="16"/>
      <c r="Z178" s="16"/>
      <c r="AA178" s="18"/>
      <c r="AB178" s="17"/>
      <c r="AC178" s="18"/>
      <c r="AD178" s="18"/>
      <c r="AE178" s="18"/>
      <c r="AF178" s="18"/>
      <c r="AG178" s="18"/>
      <c r="AH178" s="18"/>
      <c r="AI178" s="18"/>
      <c r="AJ178" s="18"/>
      <c r="AK178" s="18"/>
      <c r="AL178" s="18"/>
      <c r="AM178" s="18"/>
      <c r="AN178" s="18"/>
    </row>
    <row r="179" spans="1:40" ht="18" customHeight="1">
      <c r="A179" s="18"/>
      <c r="B179" s="18"/>
      <c r="C179" s="15"/>
      <c r="D179" s="15"/>
      <c r="E179" s="16"/>
      <c r="F179" s="16"/>
      <c r="G179" s="16"/>
      <c r="H179" s="16"/>
      <c r="I179" s="16"/>
      <c r="J179" s="16"/>
      <c r="K179" s="16"/>
      <c r="L179" s="16"/>
      <c r="M179" s="16"/>
      <c r="N179" s="16"/>
      <c r="O179" s="16"/>
      <c r="P179" s="16"/>
      <c r="Q179" s="16"/>
      <c r="R179" s="16"/>
      <c r="S179" s="16"/>
      <c r="T179" s="16"/>
      <c r="U179" s="16"/>
      <c r="V179" s="16"/>
      <c r="W179" s="16"/>
      <c r="X179" s="16"/>
      <c r="Y179" s="16"/>
      <c r="Z179" s="16"/>
      <c r="AA179" s="18"/>
      <c r="AB179" s="17"/>
      <c r="AC179" s="18"/>
      <c r="AD179" s="18"/>
      <c r="AE179" s="18"/>
      <c r="AF179" s="18"/>
      <c r="AG179" s="18"/>
      <c r="AH179" s="18"/>
      <c r="AI179" s="18"/>
      <c r="AJ179" s="18"/>
      <c r="AK179" s="18"/>
      <c r="AL179" s="18"/>
      <c r="AM179" s="18"/>
      <c r="AN179" s="18"/>
    </row>
    <row r="180" spans="1:40" ht="18" customHeight="1">
      <c r="A180" s="18"/>
      <c r="B180" s="18"/>
      <c r="C180" s="15"/>
      <c r="D180" s="15"/>
      <c r="E180" s="16"/>
      <c r="F180" s="16"/>
      <c r="G180" s="16"/>
      <c r="H180" s="16"/>
      <c r="I180" s="16"/>
      <c r="J180" s="16"/>
      <c r="K180" s="16"/>
      <c r="L180" s="16"/>
      <c r="M180" s="16"/>
      <c r="N180" s="16"/>
      <c r="O180" s="16"/>
      <c r="P180" s="16"/>
      <c r="Q180" s="16"/>
      <c r="R180" s="16"/>
      <c r="S180" s="16"/>
      <c r="T180" s="16"/>
      <c r="U180" s="16"/>
      <c r="V180" s="16"/>
      <c r="W180" s="16"/>
      <c r="X180" s="16"/>
      <c r="Y180" s="16"/>
      <c r="Z180" s="16"/>
      <c r="AA180" s="18"/>
      <c r="AB180" s="17"/>
      <c r="AC180" s="18"/>
      <c r="AD180" s="18"/>
      <c r="AE180" s="18"/>
      <c r="AF180" s="18"/>
      <c r="AG180" s="18"/>
      <c r="AH180" s="18"/>
      <c r="AI180" s="18"/>
      <c r="AJ180" s="18"/>
      <c r="AK180" s="18"/>
      <c r="AL180" s="18"/>
      <c r="AM180" s="18"/>
      <c r="AN180" s="18"/>
    </row>
    <row r="181" spans="1:40" ht="18" customHeight="1">
      <c r="A181" s="18"/>
      <c r="B181" s="18"/>
      <c r="C181" s="15"/>
      <c r="D181" s="15"/>
      <c r="E181" s="16"/>
      <c r="F181" s="16"/>
      <c r="G181" s="16"/>
      <c r="H181" s="16"/>
      <c r="I181" s="16"/>
      <c r="J181" s="16"/>
      <c r="K181" s="16"/>
      <c r="L181" s="16"/>
      <c r="M181" s="16"/>
      <c r="N181" s="16"/>
      <c r="O181" s="16"/>
      <c r="P181" s="16"/>
      <c r="Q181" s="16"/>
      <c r="R181" s="16"/>
      <c r="S181" s="16"/>
      <c r="T181" s="16"/>
      <c r="U181" s="16"/>
      <c r="V181" s="16"/>
      <c r="W181" s="16"/>
      <c r="X181" s="16"/>
      <c r="Y181" s="16"/>
      <c r="Z181" s="16"/>
      <c r="AA181" s="18"/>
      <c r="AB181" s="17"/>
      <c r="AC181" s="19"/>
      <c r="AD181" s="18"/>
      <c r="AE181" s="18"/>
      <c r="AF181" s="18"/>
      <c r="AG181" s="18"/>
      <c r="AH181" s="18"/>
      <c r="AI181" s="18"/>
      <c r="AJ181" s="18"/>
      <c r="AK181" s="18"/>
      <c r="AL181" s="18"/>
      <c r="AM181" s="18"/>
      <c r="AN181" s="18"/>
    </row>
    <row r="182" spans="1:40" ht="18" customHeight="1">
      <c r="A182" s="18"/>
      <c r="B182" s="18"/>
      <c r="C182" s="15"/>
      <c r="D182" s="15"/>
      <c r="E182" s="16"/>
      <c r="F182" s="16"/>
      <c r="G182" s="16"/>
      <c r="H182" s="16"/>
      <c r="I182" s="16"/>
      <c r="J182" s="16"/>
      <c r="K182" s="16"/>
      <c r="L182" s="16"/>
      <c r="M182" s="16"/>
      <c r="N182" s="16"/>
      <c r="O182" s="16"/>
      <c r="P182" s="16"/>
      <c r="Q182" s="16"/>
      <c r="R182" s="16"/>
      <c r="S182" s="16"/>
      <c r="T182" s="16"/>
      <c r="U182" s="16"/>
      <c r="V182" s="16"/>
      <c r="W182" s="16"/>
      <c r="X182" s="16"/>
      <c r="Y182" s="16"/>
      <c r="Z182" s="16"/>
      <c r="AA182" s="18"/>
      <c r="AB182" s="17"/>
      <c r="AC182" s="19"/>
      <c r="AD182" s="18"/>
      <c r="AE182" s="18"/>
      <c r="AF182" s="18"/>
      <c r="AG182" s="18"/>
      <c r="AH182" s="18"/>
      <c r="AI182" s="18"/>
      <c r="AJ182" s="18"/>
      <c r="AK182" s="18"/>
      <c r="AL182" s="18"/>
      <c r="AM182" s="18"/>
      <c r="AN182" s="18"/>
    </row>
    <row r="183" spans="1:40" ht="18" customHeight="1">
      <c r="A183" s="18"/>
      <c r="B183" s="18"/>
      <c r="C183" s="15"/>
      <c r="D183" s="15"/>
      <c r="E183" s="16"/>
      <c r="F183" s="16"/>
      <c r="G183" s="16"/>
      <c r="H183" s="16"/>
      <c r="I183" s="16"/>
      <c r="J183" s="16"/>
      <c r="K183" s="16"/>
      <c r="L183" s="16"/>
      <c r="M183" s="16"/>
      <c r="N183" s="16"/>
      <c r="O183" s="16"/>
      <c r="P183" s="16"/>
      <c r="Q183" s="16"/>
      <c r="R183" s="16"/>
      <c r="S183" s="16"/>
      <c r="T183" s="16"/>
      <c r="U183" s="16"/>
      <c r="V183" s="16"/>
      <c r="W183" s="16"/>
      <c r="X183" s="16"/>
      <c r="Y183" s="16"/>
      <c r="Z183" s="16"/>
      <c r="AA183" s="18"/>
      <c r="AB183" s="17"/>
      <c r="AC183" s="19"/>
      <c r="AD183" s="18"/>
      <c r="AE183" s="18"/>
      <c r="AF183" s="18"/>
      <c r="AG183" s="18"/>
      <c r="AH183" s="18"/>
      <c r="AI183" s="18"/>
      <c r="AJ183" s="18"/>
      <c r="AK183" s="18"/>
      <c r="AL183" s="18"/>
      <c r="AM183" s="18"/>
      <c r="AN183" s="18"/>
    </row>
    <row r="184" spans="1:40" ht="18" customHeight="1">
      <c r="A184" s="18"/>
      <c r="B184" s="18"/>
      <c r="C184" s="15"/>
      <c r="D184" s="15"/>
      <c r="E184" s="16"/>
      <c r="F184" s="16"/>
      <c r="G184" s="16"/>
      <c r="H184" s="16"/>
      <c r="I184" s="16"/>
      <c r="J184" s="16"/>
      <c r="K184" s="16"/>
      <c r="L184" s="16"/>
      <c r="M184" s="16"/>
      <c r="N184" s="16"/>
      <c r="O184" s="16"/>
      <c r="P184" s="16"/>
      <c r="Q184" s="16"/>
      <c r="R184" s="16"/>
      <c r="S184" s="16"/>
      <c r="T184" s="16"/>
      <c r="U184" s="16"/>
      <c r="V184" s="16"/>
      <c r="W184" s="16"/>
      <c r="X184" s="16"/>
      <c r="Y184" s="16"/>
      <c r="Z184" s="16"/>
      <c r="AA184" s="18"/>
      <c r="AB184" s="17"/>
      <c r="AC184" s="19"/>
      <c r="AD184" s="18"/>
      <c r="AE184" s="18"/>
      <c r="AF184" s="18"/>
      <c r="AG184" s="18"/>
      <c r="AH184" s="18"/>
      <c r="AI184" s="18"/>
      <c r="AJ184" s="18"/>
      <c r="AK184" s="18"/>
      <c r="AL184" s="18"/>
      <c r="AM184" s="18"/>
      <c r="AN184" s="18"/>
    </row>
    <row r="185" spans="1:40" ht="18" customHeight="1">
      <c r="A185" s="18"/>
      <c r="B185" s="18"/>
      <c r="C185" s="15"/>
      <c r="D185" s="15"/>
      <c r="E185" s="16"/>
      <c r="F185" s="16"/>
      <c r="G185" s="16"/>
      <c r="H185" s="16"/>
      <c r="I185" s="16"/>
      <c r="J185" s="16"/>
      <c r="K185" s="16"/>
      <c r="L185" s="16"/>
      <c r="M185" s="16"/>
      <c r="N185" s="16"/>
      <c r="O185" s="16"/>
      <c r="P185" s="16"/>
      <c r="Q185" s="16"/>
      <c r="R185" s="16"/>
      <c r="S185" s="16"/>
      <c r="T185" s="16"/>
      <c r="U185" s="16"/>
      <c r="V185" s="16"/>
      <c r="W185" s="16"/>
      <c r="X185" s="16"/>
      <c r="Y185" s="16"/>
      <c r="Z185" s="16"/>
      <c r="AA185" s="18"/>
      <c r="AB185" s="17"/>
      <c r="AC185" s="19"/>
      <c r="AD185" s="18"/>
      <c r="AE185" s="18"/>
      <c r="AF185" s="18"/>
      <c r="AG185" s="18"/>
      <c r="AH185" s="18"/>
      <c r="AI185" s="18"/>
      <c r="AJ185" s="18"/>
      <c r="AK185" s="18"/>
      <c r="AL185" s="18"/>
      <c r="AM185" s="18"/>
      <c r="AN185" s="18"/>
    </row>
    <row r="186" spans="1:40" ht="18" customHeight="1">
      <c r="A186" s="18"/>
      <c r="B186" s="18"/>
      <c r="C186" s="15"/>
      <c r="D186" s="15"/>
      <c r="E186" s="16"/>
      <c r="F186" s="16"/>
      <c r="G186" s="16"/>
      <c r="H186" s="16"/>
      <c r="I186" s="16"/>
      <c r="J186" s="16"/>
      <c r="K186" s="16"/>
      <c r="L186" s="16"/>
      <c r="M186" s="16"/>
      <c r="N186" s="16"/>
      <c r="O186" s="16"/>
      <c r="P186" s="16"/>
      <c r="Q186" s="16"/>
      <c r="R186" s="16"/>
      <c r="S186" s="16"/>
      <c r="T186" s="16"/>
      <c r="U186" s="16"/>
      <c r="V186" s="16"/>
      <c r="W186" s="16"/>
      <c r="X186" s="16"/>
      <c r="Y186" s="16"/>
      <c r="Z186" s="16"/>
      <c r="AA186" s="18"/>
      <c r="AB186" s="17"/>
      <c r="AC186" s="19"/>
      <c r="AD186" s="18"/>
      <c r="AE186" s="18"/>
      <c r="AF186" s="18"/>
      <c r="AG186" s="18"/>
      <c r="AH186" s="18"/>
      <c r="AI186" s="18"/>
      <c r="AJ186" s="18"/>
      <c r="AK186" s="18"/>
      <c r="AL186" s="18"/>
      <c r="AM186" s="18"/>
      <c r="AN186" s="18"/>
    </row>
    <row r="187" spans="1:40" ht="18" customHeight="1">
      <c r="A187" s="18"/>
      <c r="B187" s="18"/>
      <c r="C187" s="15"/>
      <c r="D187" s="15"/>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5"/>
      <c r="AJ187" s="15"/>
      <c r="AK187" s="15"/>
      <c r="AL187" s="15"/>
      <c r="AM187" s="15"/>
      <c r="AN187" s="15"/>
    </row>
    <row r="188" spans="1:40" ht="18" customHeight="1">
      <c r="A188" s="18"/>
      <c r="B188" s="18"/>
      <c r="C188" s="15"/>
      <c r="D188" s="15"/>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5"/>
      <c r="AJ188" s="15"/>
      <c r="AK188" s="15"/>
      <c r="AL188" s="15"/>
      <c r="AM188" s="15"/>
      <c r="AN188" s="15"/>
    </row>
    <row r="189" spans="1:40" ht="18" customHeight="1">
      <c r="A189" s="18"/>
      <c r="B189" s="18"/>
      <c r="C189" s="15"/>
      <c r="D189" s="15"/>
      <c r="E189" s="16"/>
      <c r="F189" s="16"/>
      <c r="G189" s="16"/>
      <c r="H189" s="16"/>
      <c r="I189" s="16"/>
      <c r="J189" s="16"/>
      <c r="K189" s="16"/>
      <c r="L189" s="16"/>
      <c r="M189" s="16"/>
      <c r="N189" s="16"/>
      <c r="O189" s="16"/>
      <c r="P189" s="16"/>
      <c r="Q189" s="16"/>
      <c r="R189" s="16"/>
      <c r="S189" s="16"/>
      <c r="T189" s="16"/>
      <c r="U189" s="16"/>
      <c r="V189" s="16"/>
      <c r="W189" s="16"/>
      <c r="X189" s="16"/>
      <c r="Y189" s="16"/>
      <c r="Z189" s="16"/>
      <c r="AA189" s="18"/>
      <c r="AB189" s="17"/>
      <c r="AC189" s="19"/>
      <c r="AD189" s="18"/>
      <c r="AE189" s="18"/>
      <c r="AF189" s="18"/>
      <c r="AG189" s="18"/>
      <c r="AH189" s="18"/>
      <c r="AI189" s="18"/>
      <c r="AJ189" s="18"/>
      <c r="AK189" s="18"/>
      <c r="AL189" s="18"/>
      <c r="AM189" s="18"/>
      <c r="AN189" s="18"/>
    </row>
    <row r="190" spans="1:40" ht="18" customHeight="1">
      <c r="A190" s="18"/>
      <c r="B190" s="18"/>
      <c r="C190" s="15"/>
      <c r="D190" s="15"/>
      <c r="E190" s="16"/>
      <c r="F190" s="16"/>
      <c r="G190" s="16"/>
      <c r="H190" s="16"/>
      <c r="I190" s="16"/>
      <c r="J190" s="16"/>
      <c r="K190" s="16"/>
      <c r="L190" s="16"/>
      <c r="M190" s="16"/>
      <c r="N190" s="16"/>
      <c r="O190" s="16"/>
      <c r="P190" s="16"/>
      <c r="Q190" s="16"/>
      <c r="R190" s="16"/>
      <c r="S190" s="16"/>
      <c r="T190" s="16"/>
      <c r="U190" s="16"/>
      <c r="V190" s="16"/>
      <c r="W190" s="16"/>
      <c r="X190" s="16"/>
      <c r="Y190" s="16"/>
      <c r="Z190" s="16"/>
      <c r="AA190" s="18"/>
      <c r="AB190" s="17"/>
      <c r="AC190" s="20"/>
      <c r="AD190" s="20"/>
      <c r="AE190" s="20"/>
      <c r="AF190" s="20"/>
      <c r="AG190" s="20"/>
      <c r="AH190" s="20"/>
      <c r="AI190" s="20"/>
      <c r="AJ190" s="20"/>
      <c r="AK190" s="20"/>
      <c r="AL190" s="20"/>
      <c r="AM190" s="20"/>
      <c r="AN190" s="20"/>
    </row>
    <row r="191" spans="1:40" ht="18" customHeight="1">
      <c r="A191" s="18"/>
      <c r="B191" s="18"/>
      <c r="C191" s="15"/>
      <c r="D191" s="15"/>
      <c r="E191" s="16"/>
      <c r="F191" s="16"/>
      <c r="G191" s="16"/>
      <c r="H191" s="16"/>
      <c r="I191" s="16"/>
      <c r="J191" s="16"/>
      <c r="K191" s="16"/>
      <c r="L191" s="16"/>
      <c r="M191" s="16"/>
      <c r="N191" s="16"/>
      <c r="O191" s="16"/>
      <c r="P191" s="16"/>
      <c r="Q191" s="16"/>
      <c r="R191" s="16"/>
      <c r="S191" s="16"/>
      <c r="T191" s="16"/>
      <c r="U191" s="16"/>
      <c r="V191" s="16"/>
      <c r="W191" s="16"/>
      <c r="X191" s="16"/>
      <c r="Y191" s="16"/>
      <c r="Z191" s="16"/>
      <c r="AA191" s="18"/>
      <c r="AB191" s="17"/>
      <c r="AC191" s="20"/>
      <c r="AD191" s="20"/>
      <c r="AE191" s="20"/>
      <c r="AF191" s="20"/>
      <c r="AG191" s="20"/>
      <c r="AH191" s="20"/>
      <c r="AI191" s="20"/>
      <c r="AJ191" s="20"/>
      <c r="AK191" s="20"/>
      <c r="AL191" s="20"/>
      <c r="AM191" s="20"/>
      <c r="AN191" s="20"/>
    </row>
    <row r="192" spans="1:40" ht="18" customHeight="1">
      <c r="A192" s="18"/>
      <c r="B192" s="18"/>
      <c r="C192" s="15"/>
      <c r="D192" s="15"/>
      <c r="E192" s="16"/>
      <c r="F192" s="16"/>
      <c r="G192" s="16"/>
      <c r="H192" s="16"/>
      <c r="I192" s="16"/>
      <c r="J192" s="16"/>
      <c r="K192" s="16"/>
      <c r="L192" s="16"/>
      <c r="M192" s="16"/>
      <c r="N192" s="16"/>
      <c r="O192" s="16"/>
      <c r="P192" s="16"/>
      <c r="Q192" s="16"/>
      <c r="R192" s="16"/>
      <c r="S192" s="16"/>
      <c r="T192" s="16"/>
      <c r="U192" s="16"/>
      <c r="V192" s="16"/>
      <c r="W192" s="16"/>
      <c r="X192" s="16"/>
      <c r="Y192" s="16"/>
      <c r="Z192" s="16"/>
      <c r="AA192" s="18"/>
      <c r="AB192" s="17"/>
      <c r="AC192" s="19"/>
      <c r="AD192" s="18"/>
      <c r="AE192" s="18"/>
      <c r="AF192" s="18"/>
      <c r="AG192" s="18"/>
      <c r="AH192" s="18"/>
      <c r="AI192" s="18"/>
      <c r="AJ192" s="18"/>
      <c r="AK192" s="18"/>
      <c r="AL192" s="18"/>
      <c r="AM192" s="18"/>
      <c r="AN192" s="18"/>
    </row>
    <row r="193" spans="1:40" ht="18" customHeight="1">
      <c r="A193" s="18"/>
      <c r="B193" s="18"/>
      <c r="C193" s="15"/>
      <c r="D193" s="15"/>
      <c r="E193" s="16"/>
      <c r="F193" s="16"/>
      <c r="G193" s="16"/>
      <c r="H193" s="16"/>
      <c r="I193" s="16"/>
      <c r="J193" s="16"/>
      <c r="K193" s="16"/>
      <c r="L193" s="16"/>
      <c r="M193" s="16"/>
      <c r="N193" s="16"/>
      <c r="O193" s="16"/>
      <c r="P193" s="16"/>
      <c r="Q193" s="16"/>
      <c r="R193" s="16"/>
      <c r="S193" s="16"/>
      <c r="T193" s="16"/>
      <c r="U193" s="16"/>
      <c r="V193" s="16"/>
      <c r="W193" s="16"/>
      <c r="X193" s="16"/>
      <c r="Y193" s="16"/>
      <c r="Z193" s="16"/>
      <c r="AA193" s="18"/>
      <c r="AB193" s="17"/>
      <c r="AC193" s="19"/>
      <c r="AD193" s="18"/>
      <c r="AE193" s="18"/>
      <c r="AF193" s="18"/>
      <c r="AG193" s="18"/>
      <c r="AH193" s="18"/>
      <c r="AI193" s="18"/>
      <c r="AJ193" s="18"/>
      <c r="AK193" s="18"/>
      <c r="AL193" s="18"/>
      <c r="AM193" s="18"/>
      <c r="AN193" s="18"/>
    </row>
    <row r="194" spans="1:40" ht="18" customHeight="1">
      <c r="A194" s="18"/>
      <c r="B194" s="18"/>
      <c r="C194" s="15"/>
      <c r="D194" s="15"/>
      <c r="E194" s="16"/>
      <c r="F194" s="16"/>
      <c r="G194" s="16"/>
      <c r="H194" s="16"/>
      <c r="I194" s="16"/>
      <c r="J194" s="16"/>
      <c r="K194" s="16"/>
      <c r="L194" s="16"/>
      <c r="M194" s="16"/>
      <c r="N194" s="16"/>
      <c r="O194" s="16"/>
      <c r="P194" s="16"/>
      <c r="Q194" s="16"/>
      <c r="R194" s="16"/>
      <c r="S194" s="16"/>
      <c r="T194" s="16"/>
      <c r="U194" s="16"/>
      <c r="V194" s="16"/>
      <c r="W194" s="16"/>
      <c r="X194" s="16"/>
      <c r="Y194" s="16"/>
      <c r="Z194" s="16"/>
      <c r="AA194" s="18"/>
      <c r="AB194" s="17"/>
      <c r="AC194" s="20"/>
      <c r="AD194" s="20"/>
      <c r="AE194" s="20"/>
      <c r="AF194" s="20"/>
      <c r="AG194" s="20"/>
      <c r="AH194" s="20"/>
      <c r="AI194" s="20"/>
      <c r="AJ194" s="20"/>
      <c r="AK194" s="20"/>
      <c r="AL194" s="20"/>
      <c r="AM194" s="20"/>
      <c r="AN194" s="20"/>
    </row>
    <row r="195" spans="1:40" ht="18" customHeight="1">
      <c r="A195" s="18"/>
      <c r="B195" s="18"/>
      <c r="C195" s="15"/>
      <c r="D195" s="15"/>
      <c r="E195" s="16"/>
      <c r="F195" s="16"/>
      <c r="G195" s="16"/>
      <c r="H195" s="16"/>
      <c r="I195" s="16"/>
      <c r="J195" s="16"/>
      <c r="K195" s="16"/>
      <c r="L195" s="16"/>
      <c r="M195" s="16"/>
      <c r="N195" s="16"/>
      <c r="O195" s="16"/>
      <c r="P195" s="16"/>
      <c r="Q195" s="16"/>
      <c r="R195" s="16"/>
      <c r="S195" s="16"/>
      <c r="T195" s="16"/>
      <c r="U195" s="16"/>
      <c r="V195" s="16"/>
      <c r="W195" s="16"/>
      <c r="X195" s="16"/>
      <c r="Y195" s="16"/>
      <c r="Z195" s="16"/>
      <c r="AA195" s="18"/>
      <c r="AB195" s="17"/>
      <c r="AC195" s="20"/>
      <c r="AD195" s="20"/>
      <c r="AE195" s="20"/>
      <c r="AF195" s="20"/>
      <c r="AG195" s="20"/>
      <c r="AH195" s="20"/>
      <c r="AI195" s="20"/>
      <c r="AJ195" s="20"/>
      <c r="AK195" s="20"/>
      <c r="AL195" s="20"/>
      <c r="AM195" s="20"/>
      <c r="AN195" s="20"/>
    </row>
    <row r="196" spans="1:40" ht="18" customHeight="1">
      <c r="A196" s="18"/>
      <c r="B196" s="18"/>
      <c r="C196" s="15"/>
      <c r="D196" s="15"/>
      <c r="E196" s="16"/>
      <c r="F196" s="16"/>
      <c r="G196" s="16"/>
      <c r="H196" s="16"/>
      <c r="I196" s="16"/>
      <c r="J196" s="16"/>
      <c r="K196" s="16"/>
      <c r="L196" s="16"/>
      <c r="M196" s="16"/>
      <c r="N196" s="16"/>
      <c r="O196" s="16"/>
      <c r="P196" s="16"/>
      <c r="Q196" s="16"/>
      <c r="R196" s="16"/>
      <c r="S196" s="16"/>
      <c r="T196" s="16"/>
      <c r="U196" s="16"/>
      <c r="V196" s="16"/>
      <c r="W196" s="16"/>
      <c r="X196" s="16"/>
      <c r="Y196" s="16"/>
      <c r="Z196" s="16"/>
      <c r="AA196" s="18"/>
      <c r="AB196" s="17"/>
      <c r="AC196" s="19"/>
      <c r="AD196" s="18"/>
      <c r="AE196" s="18"/>
      <c r="AF196" s="18"/>
      <c r="AG196" s="18"/>
      <c r="AH196" s="18"/>
      <c r="AI196" s="18"/>
      <c r="AJ196" s="18"/>
      <c r="AK196" s="18"/>
      <c r="AL196" s="18"/>
      <c r="AM196" s="18"/>
      <c r="AN196" s="18"/>
    </row>
    <row r="197" spans="1:40" ht="18" customHeight="1">
      <c r="A197" s="18"/>
      <c r="B197" s="18"/>
      <c r="C197" s="15"/>
      <c r="D197" s="15"/>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5"/>
      <c r="AJ197" s="15"/>
      <c r="AK197" s="15"/>
      <c r="AL197" s="15"/>
      <c r="AM197" s="15"/>
      <c r="AN197" s="15"/>
    </row>
    <row r="198" spans="1:40" ht="18" customHeight="1">
      <c r="A198" s="18"/>
      <c r="B198" s="18"/>
      <c r="C198" s="15"/>
      <c r="D198" s="15"/>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5"/>
      <c r="AJ198" s="15"/>
      <c r="AK198" s="15"/>
      <c r="AL198" s="15"/>
      <c r="AM198" s="15"/>
      <c r="AN198" s="15"/>
    </row>
    <row r="199" spans="1:40" ht="18" customHeight="1">
      <c r="A199" s="18"/>
      <c r="B199" s="18"/>
      <c r="C199" s="15"/>
      <c r="D199" s="15"/>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5"/>
      <c r="AJ199" s="15"/>
      <c r="AK199" s="15"/>
      <c r="AL199" s="15"/>
      <c r="AM199" s="15"/>
      <c r="AN199" s="15"/>
    </row>
    <row r="200" spans="1:40" ht="18" customHeight="1">
      <c r="A200" s="18"/>
      <c r="B200" s="18"/>
      <c r="C200" s="15"/>
      <c r="D200" s="15"/>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5"/>
      <c r="AJ200" s="15"/>
      <c r="AK200" s="15"/>
      <c r="AL200" s="15"/>
      <c r="AM200" s="15"/>
      <c r="AN200" s="15"/>
    </row>
    <row r="201" spans="1:40" ht="18" customHeight="1">
      <c r="A201" s="18"/>
      <c r="B201" s="18"/>
      <c r="C201" s="15"/>
      <c r="D201" s="15"/>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5"/>
      <c r="AJ201" s="15"/>
      <c r="AK201" s="15"/>
      <c r="AL201" s="15"/>
      <c r="AM201" s="15"/>
      <c r="AN201" s="15"/>
    </row>
    <row r="202" spans="1:40" ht="18" customHeight="1">
      <c r="A202" s="18"/>
      <c r="B202" s="18"/>
      <c r="C202" s="15"/>
      <c r="D202" s="15"/>
      <c r="E202" s="16"/>
      <c r="F202" s="16"/>
      <c r="G202" s="16"/>
      <c r="H202" s="16"/>
      <c r="I202" s="16"/>
      <c r="J202" s="16"/>
      <c r="K202" s="16"/>
      <c r="L202" s="16"/>
      <c r="M202" s="16"/>
      <c r="N202" s="16"/>
      <c r="O202" s="16"/>
      <c r="P202" s="16"/>
      <c r="Q202" s="16"/>
      <c r="R202" s="16"/>
      <c r="S202" s="16"/>
      <c r="T202" s="16"/>
      <c r="U202" s="16"/>
      <c r="V202" s="16"/>
      <c r="W202" s="16"/>
      <c r="X202" s="16"/>
      <c r="Y202" s="16"/>
      <c r="Z202" s="16"/>
      <c r="AA202" s="24"/>
      <c r="AB202" s="17"/>
      <c r="AC202" s="25"/>
      <c r="AD202" s="24"/>
      <c r="AE202" s="24"/>
      <c r="AF202" s="24"/>
      <c r="AG202" s="24"/>
      <c r="AH202" s="24"/>
      <c r="AI202" s="24"/>
      <c r="AJ202" s="24"/>
      <c r="AK202" s="24"/>
      <c r="AL202" s="24"/>
      <c r="AM202" s="24"/>
      <c r="AN202" s="24"/>
    </row>
    <row r="203" spans="1:40" ht="18" customHeight="1">
      <c r="A203" s="18"/>
      <c r="B203" s="18"/>
      <c r="C203" s="15"/>
      <c r="D203" s="15"/>
      <c r="E203" s="16"/>
      <c r="F203" s="16"/>
      <c r="G203" s="16"/>
      <c r="H203" s="16"/>
      <c r="I203" s="16"/>
      <c r="J203" s="16"/>
      <c r="K203" s="16"/>
      <c r="L203" s="16"/>
      <c r="M203" s="16"/>
      <c r="N203" s="16"/>
      <c r="O203" s="16"/>
      <c r="P203" s="16"/>
      <c r="Q203" s="16"/>
      <c r="R203" s="16"/>
      <c r="S203" s="16"/>
      <c r="T203" s="16"/>
      <c r="U203" s="16"/>
      <c r="V203" s="16"/>
      <c r="W203" s="16"/>
      <c r="X203" s="16"/>
      <c r="Y203" s="16"/>
      <c r="Z203" s="16"/>
      <c r="AA203" s="18"/>
      <c r="AB203" s="17"/>
      <c r="AC203" s="19"/>
      <c r="AD203" s="18"/>
      <c r="AE203" s="18"/>
      <c r="AF203" s="18"/>
      <c r="AG203" s="18"/>
      <c r="AH203" s="18"/>
      <c r="AI203" s="18"/>
      <c r="AJ203" s="18"/>
      <c r="AK203" s="18"/>
      <c r="AL203" s="18"/>
      <c r="AM203" s="18"/>
      <c r="AN203" s="18"/>
    </row>
    <row r="204" spans="1:40" ht="18" customHeight="1">
      <c r="A204" s="18"/>
      <c r="B204" s="18"/>
      <c r="C204" s="15"/>
      <c r="D204" s="15"/>
      <c r="E204" s="16"/>
      <c r="F204" s="16"/>
      <c r="G204" s="16"/>
      <c r="H204" s="16"/>
      <c r="I204" s="16"/>
      <c r="J204" s="16"/>
      <c r="K204" s="16"/>
      <c r="L204" s="16"/>
      <c r="M204" s="16"/>
      <c r="N204" s="16"/>
      <c r="O204" s="16"/>
      <c r="P204" s="16"/>
      <c r="Q204" s="16"/>
      <c r="R204" s="16"/>
      <c r="S204" s="16"/>
      <c r="T204" s="16"/>
      <c r="U204" s="16"/>
      <c r="V204" s="16"/>
      <c r="W204" s="16"/>
      <c r="X204" s="16"/>
      <c r="Y204" s="16"/>
      <c r="Z204" s="16"/>
      <c r="AA204" s="18"/>
      <c r="AB204" s="17"/>
      <c r="AC204" s="19"/>
      <c r="AD204" s="18"/>
      <c r="AE204" s="18"/>
      <c r="AF204" s="18"/>
      <c r="AG204" s="18"/>
      <c r="AH204" s="18"/>
      <c r="AI204" s="18"/>
      <c r="AJ204" s="18"/>
      <c r="AK204" s="18"/>
      <c r="AL204" s="18"/>
      <c r="AM204" s="18"/>
      <c r="AN204" s="18"/>
    </row>
    <row r="205" spans="1:40" ht="18" customHeight="1">
      <c r="A205" s="18"/>
      <c r="B205" s="18"/>
      <c r="C205" s="15"/>
      <c r="D205" s="15"/>
      <c r="E205" s="16"/>
      <c r="F205" s="16"/>
      <c r="G205" s="16"/>
      <c r="H205" s="16"/>
      <c r="I205" s="16"/>
      <c r="J205" s="16"/>
      <c r="K205" s="16"/>
      <c r="L205" s="16"/>
      <c r="M205" s="16"/>
      <c r="N205" s="16"/>
      <c r="O205" s="16"/>
      <c r="P205" s="16"/>
      <c r="Q205" s="16"/>
      <c r="R205" s="16"/>
      <c r="S205" s="16"/>
      <c r="T205" s="16"/>
      <c r="U205" s="16"/>
      <c r="V205" s="16"/>
      <c r="W205" s="16"/>
      <c r="X205" s="16"/>
      <c r="Y205" s="16"/>
      <c r="Z205" s="16"/>
      <c r="AA205" s="18"/>
      <c r="AB205" s="17"/>
      <c r="AC205" s="19"/>
      <c r="AD205" s="18"/>
      <c r="AE205" s="18"/>
      <c r="AF205" s="18"/>
      <c r="AG205" s="18"/>
      <c r="AH205" s="18"/>
      <c r="AI205" s="18"/>
      <c r="AJ205" s="18"/>
      <c r="AK205" s="18"/>
      <c r="AL205" s="18"/>
      <c r="AM205" s="18"/>
      <c r="AN205" s="18"/>
    </row>
    <row r="206" spans="1:40" ht="18" customHeight="1">
      <c r="A206" s="18"/>
      <c r="B206" s="18"/>
      <c r="C206" s="15"/>
      <c r="D206" s="15"/>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row>
    <row r="207" spans="1:40" ht="18" customHeight="1">
      <c r="A207" s="18"/>
      <c r="B207" s="18"/>
      <c r="C207" s="15"/>
      <c r="D207" s="15"/>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row>
    <row r="208" spans="1:40" ht="18" customHeight="1">
      <c r="A208" s="18"/>
      <c r="B208" s="18"/>
      <c r="C208" s="15"/>
      <c r="D208" s="15"/>
      <c r="E208" s="15"/>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row>
    <row r="209" spans="1:40" ht="18" customHeight="1">
      <c r="A209" s="18"/>
      <c r="B209" s="18"/>
      <c r="C209" s="15"/>
      <c r="D209" s="15"/>
      <c r="E209" s="15"/>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row>
    <row r="210" spans="1:40" ht="18" customHeight="1">
      <c r="A210" s="18"/>
      <c r="B210" s="18"/>
      <c r="C210" s="15"/>
      <c r="D210" s="15"/>
      <c r="E210" s="15"/>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row>
    <row r="211" spans="1:40" ht="18" customHeight="1">
      <c r="A211" s="18"/>
      <c r="B211" s="18"/>
      <c r="C211" s="15"/>
      <c r="D211" s="15"/>
      <c r="E211" s="15"/>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row>
    <row r="212" spans="1:40" ht="18" customHeight="1">
      <c r="A212" s="18"/>
      <c r="B212" s="18"/>
      <c r="C212" s="15"/>
      <c r="D212" s="15"/>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5"/>
      <c r="AJ212" s="15"/>
      <c r="AK212" s="15"/>
      <c r="AL212" s="15"/>
      <c r="AM212" s="15"/>
      <c r="AN212" s="15"/>
    </row>
    <row r="213" spans="1:40" ht="18" customHeight="1">
      <c r="A213" s="18"/>
      <c r="B213" s="18"/>
      <c r="C213" s="15"/>
      <c r="D213" s="15"/>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5"/>
      <c r="AJ213" s="15"/>
      <c r="AK213" s="15"/>
      <c r="AL213" s="15"/>
      <c r="AM213" s="15"/>
      <c r="AN213" s="15"/>
    </row>
    <row r="214" spans="1:40" ht="18" customHeight="1">
      <c r="A214" s="18"/>
      <c r="B214" s="18"/>
      <c r="C214" s="15"/>
      <c r="D214" s="15"/>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5"/>
      <c r="AJ214" s="15"/>
      <c r="AK214" s="15"/>
      <c r="AL214" s="15"/>
      <c r="AM214" s="15"/>
      <c r="AN214" s="15"/>
    </row>
    <row r="215" spans="1:40" ht="18" customHeight="1">
      <c r="A215" s="18"/>
      <c r="B215" s="18"/>
      <c r="C215" s="15"/>
      <c r="D215" s="15"/>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5"/>
      <c r="AJ215" s="15"/>
      <c r="AK215" s="15"/>
      <c r="AL215" s="15"/>
      <c r="AM215" s="15"/>
      <c r="AN215" s="15"/>
    </row>
    <row r="216" spans="1:40" ht="18"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row>
    <row r="217" spans="1:40" ht="18"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row>
    <row r="218" spans="1:40" ht="18" customHeight="1">
      <c r="A218" s="18"/>
      <c r="B218" s="18"/>
      <c r="C218" s="15"/>
      <c r="D218" s="15"/>
      <c r="E218" s="16"/>
      <c r="F218" s="16"/>
      <c r="G218" s="16"/>
      <c r="H218" s="16"/>
      <c r="I218" s="16"/>
      <c r="J218" s="16"/>
      <c r="K218" s="16"/>
      <c r="L218" s="16"/>
      <c r="M218" s="16"/>
      <c r="N218" s="16"/>
      <c r="O218" s="16"/>
      <c r="P218" s="16"/>
      <c r="Q218" s="16"/>
      <c r="R218" s="16"/>
      <c r="S218" s="16"/>
      <c r="T218" s="16"/>
      <c r="U218" s="16"/>
      <c r="V218" s="16"/>
      <c r="W218" s="16"/>
      <c r="X218" s="16"/>
      <c r="Y218" s="16"/>
      <c r="Z218" s="16"/>
      <c r="AA218" s="18"/>
      <c r="AB218" s="17"/>
      <c r="AC218" s="18"/>
      <c r="AD218" s="18"/>
      <c r="AE218" s="18"/>
      <c r="AF218" s="18"/>
      <c r="AG218" s="18"/>
      <c r="AH218" s="18"/>
      <c r="AI218" s="18"/>
      <c r="AJ218" s="18"/>
      <c r="AK218" s="18"/>
      <c r="AL218" s="18"/>
      <c r="AM218" s="18"/>
      <c r="AN218" s="18"/>
    </row>
    <row r="219" spans="1:40" ht="18" customHeight="1">
      <c r="A219" s="18"/>
      <c r="B219" s="18"/>
      <c r="C219" s="15"/>
      <c r="D219" s="15"/>
      <c r="E219" s="16"/>
      <c r="F219" s="16"/>
      <c r="G219" s="16"/>
      <c r="H219" s="16"/>
      <c r="I219" s="16"/>
      <c r="J219" s="16"/>
      <c r="K219" s="16"/>
      <c r="L219" s="16"/>
      <c r="M219" s="16"/>
      <c r="N219" s="16"/>
      <c r="O219" s="16"/>
      <c r="P219" s="16"/>
      <c r="Q219" s="16"/>
      <c r="R219" s="16"/>
      <c r="S219" s="16"/>
      <c r="T219" s="16"/>
      <c r="U219" s="16"/>
      <c r="V219" s="16"/>
      <c r="W219" s="16"/>
      <c r="X219" s="16"/>
      <c r="Y219" s="16"/>
      <c r="Z219" s="16"/>
      <c r="AA219" s="18"/>
      <c r="AB219" s="17"/>
      <c r="AC219" s="18"/>
      <c r="AD219" s="18"/>
      <c r="AE219" s="18"/>
      <c r="AF219" s="18"/>
      <c r="AG219" s="18"/>
      <c r="AH219" s="18"/>
      <c r="AI219" s="18"/>
      <c r="AJ219" s="18"/>
      <c r="AK219" s="18"/>
      <c r="AL219" s="18"/>
      <c r="AM219" s="18"/>
      <c r="AN219" s="18"/>
    </row>
    <row r="220" spans="1:40" ht="18" customHeight="1">
      <c r="A220" s="18"/>
      <c r="B220" s="18"/>
      <c r="C220" s="15"/>
      <c r="D220" s="15"/>
      <c r="E220" s="16"/>
      <c r="F220" s="16"/>
      <c r="G220" s="16"/>
      <c r="H220" s="16"/>
      <c r="I220" s="16"/>
      <c r="J220" s="16"/>
      <c r="K220" s="16"/>
      <c r="L220" s="16"/>
      <c r="M220" s="16"/>
      <c r="N220" s="16"/>
      <c r="O220" s="16"/>
      <c r="P220" s="16"/>
      <c r="Q220" s="16"/>
      <c r="R220" s="16"/>
      <c r="S220" s="16"/>
      <c r="T220" s="16"/>
      <c r="U220" s="16"/>
      <c r="V220" s="16"/>
      <c r="W220" s="16"/>
      <c r="X220" s="16"/>
      <c r="Y220" s="16"/>
      <c r="Z220" s="16"/>
      <c r="AA220" s="18"/>
      <c r="AB220" s="17"/>
      <c r="AC220" s="18"/>
      <c r="AD220" s="18"/>
      <c r="AE220" s="18"/>
      <c r="AF220" s="18"/>
      <c r="AG220" s="18"/>
      <c r="AH220" s="18"/>
      <c r="AI220" s="18"/>
      <c r="AJ220" s="18"/>
      <c r="AK220" s="18"/>
      <c r="AL220" s="18"/>
      <c r="AM220" s="18"/>
      <c r="AN220" s="18"/>
    </row>
    <row r="221" spans="1:40" ht="18" customHeight="1">
      <c r="A221" s="18"/>
      <c r="B221" s="18"/>
      <c r="C221" s="15"/>
      <c r="D221" s="15"/>
      <c r="E221" s="16"/>
      <c r="F221" s="16"/>
      <c r="G221" s="16"/>
      <c r="H221" s="16"/>
      <c r="I221" s="16"/>
      <c r="J221" s="16"/>
      <c r="K221" s="16"/>
      <c r="L221" s="16"/>
      <c r="M221" s="16"/>
      <c r="N221" s="16"/>
      <c r="O221" s="16"/>
      <c r="P221" s="16"/>
      <c r="Q221" s="16"/>
      <c r="R221" s="16"/>
      <c r="S221" s="16"/>
      <c r="T221" s="16"/>
      <c r="U221" s="16"/>
      <c r="V221" s="16"/>
      <c r="W221" s="16"/>
      <c r="X221" s="16"/>
      <c r="Y221" s="16"/>
      <c r="Z221" s="16"/>
      <c r="AA221" s="18"/>
      <c r="AB221" s="17"/>
      <c r="AC221" s="18"/>
      <c r="AD221" s="18"/>
      <c r="AE221" s="18"/>
      <c r="AF221" s="18"/>
      <c r="AG221" s="18"/>
      <c r="AH221" s="18"/>
      <c r="AI221" s="18"/>
      <c r="AJ221" s="18"/>
      <c r="AK221" s="18"/>
      <c r="AL221" s="18"/>
      <c r="AM221" s="18"/>
      <c r="AN221" s="18"/>
    </row>
    <row r="222" spans="1:40" ht="18" customHeight="1">
      <c r="A222" s="18"/>
      <c r="B222" s="18"/>
      <c r="C222" s="15"/>
      <c r="D222" s="15"/>
      <c r="E222" s="16"/>
      <c r="F222" s="16"/>
      <c r="G222" s="16"/>
      <c r="H222" s="16"/>
      <c r="I222" s="16"/>
      <c r="J222" s="16"/>
      <c r="K222" s="16"/>
      <c r="L222" s="16"/>
      <c r="M222" s="16"/>
      <c r="N222" s="16"/>
      <c r="O222" s="16"/>
      <c r="P222" s="16"/>
      <c r="Q222" s="16"/>
      <c r="R222" s="16"/>
      <c r="S222" s="16"/>
      <c r="T222" s="16"/>
      <c r="U222" s="16"/>
      <c r="V222" s="16"/>
      <c r="W222" s="16"/>
      <c r="X222" s="16"/>
      <c r="Y222" s="16"/>
      <c r="Z222" s="16"/>
      <c r="AA222" s="18"/>
      <c r="AB222" s="17"/>
      <c r="AC222" s="16"/>
      <c r="AD222" s="16"/>
      <c r="AE222" s="16"/>
      <c r="AF222" s="16"/>
      <c r="AG222" s="16"/>
      <c r="AH222" s="16"/>
      <c r="AI222" s="16"/>
      <c r="AJ222" s="16"/>
      <c r="AK222" s="16"/>
      <c r="AL222" s="16"/>
      <c r="AM222" s="16"/>
      <c r="AN222" s="16"/>
    </row>
    <row r="223" spans="1:40" ht="18" customHeight="1">
      <c r="A223" s="18"/>
      <c r="B223" s="18"/>
      <c r="C223" s="15"/>
      <c r="D223" s="15"/>
      <c r="E223" s="16"/>
      <c r="F223" s="16"/>
      <c r="G223" s="16"/>
      <c r="H223" s="16"/>
      <c r="I223" s="16"/>
      <c r="J223" s="16"/>
      <c r="K223" s="16"/>
      <c r="L223" s="16"/>
      <c r="M223" s="16"/>
      <c r="N223" s="16"/>
      <c r="O223" s="16"/>
      <c r="P223" s="16"/>
      <c r="Q223" s="16"/>
      <c r="R223" s="16"/>
      <c r="S223" s="16"/>
      <c r="T223" s="16"/>
      <c r="U223" s="16"/>
      <c r="V223" s="16"/>
      <c r="W223" s="16"/>
      <c r="X223" s="16"/>
      <c r="Y223" s="16"/>
      <c r="Z223" s="16"/>
      <c r="AA223" s="18"/>
      <c r="AB223" s="17"/>
      <c r="AC223" s="16"/>
      <c r="AD223" s="16"/>
      <c r="AE223" s="16"/>
      <c r="AF223" s="16"/>
      <c r="AG223" s="16"/>
      <c r="AH223" s="16"/>
      <c r="AI223" s="16"/>
      <c r="AJ223" s="16"/>
      <c r="AK223" s="16"/>
      <c r="AL223" s="16"/>
      <c r="AM223" s="16"/>
      <c r="AN223" s="16"/>
    </row>
    <row r="224" spans="1:40" ht="18" customHeight="1">
      <c r="A224" s="18"/>
      <c r="B224" s="18"/>
      <c r="C224" s="15"/>
      <c r="D224" s="15"/>
      <c r="E224" s="16"/>
      <c r="F224" s="16"/>
      <c r="G224" s="16"/>
      <c r="H224" s="16"/>
      <c r="I224" s="16"/>
      <c r="J224" s="16"/>
      <c r="K224" s="16"/>
      <c r="L224" s="16"/>
      <c r="M224" s="16"/>
      <c r="N224" s="16"/>
      <c r="O224" s="16"/>
      <c r="P224" s="16"/>
      <c r="Q224" s="16"/>
      <c r="R224" s="16"/>
      <c r="S224" s="16"/>
      <c r="T224" s="16"/>
      <c r="U224" s="16"/>
      <c r="V224" s="16"/>
      <c r="W224" s="16"/>
      <c r="X224" s="16"/>
      <c r="Y224" s="16"/>
      <c r="Z224" s="16"/>
      <c r="AA224" s="18"/>
      <c r="AB224" s="17"/>
      <c r="AC224" s="16"/>
      <c r="AD224" s="16"/>
      <c r="AE224" s="16"/>
      <c r="AF224" s="16"/>
      <c r="AG224" s="16"/>
      <c r="AH224" s="16"/>
      <c r="AI224" s="16"/>
      <c r="AJ224" s="16"/>
      <c r="AK224" s="16"/>
      <c r="AL224" s="16"/>
      <c r="AM224" s="16"/>
      <c r="AN224" s="16"/>
    </row>
    <row r="225" spans="1:40" ht="18" customHeight="1">
      <c r="A225" s="18"/>
      <c r="B225" s="18"/>
      <c r="C225" s="15"/>
      <c r="D225" s="15"/>
      <c r="E225" s="16"/>
      <c r="F225" s="16"/>
      <c r="G225" s="16"/>
      <c r="H225" s="16"/>
      <c r="I225" s="16"/>
      <c r="J225" s="16"/>
      <c r="K225" s="16"/>
      <c r="L225" s="16"/>
      <c r="M225" s="16"/>
      <c r="N225" s="16"/>
      <c r="O225" s="16"/>
      <c r="P225" s="16"/>
      <c r="Q225" s="16"/>
      <c r="R225" s="16"/>
      <c r="S225" s="16"/>
      <c r="T225" s="16"/>
      <c r="U225" s="16"/>
      <c r="V225" s="16"/>
      <c r="W225" s="16"/>
      <c r="X225" s="16"/>
      <c r="Y225" s="16"/>
      <c r="Z225" s="16"/>
      <c r="AA225" s="18"/>
      <c r="AB225" s="17"/>
      <c r="AC225" s="16"/>
      <c r="AD225" s="16"/>
      <c r="AE225" s="16"/>
      <c r="AF225" s="16"/>
      <c r="AG225" s="16"/>
      <c r="AH225" s="16"/>
      <c r="AI225" s="16"/>
      <c r="AJ225" s="16"/>
      <c r="AK225" s="16"/>
      <c r="AL225" s="16"/>
      <c r="AM225" s="16"/>
      <c r="AN225" s="16"/>
    </row>
    <row r="226" spans="1:40" ht="18" customHeight="1">
      <c r="A226" s="18"/>
      <c r="B226" s="18"/>
      <c r="C226" s="15"/>
      <c r="D226" s="15"/>
      <c r="E226" s="16"/>
      <c r="F226" s="16"/>
      <c r="G226" s="16"/>
      <c r="H226" s="16"/>
      <c r="I226" s="16"/>
      <c r="J226" s="16"/>
      <c r="K226" s="16"/>
      <c r="L226" s="16"/>
      <c r="M226" s="16"/>
      <c r="N226" s="16"/>
      <c r="O226" s="16"/>
      <c r="P226" s="16"/>
      <c r="Q226" s="16"/>
      <c r="R226" s="16"/>
      <c r="S226" s="16"/>
      <c r="T226" s="16"/>
      <c r="U226" s="16"/>
      <c r="V226" s="16"/>
      <c r="W226" s="16"/>
      <c r="X226" s="16"/>
      <c r="Y226" s="16"/>
      <c r="Z226" s="16"/>
      <c r="AA226" s="18"/>
      <c r="AB226" s="17"/>
      <c r="AC226" s="16"/>
      <c r="AD226" s="16"/>
      <c r="AE226" s="16"/>
      <c r="AF226" s="16"/>
      <c r="AG226" s="16"/>
      <c r="AH226" s="16"/>
      <c r="AI226" s="16"/>
      <c r="AJ226" s="16"/>
      <c r="AK226" s="16"/>
      <c r="AL226" s="16"/>
      <c r="AM226" s="16"/>
      <c r="AN226" s="16"/>
    </row>
    <row r="227" spans="1:40" ht="18" customHeight="1">
      <c r="A227" s="18"/>
      <c r="B227" s="18"/>
      <c r="C227" s="15"/>
      <c r="D227" s="15"/>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row>
    <row r="228" spans="1:40" ht="18" customHeight="1">
      <c r="A228" s="18"/>
      <c r="B228" s="18"/>
      <c r="C228" s="15"/>
      <c r="D228" s="15"/>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row>
    <row r="229" spans="1:40" ht="18" customHeight="1">
      <c r="A229" s="18"/>
      <c r="B229" s="18"/>
      <c r="C229" s="15"/>
      <c r="D229" s="15"/>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row>
    <row r="230" spans="1:40" ht="18" customHeight="1">
      <c r="A230" s="18"/>
      <c r="B230" s="18"/>
      <c r="C230" s="23"/>
      <c r="D230" s="23"/>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row>
    <row r="231" spans="1:40" ht="18" customHeight="1">
      <c r="A231" s="18"/>
      <c r="B231" s="18"/>
      <c r="C231" s="23"/>
      <c r="D231" s="23"/>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row>
    <row r="232" spans="1:40" ht="18" customHeight="1">
      <c r="A232" s="18"/>
      <c r="B232" s="18"/>
      <c r="C232" s="23"/>
      <c r="D232" s="23"/>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row>
    <row r="233" spans="1:40" ht="18"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row>
    <row r="234" spans="1:40" ht="18" customHeight="1">
      <c r="A234" s="18"/>
      <c r="B234" s="18"/>
      <c r="C234" s="15"/>
      <c r="D234" s="15"/>
      <c r="E234" s="16"/>
      <c r="F234" s="16"/>
      <c r="G234" s="16"/>
      <c r="H234" s="16"/>
      <c r="I234" s="16"/>
      <c r="J234" s="16"/>
      <c r="K234" s="16"/>
      <c r="L234" s="16"/>
      <c r="M234" s="16"/>
      <c r="N234" s="16"/>
      <c r="O234" s="16"/>
      <c r="P234" s="16"/>
      <c r="Q234" s="16"/>
      <c r="R234" s="16"/>
      <c r="S234" s="16"/>
      <c r="T234" s="16"/>
      <c r="U234" s="16"/>
      <c r="V234" s="16"/>
      <c r="W234" s="16"/>
      <c r="X234" s="16"/>
      <c r="Y234" s="16"/>
      <c r="Z234" s="16"/>
      <c r="AA234" s="18"/>
      <c r="AB234" s="17"/>
      <c r="AC234" s="18"/>
      <c r="AD234" s="18"/>
      <c r="AE234" s="18"/>
      <c r="AF234" s="18"/>
      <c r="AG234" s="18"/>
      <c r="AH234" s="18"/>
      <c r="AI234" s="18"/>
      <c r="AJ234" s="18"/>
      <c r="AK234" s="18"/>
      <c r="AL234" s="18"/>
      <c r="AM234" s="18"/>
      <c r="AN234" s="18"/>
    </row>
    <row r="235" spans="1:40" ht="18" customHeight="1">
      <c r="A235" s="18"/>
      <c r="B235" s="18"/>
      <c r="C235" s="15"/>
      <c r="D235" s="15"/>
      <c r="E235" s="16"/>
      <c r="F235" s="16"/>
      <c r="G235" s="16"/>
      <c r="H235" s="16"/>
      <c r="I235" s="16"/>
      <c r="J235" s="16"/>
      <c r="K235" s="16"/>
      <c r="L235" s="16"/>
      <c r="M235" s="16"/>
      <c r="N235" s="16"/>
      <c r="O235" s="16"/>
      <c r="P235" s="16"/>
      <c r="Q235" s="16"/>
      <c r="R235" s="16"/>
      <c r="S235" s="16"/>
      <c r="T235" s="16"/>
      <c r="U235" s="16"/>
      <c r="V235" s="16"/>
      <c r="W235" s="16"/>
      <c r="X235" s="16"/>
      <c r="Y235" s="16"/>
      <c r="Z235" s="16"/>
      <c r="AA235" s="18"/>
      <c r="AB235" s="17"/>
      <c r="AC235" s="18"/>
      <c r="AD235" s="18"/>
      <c r="AE235" s="18"/>
      <c r="AF235" s="18"/>
      <c r="AG235" s="18"/>
      <c r="AH235" s="18"/>
      <c r="AI235" s="18"/>
      <c r="AJ235" s="18"/>
      <c r="AK235" s="18"/>
      <c r="AL235" s="18"/>
      <c r="AM235" s="18"/>
      <c r="AN235" s="18"/>
    </row>
    <row r="236" spans="1:40" ht="18" customHeight="1">
      <c r="A236" s="18"/>
      <c r="B236" s="18"/>
      <c r="C236" s="15"/>
      <c r="D236" s="15"/>
      <c r="E236" s="16"/>
      <c r="F236" s="16"/>
      <c r="G236" s="16"/>
      <c r="H236" s="16"/>
      <c r="I236" s="16"/>
      <c r="J236" s="16"/>
      <c r="K236" s="16"/>
      <c r="L236" s="16"/>
      <c r="M236" s="16"/>
      <c r="N236" s="16"/>
      <c r="O236" s="16"/>
      <c r="P236" s="16"/>
      <c r="Q236" s="16"/>
      <c r="R236" s="16"/>
      <c r="S236" s="16"/>
      <c r="T236" s="16"/>
      <c r="U236" s="16"/>
      <c r="V236" s="16"/>
      <c r="W236" s="16"/>
      <c r="X236" s="16"/>
      <c r="Y236" s="16"/>
      <c r="Z236" s="16"/>
      <c r="AA236" s="18"/>
      <c r="AB236" s="17"/>
      <c r="AC236" s="18"/>
      <c r="AD236" s="18"/>
      <c r="AE236" s="18"/>
      <c r="AF236" s="18"/>
      <c r="AG236" s="18"/>
      <c r="AH236" s="18"/>
      <c r="AI236" s="18"/>
      <c r="AJ236" s="18"/>
      <c r="AK236" s="18"/>
      <c r="AL236" s="18"/>
      <c r="AM236" s="18"/>
      <c r="AN236" s="18"/>
    </row>
    <row r="237" spans="1:40" ht="18" customHeight="1">
      <c r="A237" s="18"/>
      <c r="B237" s="18"/>
      <c r="C237" s="15"/>
      <c r="D237" s="15"/>
      <c r="E237" s="16"/>
      <c r="F237" s="16"/>
      <c r="G237" s="16"/>
      <c r="H237" s="16"/>
      <c r="I237" s="16"/>
      <c r="J237" s="16"/>
      <c r="K237" s="16"/>
      <c r="L237" s="16"/>
      <c r="M237" s="16"/>
      <c r="N237" s="16"/>
      <c r="O237" s="16"/>
      <c r="P237" s="16"/>
      <c r="Q237" s="16"/>
      <c r="R237" s="16"/>
      <c r="S237" s="16"/>
      <c r="T237" s="16"/>
      <c r="U237" s="16"/>
      <c r="V237" s="16"/>
      <c r="W237" s="16"/>
      <c r="X237" s="16"/>
      <c r="Y237" s="16"/>
      <c r="Z237" s="16"/>
      <c r="AA237" s="18"/>
      <c r="AB237" s="17"/>
      <c r="AC237" s="18"/>
      <c r="AD237" s="18"/>
      <c r="AE237" s="18"/>
      <c r="AF237" s="18"/>
      <c r="AG237" s="18"/>
      <c r="AH237" s="18"/>
      <c r="AI237" s="18"/>
      <c r="AJ237" s="18"/>
      <c r="AK237" s="18"/>
      <c r="AL237" s="18"/>
      <c r="AM237" s="18"/>
      <c r="AN237" s="18"/>
    </row>
    <row r="238" spans="1:40" ht="18" customHeight="1">
      <c r="A238" s="18"/>
      <c r="B238" s="18"/>
      <c r="C238" s="15"/>
      <c r="D238" s="15"/>
      <c r="E238" s="16"/>
      <c r="F238" s="16"/>
      <c r="G238" s="16"/>
      <c r="H238" s="16"/>
      <c r="I238" s="16"/>
      <c r="J238" s="16"/>
      <c r="K238" s="16"/>
      <c r="L238" s="16"/>
      <c r="M238" s="16"/>
      <c r="N238" s="16"/>
      <c r="O238" s="16"/>
      <c r="P238" s="16"/>
      <c r="Q238" s="16"/>
      <c r="R238" s="16"/>
      <c r="S238" s="16"/>
      <c r="T238" s="16"/>
      <c r="U238" s="16"/>
      <c r="V238" s="16"/>
      <c r="W238" s="16"/>
      <c r="X238" s="16"/>
      <c r="Y238" s="16"/>
      <c r="Z238" s="16"/>
      <c r="AA238" s="18"/>
      <c r="AB238" s="17"/>
      <c r="AC238" s="18"/>
      <c r="AD238" s="18"/>
      <c r="AE238" s="18"/>
      <c r="AF238" s="18"/>
      <c r="AG238" s="18"/>
      <c r="AH238" s="18"/>
      <c r="AI238" s="18"/>
      <c r="AJ238" s="18"/>
      <c r="AK238" s="18"/>
      <c r="AL238" s="18"/>
      <c r="AM238" s="18"/>
      <c r="AN238" s="18"/>
    </row>
    <row r="239" spans="1:40" ht="18" customHeight="1">
      <c r="A239" s="18"/>
      <c r="B239" s="18"/>
      <c r="C239" s="15"/>
      <c r="D239" s="15"/>
      <c r="E239" s="16"/>
      <c r="F239" s="16"/>
      <c r="G239" s="16"/>
      <c r="H239" s="16"/>
      <c r="I239" s="16"/>
      <c r="J239" s="16"/>
      <c r="K239" s="16"/>
      <c r="L239" s="16"/>
      <c r="M239" s="16"/>
      <c r="N239" s="16"/>
      <c r="O239" s="16"/>
      <c r="P239" s="16"/>
      <c r="Q239" s="16"/>
      <c r="R239" s="16"/>
      <c r="S239" s="16"/>
      <c r="T239" s="16"/>
      <c r="U239" s="16"/>
      <c r="V239" s="16"/>
      <c r="W239" s="16"/>
      <c r="X239" s="16"/>
      <c r="Y239" s="16"/>
      <c r="Z239" s="16"/>
      <c r="AA239" s="18"/>
      <c r="AB239" s="17"/>
      <c r="AC239" s="18"/>
      <c r="AD239" s="18"/>
      <c r="AE239" s="18"/>
      <c r="AF239" s="18"/>
      <c r="AG239" s="18"/>
      <c r="AH239" s="18"/>
      <c r="AI239" s="18"/>
      <c r="AJ239" s="18"/>
      <c r="AK239" s="18"/>
      <c r="AL239" s="18"/>
      <c r="AM239" s="18"/>
      <c r="AN239" s="18"/>
    </row>
    <row r="240" spans="1:40" ht="18" customHeight="1">
      <c r="A240" s="18"/>
      <c r="B240" s="18"/>
      <c r="C240" s="15"/>
      <c r="D240" s="15"/>
      <c r="E240" s="16"/>
      <c r="F240" s="16"/>
      <c r="G240" s="16"/>
      <c r="H240" s="16"/>
      <c r="I240" s="16"/>
      <c r="J240" s="16"/>
      <c r="K240" s="16"/>
      <c r="L240" s="16"/>
      <c r="M240" s="16"/>
      <c r="N240" s="16"/>
      <c r="O240" s="16"/>
      <c r="P240" s="16"/>
      <c r="Q240" s="16"/>
      <c r="R240" s="16"/>
      <c r="S240" s="16"/>
      <c r="T240" s="16"/>
      <c r="U240" s="16"/>
      <c r="V240" s="16"/>
      <c r="W240" s="16"/>
      <c r="X240" s="16"/>
      <c r="Y240" s="16"/>
      <c r="Z240" s="16"/>
      <c r="AA240" s="18"/>
      <c r="AB240" s="17"/>
      <c r="AC240" s="18"/>
      <c r="AD240" s="18"/>
      <c r="AE240" s="18"/>
      <c r="AF240" s="18"/>
      <c r="AG240" s="18"/>
      <c r="AH240" s="18"/>
      <c r="AI240" s="18"/>
      <c r="AJ240" s="18"/>
      <c r="AK240" s="18"/>
      <c r="AL240" s="18"/>
      <c r="AM240" s="18"/>
      <c r="AN240" s="18"/>
    </row>
    <row r="241" spans="1:40" ht="18" customHeight="1">
      <c r="A241" s="18"/>
      <c r="B241" s="18"/>
      <c r="C241" s="15"/>
      <c r="D241" s="15"/>
      <c r="E241" s="16"/>
      <c r="F241" s="16"/>
      <c r="G241" s="16"/>
      <c r="H241" s="16"/>
      <c r="I241" s="16"/>
      <c r="J241" s="16"/>
      <c r="K241" s="16"/>
      <c r="L241" s="16"/>
      <c r="M241" s="16"/>
      <c r="N241" s="16"/>
      <c r="O241" s="16"/>
      <c r="P241" s="16"/>
      <c r="Q241" s="16"/>
      <c r="R241" s="16"/>
      <c r="S241" s="16"/>
      <c r="T241" s="16"/>
      <c r="U241" s="16"/>
      <c r="V241" s="16"/>
      <c r="W241" s="16"/>
      <c r="X241" s="16"/>
      <c r="Y241" s="16"/>
      <c r="Z241" s="16"/>
      <c r="AA241" s="18"/>
      <c r="AB241" s="17"/>
      <c r="AC241" s="19"/>
      <c r="AD241" s="18"/>
      <c r="AE241" s="18"/>
      <c r="AF241" s="18"/>
      <c r="AG241" s="18"/>
      <c r="AH241" s="18"/>
      <c r="AI241" s="18"/>
      <c r="AJ241" s="18"/>
      <c r="AK241" s="18"/>
      <c r="AL241" s="18"/>
      <c r="AM241" s="18"/>
      <c r="AN241" s="18"/>
    </row>
    <row r="242" spans="1:40" ht="18" customHeight="1">
      <c r="A242" s="18"/>
      <c r="B242" s="18"/>
      <c r="C242" s="15"/>
      <c r="D242" s="15"/>
      <c r="E242" s="16"/>
      <c r="F242" s="16"/>
      <c r="G242" s="16"/>
      <c r="H242" s="16"/>
      <c r="I242" s="16"/>
      <c r="J242" s="16"/>
      <c r="K242" s="16"/>
      <c r="L242" s="16"/>
      <c r="M242" s="16"/>
      <c r="N242" s="16"/>
      <c r="O242" s="16"/>
      <c r="P242" s="16"/>
      <c r="Q242" s="16"/>
      <c r="R242" s="16"/>
      <c r="S242" s="16"/>
      <c r="T242" s="16"/>
      <c r="U242" s="16"/>
      <c r="V242" s="16"/>
      <c r="W242" s="16"/>
      <c r="X242" s="16"/>
      <c r="Y242" s="16"/>
      <c r="Z242" s="16"/>
      <c r="AA242" s="18"/>
      <c r="AB242" s="17"/>
      <c r="AC242" s="19"/>
      <c r="AD242" s="18"/>
      <c r="AE242" s="18"/>
      <c r="AF242" s="18"/>
      <c r="AG242" s="18"/>
      <c r="AH242" s="18"/>
      <c r="AI242" s="18"/>
      <c r="AJ242" s="18"/>
      <c r="AK242" s="18"/>
      <c r="AL242" s="18"/>
      <c r="AM242" s="18"/>
      <c r="AN242" s="18"/>
    </row>
    <row r="243" spans="1:40" ht="18" customHeight="1">
      <c r="A243" s="18"/>
      <c r="B243" s="18"/>
      <c r="C243" s="15"/>
      <c r="D243" s="15"/>
      <c r="E243" s="16"/>
      <c r="F243" s="16"/>
      <c r="G243" s="16"/>
      <c r="H243" s="16"/>
      <c r="I243" s="16"/>
      <c r="J243" s="16"/>
      <c r="K243" s="16"/>
      <c r="L243" s="16"/>
      <c r="M243" s="16"/>
      <c r="N243" s="16"/>
      <c r="O243" s="16"/>
      <c r="P243" s="16"/>
      <c r="Q243" s="16"/>
      <c r="R243" s="16"/>
      <c r="S243" s="16"/>
      <c r="T243" s="16"/>
      <c r="U243" s="16"/>
      <c r="V243" s="16"/>
      <c r="W243" s="16"/>
      <c r="X243" s="16"/>
      <c r="Y243" s="16"/>
      <c r="Z243" s="16"/>
      <c r="AA243" s="18"/>
      <c r="AB243" s="17"/>
      <c r="AC243" s="16"/>
      <c r="AD243" s="16"/>
      <c r="AE243" s="16"/>
      <c r="AF243" s="16"/>
      <c r="AG243" s="16"/>
      <c r="AH243" s="16"/>
      <c r="AI243" s="16"/>
      <c r="AJ243" s="16"/>
      <c r="AK243" s="16"/>
      <c r="AL243" s="16"/>
      <c r="AM243" s="16"/>
      <c r="AN243" s="16"/>
    </row>
    <row r="244" spans="1:40" ht="18" customHeight="1">
      <c r="A244" s="18"/>
      <c r="B244" s="18"/>
      <c r="C244" s="15"/>
      <c r="D244" s="15"/>
      <c r="E244" s="16"/>
      <c r="F244" s="16"/>
      <c r="G244" s="16"/>
      <c r="H244" s="16"/>
      <c r="I244" s="16"/>
      <c r="J244" s="16"/>
      <c r="K244" s="16"/>
      <c r="L244" s="16"/>
      <c r="M244" s="16"/>
      <c r="N244" s="16"/>
      <c r="O244" s="16"/>
      <c r="P244" s="16"/>
      <c r="Q244" s="16"/>
      <c r="R244" s="16"/>
      <c r="S244" s="16"/>
      <c r="T244" s="16"/>
      <c r="U244" s="16"/>
      <c r="V244" s="16"/>
      <c r="W244" s="16"/>
      <c r="X244" s="16"/>
      <c r="Y244" s="16"/>
      <c r="Z244" s="16"/>
      <c r="AA244" s="18"/>
      <c r="AB244" s="17"/>
      <c r="AC244" s="16"/>
      <c r="AD244" s="16"/>
      <c r="AE244" s="16"/>
      <c r="AF244" s="16"/>
      <c r="AG244" s="16"/>
      <c r="AH244" s="16"/>
      <c r="AI244" s="16"/>
      <c r="AJ244" s="16"/>
      <c r="AK244" s="16"/>
      <c r="AL244" s="16"/>
      <c r="AM244" s="16"/>
      <c r="AN244" s="16"/>
    </row>
    <row r="245" spans="1:40" ht="18" customHeight="1">
      <c r="A245" s="18"/>
      <c r="B245" s="18"/>
      <c r="C245" s="15"/>
      <c r="D245" s="15"/>
      <c r="E245" s="16"/>
      <c r="F245" s="16"/>
      <c r="G245" s="16"/>
      <c r="H245" s="16"/>
      <c r="I245" s="16"/>
      <c r="J245" s="16"/>
      <c r="K245" s="16"/>
      <c r="L245" s="16"/>
      <c r="M245" s="16"/>
      <c r="N245" s="16"/>
      <c r="O245" s="16"/>
      <c r="P245" s="16"/>
      <c r="Q245" s="16"/>
      <c r="R245" s="16"/>
      <c r="S245" s="16"/>
      <c r="T245" s="16"/>
      <c r="U245" s="16"/>
      <c r="V245" s="16"/>
      <c r="W245" s="16"/>
      <c r="X245" s="16"/>
      <c r="Y245" s="16"/>
      <c r="Z245" s="16"/>
      <c r="AA245" s="18"/>
      <c r="AB245" s="17"/>
      <c r="AC245" s="16"/>
      <c r="AD245" s="16"/>
      <c r="AE245" s="16"/>
      <c r="AF245" s="16"/>
      <c r="AG245" s="16"/>
      <c r="AH245" s="16"/>
      <c r="AI245" s="16"/>
      <c r="AJ245" s="16"/>
      <c r="AK245" s="16"/>
      <c r="AL245" s="16"/>
      <c r="AM245" s="16"/>
      <c r="AN245" s="16"/>
    </row>
    <row r="246" spans="1:40" ht="18" customHeight="1">
      <c r="A246" s="18"/>
      <c r="B246" s="18"/>
      <c r="C246" s="15"/>
      <c r="D246" s="15"/>
      <c r="E246" s="16"/>
      <c r="F246" s="16"/>
      <c r="G246" s="16"/>
      <c r="H246" s="16"/>
      <c r="I246" s="16"/>
      <c r="J246" s="16"/>
      <c r="K246" s="16"/>
      <c r="L246" s="16"/>
      <c r="M246" s="16"/>
      <c r="N246" s="16"/>
      <c r="O246" s="16"/>
      <c r="P246" s="16"/>
      <c r="Q246" s="16"/>
      <c r="R246" s="16"/>
      <c r="S246" s="16"/>
      <c r="T246" s="16"/>
      <c r="U246" s="16"/>
      <c r="V246" s="16"/>
      <c r="W246" s="16"/>
      <c r="X246" s="16"/>
      <c r="Y246" s="16"/>
      <c r="Z246" s="16"/>
      <c r="AA246" s="18"/>
      <c r="AB246" s="17"/>
      <c r="AC246" s="16"/>
      <c r="AD246" s="16"/>
      <c r="AE246" s="16"/>
      <c r="AF246" s="16"/>
      <c r="AG246" s="16"/>
      <c r="AH246" s="16"/>
      <c r="AI246" s="16"/>
      <c r="AJ246" s="16"/>
      <c r="AK246" s="16"/>
      <c r="AL246" s="16"/>
      <c r="AM246" s="16"/>
      <c r="AN246" s="16"/>
    </row>
    <row r="247" spans="1:40" ht="18" customHeight="1">
      <c r="A247" s="18"/>
      <c r="B247" s="18"/>
      <c r="C247" s="15"/>
      <c r="D247" s="15"/>
      <c r="E247" s="16"/>
      <c r="F247" s="16"/>
      <c r="G247" s="16"/>
      <c r="H247" s="16"/>
      <c r="I247" s="16"/>
      <c r="J247" s="16"/>
      <c r="K247" s="16"/>
      <c r="L247" s="16"/>
      <c r="M247" s="16"/>
      <c r="N247" s="16"/>
      <c r="O247" s="16"/>
      <c r="P247" s="16"/>
      <c r="Q247" s="16"/>
      <c r="R247" s="16"/>
      <c r="S247" s="16"/>
      <c r="T247" s="16"/>
      <c r="U247" s="16"/>
      <c r="V247" s="16"/>
      <c r="W247" s="16"/>
      <c r="X247" s="16"/>
      <c r="Y247" s="16"/>
      <c r="Z247" s="16"/>
      <c r="AA247" s="18"/>
      <c r="AB247" s="17"/>
      <c r="AC247" s="16"/>
      <c r="AD247" s="16"/>
      <c r="AE247" s="16"/>
      <c r="AF247" s="16"/>
      <c r="AG247" s="16"/>
      <c r="AH247" s="16"/>
      <c r="AI247" s="16"/>
      <c r="AJ247" s="16"/>
      <c r="AK247" s="16"/>
      <c r="AL247" s="16"/>
      <c r="AM247" s="16"/>
      <c r="AN247" s="16"/>
    </row>
    <row r="248" spans="1:40" ht="18" customHeight="1">
      <c r="A248" s="18"/>
      <c r="B248" s="18"/>
      <c r="C248" s="15"/>
      <c r="D248" s="15"/>
      <c r="E248" s="16"/>
      <c r="F248" s="16"/>
      <c r="G248" s="16"/>
      <c r="H248" s="16"/>
      <c r="I248" s="16"/>
      <c r="J248" s="16"/>
      <c r="K248" s="16"/>
      <c r="L248" s="16"/>
      <c r="M248" s="16"/>
      <c r="N248" s="16"/>
      <c r="O248" s="16"/>
      <c r="P248" s="16"/>
      <c r="Q248" s="16"/>
      <c r="R248" s="16"/>
      <c r="S248" s="16"/>
      <c r="T248" s="16"/>
      <c r="U248" s="16"/>
      <c r="V248" s="16"/>
      <c r="W248" s="16"/>
      <c r="X248" s="16"/>
      <c r="Y248" s="16"/>
      <c r="Z248" s="16"/>
      <c r="AA248" s="18"/>
      <c r="AB248" s="17"/>
      <c r="AC248" s="16"/>
      <c r="AD248" s="16"/>
      <c r="AE248" s="16"/>
      <c r="AF248" s="16"/>
      <c r="AG248" s="16"/>
      <c r="AH248" s="16"/>
      <c r="AI248" s="16"/>
      <c r="AJ248" s="16"/>
      <c r="AK248" s="16"/>
      <c r="AL248" s="16"/>
      <c r="AM248" s="16"/>
      <c r="AN248" s="16"/>
    </row>
    <row r="249" spans="1:40" ht="18" customHeight="1">
      <c r="A249" s="18"/>
      <c r="B249" s="18"/>
      <c r="C249" s="15"/>
      <c r="D249" s="15"/>
      <c r="E249" s="16"/>
      <c r="F249" s="16"/>
      <c r="G249" s="16"/>
      <c r="H249" s="16"/>
      <c r="I249" s="16"/>
      <c r="J249" s="16"/>
      <c r="K249" s="16"/>
      <c r="L249" s="16"/>
      <c r="M249" s="16"/>
      <c r="N249" s="16"/>
      <c r="O249" s="16"/>
      <c r="P249" s="16"/>
      <c r="Q249" s="16"/>
      <c r="R249" s="16"/>
      <c r="S249" s="16"/>
      <c r="T249" s="16"/>
      <c r="U249" s="16"/>
      <c r="V249" s="16"/>
      <c r="W249" s="16"/>
      <c r="X249" s="16"/>
      <c r="Y249" s="16"/>
      <c r="Z249" s="16"/>
      <c r="AA249" s="18"/>
      <c r="AB249" s="17"/>
      <c r="AC249" s="16"/>
      <c r="AD249" s="16"/>
      <c r="AE249" s="16"/>
      <c r="AF249" s="16"/>
      <c r="AG249" s="16"/>
      <c r="AH249" s="16"/>
      <c r="AI249" s="16"/>
      <c r="AJ249" s="16"/>
      <c r="AK249" s="16"/>
      <c r="AL249" s="16"/>
      <c r="AM249" s="16"/>
      <c r="AN249" s="16"/>
    </row>
    <row r="250" spans="1:40" ht="18" customHeight="1">
      <c r="A250" s="18"/>
      <c r="B250" s="18"/>
      <c r="C250" s="15"/>
      <c r="D250" s="15"/>
      <c r="E250" s="16"/>
      <c r="F250" s="16"/>
      <c r="G250" s="16"/>
      <c r="H250" s="16"/>
      <c r="I250" s="16"/>
      <c r="J250" s="16"/>
      <c r="K250" s="16"/>
      <c r="L250" s="16"/>
      <c r="M250" s="16"/>
      <c r="N250" s="16"/>
      <c r="O250" s="16"/>
      <c r="P250" s="16"/>
      <c r="Q250" s="16"/>
      <c r="R250" s="16"/>
      <c r="S250" s="16"/>
      <c r="T250" s="16"/>
      <c r="U250" s="16"/>
      <c r="V250" s="16"/>
      <c r="W250" s="16"/>
      <c r="X250" s="16"/>
      <c r="Y250" s="16"/>
      <c r="Z250" s="16"/>
      <c r="AA250" s="18"/>
      <c r="AB250" s="17"/>
      <c r="AC250" s="16"/>
      <c r="AD250" s="16"/>
      <c r="AE250" s="16"/>
      <c r="AF250" s="16"/>
      <c r="AG250" s="16"/>
      <c r="AH250" s="16"/>
      <c r="AI250" s="16"/>
      <c r="AJ250" s="16"/>
      <c r="AK250" s="16"/>
      <c r="AL250" s="16"/>
      <c r="AM250" s="16"/>
      <c r="AN250" s="16"/>
    </row>
    <row r="251" spans="1:40" ht="18" customHeight="1">
      <c r="A251" s="18"/>
      <c r="B251" s="18"/>
      <c r="C251" s="15"/>
      <c r="D251" s="15"/>
      <c r="E251" s="16"/>
      <c r="F251" s="16"/>
      <c r="G251" s="16"/>
      <c r="H251" s="16"/>
      <c r="I251" s="16"/>
      <c r="J251" s="16"/>
      <c r="K251" s="16"/>
      <c r="L251" s="16"/>
      <c r="M251" s="16"/>
      <c r="N251" s="16"/>
      <c r="O251" s="16"/>
      <c r="P251" s="16"/>
      <c r="Q251" s="16"/>
      <c r="R251" s="16"/>
      <c r="S251" s="16"/>
      <c r="T251" s="16"/>
      <c r="U251" s="16"/>
      <c r="V251" s="16"/>
      <c r="W251" s="16"/>
      <c r="X251" s="16"/>
      <c r="Y251" s="16"/>
      <c r="Z251" s="16"/>
      <c r="AA251" s="18"/>
      <c r="AB251" s="17"/>
      <c r="AC251" s="16"/>
      <c r="AD251" s="16"/>
      <c r="AE251" s="16"/>
      <c r="AF251" s="16"/>
      <c r="AG251" s="16"/>
      <c r="AH251" s="16"/>
      <c r="AI251" s="16"/>
      <c r="AJ251" s="16"/>
      <c r="AK251" s="16"/>
      <c r="AL251" s="16"/>
      <c r="AM251" s="16"/>
      <c r="AN251" s="16"/>
    </row>
    <row r="252" spans="1:40" ht="18" customHeight="1">
      <c r="A252" s="18"/>
      <c r="B252" s="18"/>
      <c r="C252" s="15"/>
      <c r="D252" s="15"/>
      <c r="E252" s="16"/>
      <c r="F252" s="16"/>
      <c r="G252" s="16"/>
      <c r="H252" s="16"/>
      <c r="I252" s="16"/>
      <c r="J252" s="16"/>
      <c r="K252" s="16"/>
      <c r="L252" s="16"/>
      <c r="M252" s="16"/>
      <c r="N252" s="16"/>
      <c r="O252" s="16"/>
      <c r="P252" s="16"/>
      <c r="Q252" s="16"/>
      <c r="R252" s="16"/>
      <c r="S252" s="16"/>
      <c r="T252" s="16"/>
      <c r="U252" s="16"/>
      <c r="V252" s="16"/>
      <c r="W252" s="16"/>
      <c r="X252" s="16"/>
      <c r="Y252" s="16"/>
      <c r="Z252" s="16"/>
      <c r="AA252" s="18"/>
      <c r="AB252" s="17"/>
      <c r="AC252" s="16"/>
      <c r="AD252" s="16"/>
      <c r="AE252" s="16"/>
      <c r="AF252" s="16"/>
      <c r="AG252" s="16"/>
      <c r="AH252" s="16"/>
      <c r="AI252" s="16"/>
      <c r="AJ252" s="16"/>
      <c r="AK252" s="16"/>
      <c r="AL252" s="16"/>
      <c r="AM252" s="16"/>
      <c r="AN252" s="16"/>
    </row>
    <row r="253" spans="1:40" ht="18" customHeight="1">
      <c r="A253" s="18"/>
      <c r="B253" s="18"/>
      <c r="C253" s="15"/>
      <c r="D253" s="15"/>
      <c r="E253" s="16"/>
      <c r="F253" s="16"/>
      <c r="G253" s="16"/>
      <c r="H253" s="16"/>
      <c r="I253" s="16"/>
      <c r="J253" s="16"/>
      <c r="K253" s="16"/>
      <c r="L253" s="16"/>
      <c r="M253" s="16"/>
      <c r="N253" s="16"/>
      <c r="O253" s="16"/>
      <c r="P253" s="16"/>
      <c r="Q253" s="16"/>
      <c r="R253" s="16"/>
      <c r="S253" s="16"/>
      <c r="T253" s="16"/>
      <c r="U253" s="16"/>
      <c r="V253" s="16"/>
      <c r="W253" s="16"/>
      <c r="X253" s="16"/>
      <c r="Y253" s="16"/>
      <c r="Z253" s="16"/>
      <c r="AA253" s="18"/>
      <c r="AB253" s="17"/>
      <c r="AC253" s="16"/>
      <c r="AD253" s="16"/>
      <c r="AE253" s="16"/>
      <c r="AF253" s="16"/>
      <c r="AG253" s="16"/>
      <c r="AH253" s="16"/>
      <c r="AI253" s="16"/>
      <c r="AJ253" s="16"/>
      <c r="AK253" s="16"/>
      <c r="AL253" s="16"/>
      <c r="AM253" s="16"/>
      <c r="AN253" s="16"/>
    </row>
    <row r="254" spans="1:40" ht="18" customHeight="1">
      <c r="A254" s="18"/>
      <c r="B254" s="18"/>
      <c r="C254" s="15"/>
      <c r="D254" s="15"/>
      <c r="E254" s="16"/>
      <c r="F254" s="16"/>
      <c r="G254" s="16"/>
      <c r="H254" s="16"/>
      <c r="I254" s="16"/>
      <c r="J254" s="16"/>
      <c r="K254" s="16"/>
      <c r="L254" s="16"/>
      <c r="M254" s="16"/>
      <c r="N254" s="16"/>
      <c r="O254" s="16"/>
      <c r="P254" s="16"/>
      <c r="Q254" s="16"/>
      <c r="R254" s="16"/>
      <c r="S254" s="16"/>
      <c r="T254" s="16"/>
      <c r="U254" s="16"/>
      <c r="V254" s="16"/>
      <c r="W254" s="16"/>
      <c r="X254" s="16"/>
      <c r="Y254" s="16"/>
      <c r="Z254" s="16"/>
      <c r="AA254" s="18"/>
      <c r="AB254" s="17"/>
      <c r="AC254" s="16"/>
      <c r="AD254" s="16"/>
      <c r="AE254" s="16"/>
      <c r="AF254" s="16"/>
      <c r="AG254" s="16"/>
      <c r="AH254" s="16"/>
      <c r="AI254" s="16"/>
      <c r="AJ254" s="16"/>
      <c r="AK254" s="16"/>
      <c r="AL254" s="16"/>
      <c r="AM254" s="16"/>
      <c r="AN254" s="16"/>
    </row>
    <row r="255" spans="1:40" ht="18" customHeight="1">
      <c r="A255" s="18"/>
      <c r="B255" s="18"/>
      <c r="C255" s="15"/>
      <c r="D255" s="15"/>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5"/>
      <c r="AJ255" s="15"/>
      <c r="AK255" s="15"/>
      <c r="AL255" s="15"/>
      <c r="AM255" s="15"/>
      <c r="AN255" s="15"/>
    </row>
    <row r="256" spans="1:40" ht="18" customHeight="1">
      <c r="A256" s="18"/>
      <c r="B256" s="18"/>
      <c r="C256" s="15"/>
      <c r="D256" s="15"/>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5"/>
      <c r="AJ256" s="15"/>
      <c r="AK256" s="15"/>
      <c r="AL256" s="15"/>
      <c r="AM256" s="15"/>
      <c r="AN256" s="15"/>
    </row>
    <row r="257" spans="1:40" ht="18" customHeight="1">
      <c r="A257" s="18"/>
      <c r="B257" s="18"/>
      <c r="C257" s="15"/>
      <c r="D257" s="15"/>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5"/>
      <c r="AJ257" s="15"/>
      <c r="AK257" s="15"/>
      <c r="AL257" s="15"/>
      <c r="AM257" s="15"/>
      <c r="AN257" s="15"/>
    </row>
    <row r="258" spans="1:40" ht="18" customHeight="1">
      <c r="A258" s="18"/>
      <c r="B258" s="18"/>
      <c r="C258" s="15"/>
      <c r="D258" s="15"/>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5"/>
      <c r="AJ258" s="15"/>
      <c r="AK258" s="15"/>
      <c r="AL258" s="15"/>
      <c r="AM258" s="15"/>
      <c r="AN258" s="15"/>
    </row>
    <row r="259" spans="1:40" ht="18" customHeight="1">
      <c r="A259" s="18"/>
      <c r="B259" s="18"/>
      <c r="C259" s="15"/>
      <c r="D259" s="15"/>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5"/>
      <c r="AJ259" s="15"/>
      <c r="AK259" s="15"/>
      <c r="AL259" s="15"/>
      <c r="AM259" s="15"/>
      <c r="AN259" s="15"/>
    </row>
    <row r="260" spans="1:40" ht="18" customHeight="1">
      <c r="A260" s="18"/>
      <c r="B260" s="18"/>
      <c r="C260" s="15"/>
      <c r="D260" s="15"/>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5"/>
      <c r="AJ260" s="15"/>
      <c r="AK260" s="15"/>
      <c r="AL260" s="15"/>
      <c r="AM260" s="15"/>
      <c r="AN260" s="15"/>
    </row>
    <row r="261" spans="1:40" ht="18" customHeight="1">
      <c r="A261" s="18"/>
      <c r="B261" s="18"/>
      <c r="C261" s="15"/>
      <c r="D261" s="15"/>
      <c r="E261" s="16"/>
      <c r="F261" s="16"/>
      <c r="G261" s="16"/>
      <c r="H261" s="16"/>
      <c r="I261" s="16"/>
      <c r="J261" s="16"/>
      <c r="K261" s="16"/>
      <c r="L261" s="16"/>
      <c r="M261" s="16"/>
      <c r="N261" s="16"/>
      <c r="O261" s="16"/>
      <c r="P261" s="16"/>
      <c r="Q261" s="16"/>
      <c r="R261" s="16"/>
      <c r="S261" s="16"/>
      <c r="T261" s="16"/>
      <c r="U261" s="16"/>
      <c r="V261" s="16"/>
      <c r="W261" s="16"/>
      <c r="X261" s="16"/>
      <c r="Y261" s="16"/>
      <c r="Z261" s="16"/>
      <c r="AA261" s="24"/>
      <c r="AB261" s="17"/>
      <c r="AC261" s="25"/>
      <c r="AD261" s="24"/>
      <c r="AE261" s="24"/>
      <c r="AF261" s="24"/>
      <c r="AG261" s="24"/>
      <c r="AH261" s="24"/>
      <c r="AI261" s="24"/>
      <c r="AJ261" s="24"/>
      <c r="AK261" s="24"/>
      <c r="AL261" s="24"/>
      <c r="AM261" s="24"/>
      <c r="AN261" s="24"/>
    </row>
    <row r="262" spans="1:40" ht="18" customHeight="1">
      <c r="A262" s="18"/>
      <c r="B262" s="18"/>
      <c r="C262" s="15"/>
      <c r="D262" s="15"/>
      <c r="E262" s="16"/>
      <c r="F262" s="16"/>
      <c r="G262" s="16"/>
      <c r="H262" s="16"/>
      <c r="I262" s="16"/>
      <c r="J262" s="16"/>
      <c r="K262" s="16"/>
      <c r="L262" s="16"/>
      <c r="M262" s="16"/>
      <c r="N262" s="16"/>
      <c r="O262" s="16"/>
      <c r="P262" s="16"/>
      <c r="Q262" s="16"/>
      <c r="R262" s="16"/>
      <c r="S262" s="16"/>
      <c r="T262" s="16"/>
      <c r="U262" s="16"/>
      <c r="V262" s="16"/>
      <c r="W262" s="16"/>
      <c r="X262" s="16"/>
      <c r="Y262" s="16"/>
      <c r="Z262" s="16"/>
      <c r="AA262" s="18"/>
      <c r="AB262" s="17"/>
      <c r="AC262" s="19"/>
      <c r="AD262" s="18"/>
      <c r="AE262" s="18"/>
      <c r="AF262" s="18"/>
      <c r="AG262" s="18"/>
      <c r="AH262" s="18"/>
      <c r="AI262" s="18"/>
      <c r="AJ262" s="18"/>
      <c r="AK262" s="18"/>
      <c r="AL262" s="18"/>
      <c r="AM262" s="18"/>
      <c r="AN262" s="18"/>
    </row>
    <row r="263" spans="1:40" ht="18" customHeight="1">
      <c r="A263" s="18"/>
      <c r="B263" s="18"/>
      <c r="C263" s="15"/>
      <c r="D263" s="15"/>
      <c r="E263" s="16"/>
      <c r="F263" s="16"/>
      <c r="G263" s="16"/>
      <c r="H263" s="16"/>
      <c r="I263" s="16"/>
      <c r="J263" s="16"/>
      <c r="K263" s="16"/>
      <c r="L263" s="16"/>
      <c r="M263" s="16"/>
      <c r="N263" s="16"/>
      <c r="O263" s="16"/>
      <c r="P263" s="16"/>
      <c r="Q263" s="16"/>
      <c r="R263" s="16"/>
      <c r="S263" s="16"/>
      <c r="T263" s="16"/>
      <c r="U263" s="16"/>
      <c r="V263" s="16"/>
      <c r="W263" s="16"/>
      <c r="X263" s="16"/>
      <c r="Y263" s="16"/>
      <c r="Z263" s="16"/>
      <c r="AA263" s="18"/>
      <c r="AB263" s="17"/>
      <c r="AC263" s="19"/>
      <c r="AD263" s="18"/>
      <c r="AE263" s="18"/>
      <c r="AF263" s="18"/>
      <c r="AG263" s="18"/>
      <c r="AH263" s="18"/>
      <c r="AI263" s="18"/>
      <c r="AJ263" s="18"/>
      <c r="AK263" s="18"/>
      <c r="AL263" s="18"/>
      <c r="AM263" s="18"/>
      <c r="AN263" s="18"/>
    </row>
    <row r="264" spans="1:40" ht="18" customHeight="1">
      <c r="A264" s="18"/>
      <c r="B264" s="18"/>
      <c r="C264" s="15"/>
      <c r="D264" s="15"/>
      <c r="E264" s="16"/>
      <c r="F264" s="16"/>
      <c r="G264" s="16"/>
      <c r="H264" s="16"/>
      <c r="I264" s="16"/>
      <c r="J264" s="16"/>
      <c r="K264" s="16"/>
      <c r="L264" s="16"/>
      <c r="M264" s="16"/>
      <c r="N264" s="16"/>
      <c r="O264" s="16"/>
      <c r="P264" s="16"/>
      <c r="Q264" s="16"/>
      <c r="R264" s="16"/>
      <c r="S264" s="16"/>
      <c r="T264" s="16"/>
      <c r="U264" s="16"/>
      <c r="V264" s="16"/>
      <c r="W264" s="16"/>
      <c r="X264" s="16"/>
      <c r="Y264" s="16"/>
      <c r="Z264" s="16"/>
      <c r="AA264" s="18"/>
      <c r="AB264" s="17"/>
      <c r="AC264" s="19"/>
      <c r="AD264" s="18"/>
      <c r="AE264" s="18"/>
      <c r="AF264" s="18"/>
      <c r="AG264" s="18"/>
      <c r="AH264" s="18"/>
      <c r="AI264" s="18"/>
      <c r="AJ264" s="18"/>
      <c r="AK264" s="18"/>
      <c r="AL264" s="18"/>
      <c r="AM264" s="18"/>
      <c r="AN264" s="18"/>
    </row>
    <row r="265" spans="1:40" ht="18" customHeight="1">
      <c r="A265" s="18"/>
      <c r="B265" s="18"/>
      <c r="C265" s="15"/>
      <c r="D265" s="15"/>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5"/>
      <c r="AJ265" s="15"/>
      <c r="AK265" s="15"/>
      <c r="AL265" s="15"/>
      <c r="AM265" s="15"/>
      <c r="AN265" s="15"/>
    </row>
    <row r="266" spans="1:40" ht="18" customHeight="1">
      <c r="A266" s="18"/>
      <c r="B266" s="18"/>
      <c r="C266" s="15"/>
      <c r="D266" s="15"/>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5"/>
      <c r="AJ266" s="15"/>
      <c r="AK266" s="15"/>
      <c r="AL266" s="15"/>
      <c r="AM266" s="15"/>
      <c r="AN266" s="15"/>
    </row>
    <row r="267" spans="1:40" ht="18" customHeight="1">
      <c r="A267" s="18"/>
      <c r="B267" s="18"/>
      <c r="C267" s="15"/>
      <c r="D267" s="15"/>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row>
    <row r="268" spans="1:40" ht="18" customHeight="1">
      <c r="A268" s="18"/>
      <c r="B268" s="18"/>
      <c r="C268" s="15"/>
      <c r="D268" s="15"/>
      <c r="E268" s="18"/>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row>
    <row r="269" spans="1:40" ht="18" customHeight="1">
      <c r="A269" s="18"/>
      <c r="B269" s="18"/>
      <c r="C269" s="15"/>
      <c r="D269" s="15"/>
      <c r="E269" s="15"/>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row>
    <row r="270" spans="1:40" ht="18" customHeight="1">
      <c r="A270" s="18"/>
      <c r="B270" s="18"/>
      <c r="C270" s="15"/>
      <c r="D270" s="15"/>
      <c r="E270" s="15"/>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row>
    <row r="271" spans="1:40" ht="18" customHeight="1">
      <c r="A271" s="18"/>
      <c r="B271" s="18"/>
      <c r="C271" s="15"/>
      <c r="D271" s="15"/>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5"/>
      <c r="AJ271" s="15"/>
      <c r="AK271" s="15"/>
      <c r="AL271" s="15"/>
      <c r="AM271" s="15"/>
      <c r="AN271" s="15"/>
    </row>
    <row r="272" spans="1:40" ht="18" customHeight="1">
      <c r="A272" s="18"/>
      <c r="B272" s="18"/>
      <c r="C272" s="15"/>
      <c r="D272" s="15"/>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5"/>
      <c r="AJ272" s="15"/>
      <c r="AK272" s="15"/>
      <c r="AL272" s="15"/>
      <c r="AM272" s="15"/>
      <c r="AN272" s="15"/>
    </row>
    <row r="273" spans="1:40" ht="18" customHeight="1">
      <c r="A273" s="18"/>
      <c r="B273" s="18"/>
      <c r="C273" s="15"/>
      <c r="D273" s="15"/>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5"/>
      <c r="AJ273" s="15"/>
      <c r="AK273" s="15"/>
      <c r="AL273" s="15"/>
      <c r="AM273" s="15"/>
      <c r="AN273" s="15"/>
    </row>
    <row r="274" spans="1:40" ht="18" customHeight="1">
      <c r="A274" s="18"/>
      <c r="B274" s="18"/>
      <c r="C274" s="15"/>
      <c r="D274" s="15"/>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5"/>
      <c r="AJ274" s="15"/>
      <c r="AK274" s="15"/>
      <c r="AL274" s="15"/>
      <c r="AM274" s="15"/>
      <c r="AN274" s="15"/>
    </row>
    <row r="275" spans="1:40" ht="18"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row>
    <row r="276" spans="1:40" ht="18"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row>
    <row r="277" spans="1:40" ht="18" customHeight="1">
      <c r="A277" s="18"/>
      <c r="B277" s="18"/>
      <c r="C277" s="15"/>
      <c r="D277" s="15"/>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5"/>
      <c r="AJ277" s="15"/>
      <c r="AK277" s="15"/>
      <c r="AL277" s="15"/>
      <c r="AM277" s="15"/>
      <c r="AN277" s="15"/>
    </row>
    <row r="278" spans="1:40" ht="18" customHeight="1">
      <c r="A278" s="18"/>
      <c r="B278" s="18"/>
      <c r="C278" s="15"/>
      <c r="D278" s="15"/>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5"/>
      <c r="AJ278" s="15"/>
      <c r="AK278" s="15"/>
      <c r="AL278" s="15"/>
      <c r="AM278" s="15"/>
      <c r="AN278" s="15"/>
    </row>
    <row r="279" spans="1:40" ht="18"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row>
    <row r="280" spans="1:40" ht="18"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row>
    <row r="281" spans="1:40" ht="18" customHeight="1">
      <c r="A281" s="18"/>
      <c r="B281" s="18"/>
      <c r="C281" s="15"/>
      <c r="D281" s="15"/>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5"/>
      <c r="AJ281" s="15"/>
      <c r="AK281" s="15"/>
      <c r="AL281" s="15"/>
      <c r="AM281" s="15"/>
      <c r="AN281" s="15"/>
    </row>
    <row r="282" spans="1:40" ht="18" customHeight="1">
      <c r="A282" s="18"/>
      <c r="B282" s="18"/>
      <c r="C282" s="15"/>
      <c r="D282" s="15"/>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5"/>
      <c r="AJ282" s="15"/>
      <c r="AK282" s="15"/>
      <c r="AL282" s="15"/>
      <c r="AM282" s="15"/>
      <c r="AN282" s="15"/>
    </row>
    <row r="283" spans="1:40" ht="18" customHeight="1">
      <c r="A283" s="18"/>
      <c r="B283" s="18"/>
      <c r="C283" s="15"/>
      <c r="D283" s="15"/>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5"/>
      <c r="AJ283" s="15"/>
      <c r="AK283" s="15"/>
      <c r="AL283" s="15"/>
      <c r="AM283" s="15"/>
      <c r="AN283" s="15"/>
    </row>
    <row r="284" spans="1:40" ht="18" customHeight="1">
      <c r="A284" s="18"/>
      <c r="B284" s="18"/>
      <c r="C284" s="15"/>
      <c r="D284" s="15"/>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5"/>
      <c r="AJ284" s="15"/>
      <c r="AK284" s="15"/>
      <c r="AL284" s="15"/>
      <c r="AM284" s="15"/>
      <c r="AN284" s="15"/>
    </row>
    <row r="285" spans="1:40" ht="18" customHeight="1">
      <c r="A285" s="18"/>
      <c r="B285" s="18"/>
      <c r="C285" s="15"/>
      <c r="D285" s="15"/>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5"/>
      <c r="AJ285" s="15"/>
      <c r="AK285" s="15"/>
      <c r="AL285" s="15"/>
      <c r="AM285" s="15"/>
      <c r="AN285" s="15"/>
    </row>
    <row r="286" spans="1:40" ht="18" customHeight="1">
      <c r="A286" s="18"/>
      <c r="B286" s="18"/>
      <c r="C286" s="15"/>
      <c r="D286" s="15"/>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5"/>
      <c r="AJ286" s="15"/>
      <c r="AK286" s="15"/>
      <c r="AL286" s="15"/>
      <c r="AM286" s="15"/>
      <c r="AN286" s="15"/>
    </row>
    <row r="287" spans="1:40" ht="18" customHeight="1">
      <c r="A287" s="18"/>
      <c r="B287" s="18"/>
      <c r="C287" s="15"/>
      <c r="D287" s="15"/>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5"/>
      <c r="AJ287" s="15"/>
      <c r="AK287" s="15"/>
      <c r="AL287" s="15"/>
      <c r="AM287" s="15"/>
      <c r="AN287" s="15"/>
    </row>
    <row r="288" spans="1:40" ht="18" customHeight="1">
      <c r="A288" s="18"/>
      <c r="B288" s="18"/>
      <c r="C288" s="15"/>
      <c r="D288" s="15"/>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5"/>
      <c r="AJ288" s="15"/>
      <c r="AK288" s="15"/>
      <c r="AL288" s="15"/>
      <c r="AM288" s="15"/>
      <c r="AN288" s="15"/>
    </row>
  </sheetData>
  <mergeCells count="81">
    <mergeCell ref="AI104:AN105"/>
    <mergeCell ref="E106:AN115"/>
    <mergeCell ref="C74:D99"/>
    <mergeCell ref="C104:D115"/>
    <mergeCell ref="C46:D67"/>
    <mergeCell ref="E70:AN71"/>
    <mergeCell ref="AI46:AN47"/>
    <mergeCell ref="G53:AN55"/>
    <mergeCell ref="G57:AN58"/>
    <mergeCell ref="G49:I49"/>
    <mergeCell ref="K49:M49"/>
    <mergeCell ref="Y66:AB66"/>
    <mergeCell ref="E46:AH47"/>
    <mergeCell ref="E48:AH48"/>
    <mergeCell ref="Q50:T50"/>
    <mergeCell ref="Q83:T83"/>
    <mergeCell ref="P97:P98"/>
    <mergeCell ref="R97:U97"/>
    <mergeCell ref="AC84:AF84"/>
    <mergeCell ref="AC85:AF85"/>
    <mergeCell ref="AC86:AF86"/>
    <mergeCell ref="G87:AN90"/>
    <mergeCell ref="K94:N94"/>
    <mergeCell ref="P94:P95"/>
    <mergeCell ref="Y94:AB95"/>
    <mergeCell ref="Y91:AB92"/>
    <mergeCell ref="P91:P92"/>
    <mergeCell ref="E127:AN139"/>
    <mergeCell ref="Q52:T52"/>
    <mergeCell ref="R94:U94"/>
    <mergeCell ref="W94:W95"/>
    <mergeCell ref="Y97:AB98"/>
    <mergeCell ref="AD95:AF95"/>
    <mergeCell ref="AD92:AF92"/>
    <mergeCell ref="N60:Q60"/>
    <mergeCell ref="N61:Q61"/>
    <mergeCell ref="R62:U62"/>
    <mergeCell ref="E76:AH80"/>
    <mergeCell ref="R91:U91"/>
    <mergeCell ref="W91:W92"/>
    <mergeCell ref="K92:N92"/>
    <mergeCell ref="K98:N98"/>
    <mergeCell ref="AI122:AN123"/>
    <mergeCell ref="AI29:AN41"/>
    <mergeCell ref="E29:AH41"/>
    <mergeCell ref="C29:D41"/>
    <mergeCell ref="Q56:T56"/>
    <mergeCell ref="E122:AH123"/>
    <mergeCell ref="W59:Z59"/>
    <mergeCell ref="G63:AN65"/>
    <mergeCell ref="AD98:AF98"/>
    <mergeCell ref="E116:AH117"/>
    <mergeCell ref="AI116:AN117"/>
    <mergeCell ref="AI100:AN101"/>
    <mergeCell ref="AI68:AN69"/>
    <mergeCell ref="E68:AH69"/>
    <mergeCell ref="E118:AN119"/>
    <mergeCell ref="E104:AH105"/>
    <mergeCell ref="K91:N91"/>
    <mergeCell ref="AI4:AN14"/>
    <mergeCell ref="E4:AH14"/>
    <mergeCell ref="C4:D14"/>
    <mergeCell ref="C17:D26"/>
    <mergeCell ref="E17:AH26"/>
    <mergeCell ref="AI17:AN26"/>
    <mergeCell ref="C124:D125"/>
    <mergeCell ref="E124:AH125"/>
    <mergeCell ref="AI124:AN125"/>
    <mergeCell ref="C122:D123"/>
    <mergeCell ref="C68:D69"/>
    <mergeCell ref="C116:D117"/>
    <mergeCell ref="C100:D101"/>
    <mergeCell ref="E100:AH101"/>
    <mergeCell ref="R98:U98"/>
    <mergeCell ref="W97:W98"/>
    <mergeCell ref="K95:N95"/>
    <mergeCell ref="R95:U95"/>
    <mergeCell ref="K97:N97"/>
    <mergeCell ref="AI74:AN80"/>
    <mergeCell ref="E74:AH75"/>
    <mergeCell ref="R92:U92"/>
  </mergeCells>
  <phoneticPr fontId="3"/>
  <pageMargins left="0.43307086614173229" right="0.43307086614173229" top="0.35433070866141736" bottom="0.43307086614173229" header="0.27559055118110237" footer="7.874015748031496E-2"/>
  <pageSetup paperSize="9" scale="79" firstPageNumber="14" orientation="portrait" cellComments="asDisplayed" useFirstPageNumber="1" r:id="rId1"/>
  <headerFooter alignWithMargins="0">
    <oddFooter>&amp;C- &amp;P -</oddFooter>
  </headerFooter>
  <rowBreaks count="2" manualBreakCount="2">
    <brk id="43" max="39" man="1"/>
    <brk id="10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44</vt:i4>
      </vt:variant>
    </vt:vector>
  </HeadingPairs>
  <TitlesOfParts>
    <vt:vector size="83" baseType="lpstr">
      <vt:lpstr>看護小規模多機能</vt:lpstr>
      <vt:lpstr>人員</vt:lpstr>
      <vt:lpstr>設備・備品</vt:lpstr>
      <vt:lpstr>運営</vt:lpstr>
      <vt:lpstr>勤務形態一覧表</vt:lpstr>
      <vt:lpstr>シフト記号表</vt:lpstr>
      <vt:lpstr>プルダウン・リスト</vt:lpstr>
      <vt:lpstr>→報酬</vt:lpstr>
      <vt:lpstr>★加算取得状況一覧</vt:lpstr>
      <vt:lpstr>初期加算 </vt:lpstr>
      <vt:lpstr>認知症加算（Ⅰ）</vt:lpstr>
      <vt:lpstr>認知症加算（Ⅱ）～（Ⅳ）</vt:lpstr>
      <vt:lpstr>認知症行動・心理症状緊急対応加算 </vt:lpstr>
      <vt:lpstr>若年性認知症利用者受入加算 </vt:lpstr>
      <vt:lpstr>栄養アセスメント加算</vt:lpstr>
      <vt:lpstr>栄養改善加算</vt:lpstr>
      <vt:lpstr>口腔・栄養スクリーニング加算Ⅰ・Ⅱ</vt:lpstr>
      <vt:lpstr>口腔機能向上加算Ⅰ</vt:lpstr>
      <vt:lpstr>口腔機能向上加算Ⅱ</vt:lpstr>
      <vt:lpstr>退院時共同指導加算</vt:lpstr>
      <vt:lpstr>緊急時対応加算 </vt:lpstr>
      <vt:lpstr>特別管理加算（Ⅰ）</vt:lpstr>
      <vt:lpstr>特別管理加算（Ⅱ）</vt:lpstr>
      <vt:lpstr>ターミナルケア加算</vt:lpstr>
      <vt:lpstr>看護体制強化加算Ⅰ</vt:lpstr>
      <vt:lpstr>看護体制強化加算Ⅱ</vt:lpstr>
      <vt:lpstr>訪問体制強化加算</vt:lpstr>
      <vt:lpstr>総合マネジメント加算</vt:lpstr>
      <vt:lpstr>褥瘡マネジメント加算（Ⅰ）</vt:lpstr>
      <vt:lpstr>褥瘡マネジメント加算（Ⅱ）</vt:lpstr>
      <vt:lpstr>排せつ支援加算（Ⅰ）</vt:lpstr>
      <vt:lpstr>排せつ支援加算（Ⅱ）</vt:lpstr>
      <vt:lpstr>排せつ支援加算（Ⅲ） </vt:lpstr>
      <vt:lpstr>科学的介護推進体制加算</vt:lpstr>
      <vt:lpstr>生産性向上推進体制加算Ⅰ・Ⅱ</vt:lpstr>
      <vt:lpstr>サービス提供体制強化加算Ⅰ</vt:lpstr>
      <vt:lpstr>サービス提供体制強化加算Ⅱ</vt:lpstr>
      <vt:lpstr>サービス提供体制強化加算Ⅲ</vt:lpstr>
      <vt:lpstr>減算</vt:lpstr>
      <vt:lpstr>シフト記号表!【記載例】シフト記号</vt:lpstr>
      <vt:lpstr>★加算取得状況一覧!Print_Area</vt:lpstr>
      <vt:lpstr>サービス提供体制強化加算Ⅰ!Print_Area</vt:lpstr>
      <vt:lpstr>サービス提供体制強化加算Ⅱ!Print_Area</vt:lpstr>
      <vt:lpstr>サービス提供体制強化加算Ⅲ!Print_Area</vt:lpstr>
      <vt:lpstr>シフト記号表!Print_Area</vt:lpstr>
      <vt:lpstr>ターミナルケア加算!Print_Area</vt:lpstr>
      <vt:lpstr>運営!Print_Area</vt:lpstr>
      <vt:lpstr>栄養アセスメント加算!Print_Area</vt:lpstr>
      <vt:lpstr>栄養改善加算!Print_Area</vt:lpstr>
      <vt:lpstr>科学的介護推進体制加算!Print_Area</vt:lpstr>
      <vt:lpstr>看護小規模多機能!Print_Area</vt:lpstr>
      <vt:lpstr>看護体制強化加算Ⅰ!Print_Area</vt:lpstr>
      <vt:lpstr>看護体制強化加算Ⅱ!Print_Area</vt:lpstr>
      <vt:lpstr>勤務形態一覧表!Print_Area</vt:lpstr>
      <vt:lpstr>'緊急時対応加算 '!Print_Area</vt:lpstr>
      <vt:lpstr>減算!Print_Area</vt:lpstr>
      <vt:lpstr>口腔・栄養スクリーニング加算Ⅰ・Ⅱ!Print_Area</vt:lpstr>
      <vt:lpstr>口腔機能向上加算Ⅰ!Print_Area</vt:lpstr>
      <vt:lpstr>口腔機能向上加算Ⅱ!Print_Area</vt:lpstr>
      <vt:lpstr>'若年性認知症利用者受入加算 '!Print_Area</vt:lpstr>
      <vt:lpstr>'初期加算 '!Print_Area</vt:lpstr>
      <vt:lpstr>人員!Print_Area</vt:lpstr>
      <vt:lpstr>生産性向上推進体制加算Ⅰ・Ⅱ!Print_Area</vt:lpstr>
      <vt:lpstr>設備・備品!Print_Area</vt:lpstr>
      <vt:lpstr>総合マネジメント加算!Print_Area</vt:lpstr>
      <vt:lpstr>退院時共同指導加算!Print_Area</vt:lpstr>
      <vt:lpstr>'認知症加算（Ⅰ）'!Print_Area</vt:lpstr>
      <vt:lpstr>'認知症加算（Ⅱ）～（Ⅳ）'!Print_Area</vt:lpstr>
      <vt:lpstr>'認知症行動・心理症状緊急対応加算 '!Print_Area</vt:lpstr>
      <vt:lpstr>'排せつ支援加算（Ⅰ）'!Print_Area</vt:lpstr>
      <vt:lpstr>'排せつ支援加算（Ⅱ）'!Print_Area</vt:lpstr>
      <vt:lpstr>'排せつ支援加算（Ⅲ） '!Print_Area</vt:lpstr>
      <vt:lpstr>訪問体制強化加算!Print_Area</vt:lpstr>
      <vt:lpstr>'褥瘡マネジメント加算（Ⅰ）'!Print_Area</vt:lpstr>
      <vt:lpstr>'褥瘡マネジメント加算（Ⅱ）'!Print_Area</vt:lpstr>
      <vt:lpstr>勤務形態一覧表!Print_Titles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藤沢市介護保険課</dc:creator>
  <cp:lastModifiedBy>瀬戸　真弓</cp:lastModifiedBy>
  <cp:lastPrinted>2024-08-13T00:34:12Z</cp:lastPrinted>
  <dcterms:created xsi:type="dcterms:W3CDTF">2006-09-25T07:19:22Z</dcterms:created>
  <dcterms:modified xsi:type="dcterms:W3CDTF">2024-08-13T00:36:45Z</dcterms:modified>
</cp:coreProperties>
</file>