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93B3155-E76C-4506-8D24-95D63E82D351}" xr6:coauthVersionLast="47" xr6:coauthVersionMax="47" xr10:uidLastSave="{00000000-0000-0000-0000-000000000000}"/>
  <bookViews>
    <workbookView xWindow="-108" yWindow="-108" windowWidth="23256" windowHeight="12456" tabRatio="874" firstSheet="19" activeTab="24" xr2:uid="{00000000-000D-0000-FFFF-FFFF00000000}"/>
  </bookViews>
  <sheets>
    <sheet name="表紙" sheetId="29" r:id="rId1"/>
    <sheet name="人員・設備" sheetId="30" r:id="rId2"/>
    <sheet name="運営" sheetId="31" r:id="rId3"/>
    <sheet name="認知症対応型通所（1枚版）" sheetId="41" r:id="rId4"/>
    <sheet name="【記載例】認知症対応型通所" sheetId="39" r:id="rId5"/>
    <sheet name="シフト記号表（勤務時間帯）" sheetId="42" r:id="rId6"/>
    <sheet name="【記載例】シフト記号表（勤務時間帯）" sheetId="40" r:id="rId7"/>
    <sheet name="記入方法" sheetId="43" r:id="rId8"/>
    <sheet name="報酬" sheetId="33" r:id="rId9"/>
    <sheet name="入浴介助加算（Ⅰ・Ⅱ）" sheetId="44" r:id="rId10"/>
    <sheet name="生活機能向上連携加算 (Ⅰ) " sheetId="24" r:id="rId11"/>
    <sheet name="生活機能向上連携加算（Ⅱ）" sheetId="25" r:id="rId12"/>
    <sheet name="個別機能訓練加算" sheetId="20" r:id="rId13"/>
    <sheet name="ＡＤＬ維持等加算" sheetId="34" r:id="rId14"/>
    <sheet name="若年性認知症利用者受入加算" sheetId="8" r:id="rId15"/>
    <sheet name="栄養アセスメント加算" sheetId="22" r:id="rId16"/>
    <sheet name="栄養改善加算" sheetId="15" r:id="rId17"/>
    <sheet name="口腔・栄養スクリーニング加算" sheetId="35" r:id="rId18"/>
    <sheet name="口腔機能向上（Ⅰ）" sheetId="27" r:id="rId19"/>
    <sheet name="口腔機能向上（Ⅱ）" sheetId="28" r:id="rId20"/>
    <sheet name="科学的介護推進体制加算  " sheetId="26" r:id="rId21"/>
    <sheet name="サービス提供体制強化加算（Ⅰ）" sheetId="5" r:id="rId22"/>
    <sheet name="サービス提供体制強化加算（Ⅱ）" sheetId="10" r:id="rId23"/>
    <sheet name="サービス提供体制強化加算（Ⅲ）" sheetId="17" r:id="rId24"/>
    <sheet name="各減算について" sheetId="38" r:id="rId25"/>
  </sheets>
  <externalReferences>
    <externalReference r:id="rId26"/>
    <externalReference r:id="rId27"/>
    <externalReference r:id="rId28"/>
    <externalReference r:id="rId29"/>
  </externalReferences>
  <definedNames>
    <definedName name="【記載例】シフト記号" localSheetId="5">'シフト記号表（勤務時間帯）'!$C$6:$C$35</definedName>
    <definedName name="【記載例】シフト記号" localSheetId="24">'[1]【記載例】シフト記号表（勤務時間帯）'!$C$6:$C$35</definedName>
    <definedName name="【記載例】シフト記号" localSheetId="9">'[1]【記載例】シフト記号表（勤務時間帯）'!$C$6:$C$35</definedName>
    <definedName name="【記載例】シフト記号">#REF!</definedName>
    <definedName name="_xlnm.Print_Area" localSheetId="4">【記載例】認知症対応型通所!$A$1:$BF$71</definedName>
    <definedName name="_xlnm.Print_Area" localSheetId="13">ＡＤＬ維持等加算!$A$1:$Q$13</definedName>
    <definedName name="_xlnm.Print_Area" localSheetId="21">'サービス提供体制強化加算（Ⅰ）'!$A$1:$R$30</definedName>
    <definedName name="_xlnm.Print_Area" localSheetId="22">'サービス提供体制強化加算（Ⅱ）'!$A$1:$R$33</definedName>
    <definedName name="_xlnm.Print_Area" localSheetId="23">'サービス提供体制強化加算（Ⅲ）'!$A$1:$R$32</definedName>
    <definedName name="_xlnm.Print_Area" localSheetId="2">運営!$A$1:$AN$390</definedName>
    <definedName name="_xlnm.Print_Area" localSheetId="15">栄養アセスメント加算!$A$1:$Q$22</definedName>
    <definedName name="_xlnm.Print_Area" localSheetId="16">栄養改善加算!$A$1:$Q$20</definedName>
    <definedName name="_xlnm.Print_Area" localSheetId="20">'科学的介護推進体制加算  '!$A$1:$Q$18</definedName>
    <definedName name="_xlnm.Print_Area" localSheetId="24">各減算について!$A$1:$C$53</definedName>
    <definedName name="_xlnm.Print_Area" localSheetId="7">記入方法!$B$1:$P$81</definedName>
    <definedName name="_xlnm.Print_Area" localSheetId="12">個別機能訓練加算!$A$1:$Q$19</definedName>
    <definedName name="_xlnm.Print_Area" localSheetId="18">'口腔機能向上（Ⅰ）'!$A$1:$C$36</definedName>
    <definedName name="_xlnm.Print_Area" localSheetId="19">'口腔機能向上（Ⅱ）'!$A$1:$C$37</definedName>
    <definedName name="_xlnm.Print_Area" localSheetId="14">若年性認知症利用者受入加算!$A$1:$Q$10</definedName>
    <definedName name="_xlnm.Print_Area" localSheetId="1">人員・設備!$A$1:$AN$83</definedName>
    <definedName name="_xlnm.Print_Area" localSheetId="10">'生活機能向上連携加算 (Ⅰ) '!$A$1:$D$28</definedName>
    <definedName name="_xlnm.Print_Area" localSheetId="11">'生活機能向上連携加算（Ⅱ）'!$A$1:$D$28</definedName>
    <definedName name="_xlnm.Print_Area" localSheetId="9">'入浴介助加算（Ⅰ・Ⅱ）'!$A$1:$D$16</definedName>
    <definedName name="_xlnm.Print_Area" localSheetId="3">'認知症対応型通所（1枚版）'!$A$1:$BF$71</definedName>
    <definedName name="_xlnm.Print_Area" localSheetId="0">表紙!$A$1:$AN$47</definedName>
    <definedName name="_xlnm.Print_Area" localSheetId="8">報酬!$A$1:$AN$83</definedName>
    <definedName name="_xlnm.Print_Titles" localSheetId="3">'認知症対応型通所（1枚版）'!$1:$21</definedName>
    <definedName name="シフト記号表" localSheetId="24">[2]シフト記号表!$C$6:$C$35</definedName>
    <definedName name="シフト記号表" localSheetId="9">[3]シフト記号表!$C$6:$C$35</definedName>
    <definedName name="シフト記号表">#REF!</definedName>
    <definedName name="シフト記号表認知デイ">#REF!</definedName>
    <definedName name="職種" localSheetId="9">[3]プルダウン・リスト!$C$12:$L$12</definedName>
    <definedName name="職種">[2]プルダウン・リスト!$C$12:$L$12</definedName>
    <definedName name="職種認知デイ">[4]プルダウン・リスト!$C$12:$L$12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42" l="1"/>
  <c r="U25" i="42" s="1"/>
  <c r="Q25" i="42"/>
  <c r="K25" i="42"/>
  <c r="S24" i="42"/>
  <c r="U24" i="42" s="1"/>
  <c r="Q24" i="42"/>
  <c r="K24" i="42"/>
  <c r="S23" i="42"/>
  <c r="U23" i="42" s="1"/>
  <c r="Q23" i="42"/>
  <c r="K23" i="42"/>
  <c r="S22" i="42"/>
  <c r="Q22" i="42"/>
  <c r="K22" i="42"/>
  <c r="S21" i="42"/>
  <c r="U21" i="42" s="1"/>
  <c r="Q21" i="42"/>
  <c r="K21" i="42"/>
  <c r="S20" i="42"/>
  <c r="Q20" i="42"/>
  <c r="K20" i="42"/>
  <c r="S19" i="42"/>
  <c r="Q19" i="42"/>
  <c r="K19" i="42"/>
  <c r="U18" i="42"/>
  <c r="S18" i="42"/>
  <c r="Q18" i="42"/>
  <c r="K18" i="42"/>
  <c r="S17" i="42"/>
  <c r="Q17" i="42"/>
  <c r="K17" i="42"/>
  <c r="S16" i="42"/>
  <c r="Q16" i="42"/>
  <c r="K16" i="42"/>
  <c r="S15" i="42"/>
  <c r="U15" i="42" s="1"/>
  <c r="Q15" i="42"/>
  <c r="K15" i="42"/>
  <c r="S14" i="42"/>
  <c r="Q14" i="42"/>
  <c r="K14" i="42"/>
  <c r="S13" i="42"/>
  <c r="Q13" i="42"/>
  <c r="K13" i="42"/>
  <c r="U12" i="42"/>
  <c r="S12" i="42"/>
  <c r="Q12" i="42"/>
  <c r="K12" i="42"/>
  <c r="S11" i="42"/>
  <c r="U11" i="42" s="1"/>
  <c r="Q11" i="42"/>
  <c r="K11" i="42"/>
  <c r="S10" i="42"/>
  <c r="Q10" i="42"/>
  <c r="K10" i="42"/>
  <c r="S9" i="42"/>
  <c r="U9" i="42" s="1"/>
  <c r="Q9" i="42"/>
  <c r="K9" i="42"/>
  <c r="S8" i="42"/>
  <c r="U8" i="42" s="1"/>
  <c r="Q8" i="42"/>
  <c r="K8" i="42"/>
  <c r="S7" i="42"/>
  <c r="Q7" i="42"/>
  <c r="K7" i="42"/>
  <c r="S6" i="42"/>
  <c r="U6" i="42" s="1"/>
  <c r="Q6" i="42"/>
  <c r="K6" i="42"/>
  <c r="AW71" i="41"/>
  <c r="AV71" i="41"/>
  <c r="AU71" i="41"/>
  <c r="AT71" i="41"/>
  <c r="AS71" i="41"/>
  <c r="AR71" i="41"/>
  <c r="AQ71" i="41"/>
  <c r="AP71" i="41"/>
  <c r="AO71" i="41"/>
  <c r="AN71" i="41"/>
  <c r="AM71" i="41"/>
  <c r="AL71" i="41"/>
  <c r="AK71" i="41"/>
  <c r="AJ71" i="41"/>
  <c r="AI71" i="41"/>
  <c r="AH71" i="41"/>
  <c r="AG71" i="41"/>
  <c r="AF71" i="41"/>
  <c r="AE71" i="41"/>
  <c r="AD71" i="41"/>
  <c r="AC71" i="41"/>
  <c r="AB71" i="41"/>
  <c r="AA71" i="41"/>
  <c r="Z71" i="41"/>
  <c r="Y71" i="41"/>
  <c r="X71" i="41"/>
  <c r="W71" i="41"/>
  <c r="V71" i="41"/>
  <c r="U71" i="41"/>
  <c r="T71" i="41"/>
  <c r="S71" i="41"/>
  <c r="AO70" i="41"/>
  <c r="AE70" i="41"/>
  <c r="AT69" i="41"/>
  <c r="AN67" i="41"/>
  <c r="AI67" i="41"/>
  <c r="U67" i="41"/>
  <c r="AR64" i="41"/>
  <c r="AD64" i="41"/>
  <c r="X64" i="41"/>
  <c r="AP63" i="41"/>
  <c r="AW60" i="41"/>
  <c r="AV60" i="41"/>
  <c r="AU60" i="41"/>
  <c r="AT60" i="41"/>
  <c r="AS60" i="41"/>
  <c r="AR60" i="41"/>
  <c r="AQ60" i="41"/>
  <c r="AP60" i="41"/>
  <c r="AO60" i="41"/>
  <c r="AN60" i="41"/>
  <c r="AM60" i="41"/>
  <c r="AL60" i="41"/>
  <c r="AK60" i="41"/>
  <c r="AJ60" i="41"/>
  <c r="AI60" i="41"/>
  <c r="AH60" i="41"/>
  <c r="AG60" i="41"/>
  <c r="AF60" i="41"/>
  <c r="AE60" i="41"/>
  <c r="AD60" i="41"/>
  <c r="AC60" i="41"/>
  <c r="AB60" i="41"/>
  <c r="AA60" i="41"/>
  <c r="Z60" i="41"/>
  <c r="Y60" i="41"/>
  <c r="X60" i="41"/>
  <c r="W60" i="41"/>
  <c r="V60" i="41"/>
  <c r="U60" i="41"/>
  <c r="T60" i="41"/>
  <c r="AX60" i="41" s="1"/>
  <c r="AZ60" i="41" s="1"/>
  <c r="S60" i="41"/>
  <c r="F60" i="41"/>
  <c r="AW59" i="41"/>
  <c r="AV59" i="41"/>
  <c r="AU59" i="41"/>
  <c r="AT59" i="41"/>
  <c r="AS59" i="41"/>
  <c r="AR59" i="41"/>
  <c r="AQ59" i="41"/>
  <c r="AP59" i="41"/>
  <c r="AO59" i="41"/>
  <c r="AN59" i="41"/>
  <c r="AM59" i="41"/>
  <c r="AL59" i="41"/>
  <c r="AK59" i="41"/>
  <c r="AJ59" i="41"/>
  <c r="AI59" i="41"/>
  <c r="AH59" i="41"/>
  <c r="AG59" i="41"/>
  <c r="AF59" i="41"/>
  <c r="AE59" i="41"/>
  <c r="AD59" i="41"/>
  <c r="AC59" i="41"/>
  <c r="AB59" i="41"/>
  <c r="AA59" i="41"/>
  <c r="Z59" i="41"/>
  <c r="Y59" i="41"/>
  <c r="X59" i="41"/>
  <c r="W59" i="41"/>
  <c r="V59" i="41"/>
  <c r="U59" i="41"/>
  <c r="T59" i="41"/>
  <c r="S59" i="41"/>
  <c r="B58" i="41"/>
  <c r="AW57" i="41"/>
  <c r="AV57" i="41"/>
  <c r="AU57" i="41"/>
  <c r="AT57" i="41"/>
  <c r="AS57" i="41"/>
  <c r="AR57" i="41"/>
  <c r="AQ57" i="41"/>
  <c r="AP57" i="41"/>
  <c r="AO57" i="41"/>
  <c r="AN57" i="41"/>
  <c r="AM57" i="41"/>
  <c r="AL57" i="41"/>
  <c r="AK57" i="41"/>
  <c r="AJ57" i="41"/>
  <c r="AI57" i="41"/>
  <c r="AH57" i="41"/>
  <c r="AG57" i="41"/>
  <c r="AF57" i="41"/>
  <c r="AE57" i="41"/>
  <c r="AD57" i="41"/>
  <c r="AC57" i="41"/>
  <c r="AB57" i="41"/>
  <c r="AA57" i="41"/>
  <c r="Z57" i="41"/>
  <c r="Y57" i="41"/>
  <c r="X57" i="41"/>
  <c r="W57" i="41"/>
  <c r="V57" i="41"/>
  <c r="U57" i="41"/>
  <c r="T57" i="41"/>
  <c r="S57" i="41"/>
  <c r="F57" i="41"/>
  <c r="AW56" i="41"/>
  <c r="AV56" i="41"/>
  <c r="AU56" i="41"/>
  <c r="AT56" i="41"/>
  <c r="AS56" i="41"/>
  <c r="AR56" i="41"/>
  <c r="AQ56" i="41"/>
  <c r="AP56" i="41"/>
  <c r="AO56" i="41"/>
  <c r="AN56" i="41"/>
  <c r="AM56" i="41"/>
  <c r="AL56" i="41"/>
  <c r="AK56" i="41"/>
  <c r="AJ56" i="41"/>
  <c r="AI56" i="41"/>
  <c r="AH56" i="41"/>
  <c r="AG56" i="41"/>
  <c r="AF56" i="41"/>
  <c r="AE56" i="41"/>
  <c r="AD56" i="41"/>
  <c r="AC56" i="41"/>
  <c r="AB56" i="41"/>
  <c r="AA56" i="41"/>
  <c r="Z56" i="41"/>
  <c r="Y56" i="41"/>
  <c r="X56" i="41"/>
  <c r="W56" i="41"/>
  <c r="V56" i="41"/>
  <c r="AX56" i="41" s="1"/>
  <c r="AZ56" i="41" s="1"/>
  <c r="U56" i="41"/>
  <c r="T56" i="41"/>
  <c r="S56" i="41"/>
  <c r="AW54" i="41"/>
  <c r="AV54" i="41"/>
  <c r="AU54" i="41"/>
  <c r="AT54" i="41"/>
  <c r="AS54" i="41"/>
  <c r="AR54" i="41"/>
  <c r="AQ54" i="41"/>
  <c r="AP54" i="41"/>
  <c r="AO54" i="41"/>
  <c r="AN54" i="41"/>
  <c r="AM54" i="41"/>
  <c r="AL54" i="41"/>
  <c r="AK54" i="41"/>
  <c r="AJ54" i="41"/>
  <c r="AI54" i="41"/>
  <c r="AH54" i="41"/>
  <c r="AG54" i="41"/>
  <c r="AF54" i="41"/>
  <c r="AE54" i="41"/>
  <c r="AD54" i="41"/>
  <c r="AC54" i="41"/>
  <c r="AB54" i="41"/>
  <c r="AA54" i="41"/>
  <c r="Z54" i="41"/>
  <c r="Y54" i="41"/>
  <c r="X54" i="41"/>
  <c r="W54" i="41"/>
  <c r="V54" i="41"/>
  <c r="U54" i="41"/>
  <c r="T54" i="41"/>
  <c r="AX54" i="41" s="1"/>
  <c r="AZ54" i="41" s="1"/>
  <c r="S54" i="41"/>
  <c r="F54" i="41"/>
  <c r="AW53" i="41"/>
  <c r="AV53" i="41"/>
  <c r="AU53" i="41"/>
  <c r="AT53" i="41"/>
  <c r="AS53" i="41"/>
  <c r="AR53" i="41"/>
  <c r="AQ53" i="41"/>
  <c r="AP53" i="41"/>
  <c r="AO53" i="41"/>
  <c r="AN53" i="41"/>
  <c r="AM53" i="41"/>
  <c r="AL53" i="41"/>
  <c r="AK53" i="41"/>
  <c r="AJ53" i="41"/>
  <c r="AI53" i="41"/>
  <c r="AH53" i="41"/>
  <c r="AG53" i="41"/>
  <c r="AF53" i="41"/>
  <c r="AE53" i="41"/>
  <c r="AD53" i="41"/>
  <c r="AC53" i="41"/>
  <c r="AB53" i="41"/>
  <c r="AA53" i="41"/>
  <c r="Z53" i="41"/>
  <c r="Y53" i="41"/>
  <c r="X53" i="41"/>
  <c r="W53" i="41"/>
  <c r="V53" i="41"/>
  <c r="U53" i="41"/>
  <c r="T53" i="41"/>
  <c r="S53" i="41"/>
  <c r="B52" i="41"/>
  <c r="B55" i="41" s="1"/>
  <c r="AW51" i="41"/>
  <c r="AV51" i="41"/>
  <c r="AU51" i="41"/>
  <c r="AT51" i="41"/>
  <c r="AS51" i="41"/>
  <c r="AR51" i="41"/>
  <c r="AQ51" i="41"/>
  <c r="AP51" i="41"/>
  <c r="AO51" i="41"/>
  <c r="AN51" i="41"/>
  <c r="AM51" i="41"/>
  <c r="AL51" i="41"/>
  <c r="AK51" i="41"/>
  <c r="AJ51" i="41"/>
  <c r="AI51" i="41"/>
  <c r="AH51" i="41"/>
  <c r="AG51" i="41"/>
  <c r="AF51" i="41"/>
  <c r="AE51" i="41"/>
  <c r="AD51" i="41"/>
  <c r="AC51" i="41"/>
  <c r="AB51" i="41"/>
  <c r="AA51" i="41"/>
  <c r="Z51" i="41"/>
  <c r="Y51" i="41"/>
  <c r="X51" i="41"/>
  <c r="W51" i="41"/>
  <c r="V51" i="41"/>
  <c r="U51" i="41"/>
  <c r="T51" i="41"/>
  <c r="S51" i="41"/>
  <c r="F51" i="41"/>
  <c r="AW50" i="41"/>
  <c r="AV50" i="41"/>
  <c r="AU50" i="41"/>
  <c r="AT50" i="41"/>
  <c r="AS50" i="41"/>
  <c r="AR50" i="41"/>
  <c r="AQ50" i="41"/>
  <c r="AP50" i="41"/>
  <c r="AO50" i="41"/>
  <c r="AN50" i="41"/>
  <c r="AM50" i="41"/>
  <c r="AL50" i="41"/>
  <c r="AK50" i="41"/>
  <c r="AJ50" i="41"/>
  <c r="AI50" i="41"/>
  <c r="AH50" i="41"/>
  <c r="AG50" i="41"/>
  <c r="AF50" i="41"/>
  <c r="AE50" i="41"/>
  <c r="AD50" i="41"/>
  <c r="AC50" i="41"/>
  <c r="AB50" i="41"/>
  <c r="AA50" i="41"/>
  <c r="Z50" i="41"/>
  <c r="Y50" i="41"/>
  <c r="X50" i="41"/>
  <c r="W50" i="41"/>
  <c r="V50" i="41"/>
  <c r="U50" i="41"/>
  <c r="AX50" i="41" s="1"/>
  <c r="AZ50" i="41" s="1"/>
  <c r="T50" i="41"/>
  <c r="S50" i="41"/>
  <c r="AW48" i="41"/>
  <c r="AV48" i="41"/>
  <c r="AU48" i="41"/>
  <c r="AT48" i="41"/>
  <c r="AS48" i="41"/>
  <c r="AR48" i="41"/>
  <c r="AQ48" i="41"/>
  <c r="AP48" i="41"/>
  <c r="AO48" i="41"/>
  <c r="AN48" i="41"/>
  <c r="AM48" i="41"/>
  <c r="AL48" i="41"/>
  <c r="AK48" i="41"/>
  <c r="AJ48" i="41"/>
  <c r="AI48" i="41"/>
  <c r="AH48" i="41"/>
  <c r="AG48" i="41"/>
  <c r="AF48" i="41"/>
  <c r="AE48" i="41"/>
  <c r="AD48" i="41"/>
  <c r="AC48" i="41"/>
  <c r="AB48" i="41"/>
  <c r="AA48" i="41"/>
  <c r="Z48" i="41"/>
  <c r="Y48" i="41"/>
  <c r="X48" i="41"/>
  <c r="W48" i="41"/>
  <c r="V48" i="41"/>
  <c r="U48" i="41"/>
  <c r="T48" i="41"/>
  <c r="S48" i="41"/>
  <c r="F48" i="41"/>
  <c r="AW47" i="41"/>
  <c r="AV47" i="41"/>
  <c r="AU47" i="41"/>
  <c r="AT47" i="41"/>
  <c r="AS47" i="41"/>
  <c r="AR47" i="41"/>
  <c r="AQ47" i="41"/>
  <c r="AP47" i="41"/>
  <c r="AO47" i="41"/>
  <c r="AN47" i="41"/>
  <c r="AM47" i="41"/>
  <c r="AL47" i="41"/>
  <c r="AK47" i="41"/>
  <c r="AJ47" i="41"/>
  <c r="AI47" i="41"/>
  <c r="AH47" i="41"/>
  <c r="AG47" i="41"/>
  <c r="AF47" i="41"/>
  <c r="AE47" i="41"/>
  <c r="AD47" i="41"/>
  <c r="AC47" i="41"/>
  <c r="AB47" i="41"/>
  <c r="AA47" i="41"/>
  <c r="Z47" i="41"/>
  <c r="Y47" i="41"/>
  <c r="X47" i="41"/>
  <c r="W47" i="41"/>
  <c r="V47" i="41"/>
  <c r="U47" i="41"/>
  <c r="T47" i="41"/>
  <c r="AX47" i="41" s="1"/>
  <c r="AZ47" i="41" s="1"/>
  <c r="S47" i="41"/>
  <c r="AW45" i="41"/>
  <c r="AV45" i="41"/>
  <c r="AU45" i="41"/>
  <c r="AT45" i="41"/>
  <c r="AS45" i="41"/>
  <c r="AR45" i="41"/>
  <c r="AQ45" i="41"/>
  <c r="AP45" i="41"/>
  <c r="AO45" i="41"/>
  <c r="AN45" i="41"/>
  <c r="AM45" i="41"/>
  <c r="AL45" i="41"/>
  <c r="AK45" i="41"/>
  <c r="AJ45" i="41"/>
  <c r="AI45" i="41"/>
  <c r="AH45" i="41"/>
  <c r="AG45" i="41"/>
  <c r="AF45" i="41"/>
  <c r="AE45" i="41"/>
  <c r="AD45" i="41"/>
  <c r="AC45" i="41"/>
  <c r="AB45" i="41"/>
  <c r="AA45" i="41"/>
  <c r="Z45" i="41"/>
  <c r="Y45" i="41"/>
  <c r="X45" i="41"/>
  <c r="W45" i="41"/>
  <c r="V45" i="41"/>
  <c r="U45" i="41"/>
  <c r="T45" i="41"/>
  <c r="S45" i="41"/>
  <c r="F45" i="41"/>
  <c r="AW44" i="41"/>
  <c r="AV44" i="41"/>
  <c r="AU44" i="41"/>
  <c r="AT44" i="41"/>
  <c r="AS44" i="41"/>
  <c r="AR44" i="41"/>
  <c r="AQ44" i="41"/>
  <c r="AP44" i="41"/>
  <c r="AO44" i="41"/>
  <c r="AN44" i="41"/>
  <c r="AM44" i="41"/>
  <c r="AL44" i="41"/>
  <c r="AK44" i="41"/>
  <c r="AJ44" i="41"/>
  <c r="AI44" i="41"/>
  <c r="AH44" i="41"/>
  <c r="AG44" i="41"/>
  <c r="AF44" i="41"/>
  <c r="AE44" i="41"/>
  <c r="AD44" i="41"/>
  <c r="AC44" i="41"/>
  <c r="AB44" i="41"/>
  <c r="AA44" i="41"/>
  <c r="Z44" i="41"/>
  <c r="Y44" i="41"/>
  <c r="X44" i="41"/>
  <c r="W44" i="41"/>
  <c r="V44" i="41"/>
  <c r="U44" i="41"/>
  <c r="T44" i="41"/>
  <c r="S44" i="41"/>
  <c r="AX44" i="41" s="1"/>
  <c r="AZ44" i="41" s="1"/>
  <c r="AW42" i="41"/>
  <c r="AV42" i="41"/>
  <c r="AU42" i="41"/>
  <c r="AT42" i="41"/>
  <c r="AS42" i="41"/>
  <c r="AR42" i="41"/>
  <c r="AQ42" i="41"/>
  <c r="AP42" i="41"/>
  <c r="AO42" i="41"/>
  <c r="AN42" i="41"/>
  <c r="AM42" i="41"/>
  <c r="AL42" i="41"/>
  <c r="AK42" i="41"/>
  <c r="AJ42" i="41"/>
  <c r="AI42" i="41"/>
  <c r="AH42" i="41"/>
  <c r="AG42" i="41"/>
  <c r="AF42" i="41"/>
  <c r="AE42" i="41"/>
  <c r="AD42" i="41"/>
  <c r="AC42" i="41"/>
  <c r="AB42" i="41"/>
  <c r="AA42" i="41"/>
  <c r="Z42" i="41"/>
  <c r="Y42" i="41"/>
  <c r="X42" i="41"/>
  <c r="W42" i="41"/>
  <c r="V42" i="41"/>
  <c r="U42" i="41"/>
  <c r="T42" i="41"/>
  <c r="S42" i="41"/>
  <c r="F42" i="41"/>
  <c r="AW41" i="41"/>
  <c r="AV41" i="41"/>
  <c r="AU41" i="41"/>
  <c r="AT41" i="41"/>
  <c r="AS41" i="41"/>
  <c r="AR41" i="41"/>
  <c r="AQ41" i="41"/>
  <c r="AP41" i="41"/>
  <c r="AO41" i="41"/>
  <c r="AN41" i="41"/>
  <c r="AM41" i="41"/>
  <c r="AL41" i="41"/>
  <c r="AK41" i="41"/>
  <c r="AJ41" i="41"/>
  <c r="AI41" i="41"/>
  <c r="AH41" i="41"/>
  <c r="AG41" i="41"/>
  <c r="AF41" i="41"/>
  <c r="AE41" i="41"/>
  <c r="AD41" i="41"/>
  <c r="AC41" i="41"/>
  <c r="AB41" i="41"/>
  <c r="AA41" i="41"/>
  <c r="Z41" i="41"/>
  <c r="Y41" i="41"/>
  <c r="X41" i="41"/>
  <c r="W41" i="41"/>
  <c r="V41" i="41"/>
  <c r="U41" i="41"/>
  <c r="T41" i="41"/>
  <c r="S41" i="41"/>
  <c r="AW39" i="41"/>
  <c r="AV39" i="41"/>
  <c r="AU39" i="41"/>
  <c r="AT39" i="41"/>
  <c r="AS39" i="41"/>
  <c r="AR39" i="41"/>
  <c r="AQ39" i="41"/>
  <c r="AP39" i="41"/>
  <c r="AO39" i="41"/>
  <c r="AN39" i="41"/>
  <c r="AM39" i="41"/>
  <c r="AL39" i="41"/>
  <c r="AK39" i="41"/>
  <c r="AJ39" i="41"/>
  <c r="AI39" i="41"/>
  <c r="AH39" i="41"/>
  <c r="AG39" i="41"/>
  <c r="AF39" i="41"/>
  <c r="AE39" i="41"/>
  <c r="AD39" i="41"/>
  <c r="AC39" i="41"/>
  <c r="AB39" i="41"/>
  <c r="AA39" i="41"/>
  <c r="Z39" i="41"/>
  <c r="Y39" i="41"/>
  <c r="X39" i="41"/>
  <c r="W39" i="41"/>
  <c r="V39" i="41"/>
  <c r="U39" i="41"/>
  <c r="T39" i="41"/>
  <c r="S39" i="41"/>
  <c r="F39" i="41"/>
  <c r="AW38" i="41"/>
  <c r="AV38" i="41"/>
  <c r="AU38" i="41"/>
  <c r="AT38" i="41"/>
  <c r="AS38" i="41"/>
  <c r="AR38" i="41"/>
  <c r="AQ38" i="41"/>
  <c r="AP38" i="41"/>
  <c r="AO38" i="41"/>
  <c r="AN38" i="41"/>
  <c r="AM38" i="41"/>
  <c r="AL38" i="41"/>
  <c r="AK38" i="41"/>
  <c r="AJ38" i="41"/>
  <c r="AI38" i="41"/>
  <c r="AH38" i="41"/>
  <c r="AG38" i="41"/>
  <c r="AF38" i="41"/>
  <c r="AE38" i="41"/>
  <c r="AD38" i="41"/>
  <c r="AC38" i="41"/>
  <c r="AB38" i="41"/>
  <c r="AA38" i="41"/>
  <c r="Z38" i="41"/>
  <c r="Y38" i="41"/>
  <c r="X38" i="41"/>
  <c r="W38" i="41"/>
  <c r="V38" i="41"/>
  <c r="U38" i="41"/>
  <c r="T38" i="41"/>
  <c r="AX38" i="41" s="1"/>
  <c r="AZ38" i="41" s="1"/>
  <c r="S38" i="41"/>
  <c r="AW36" i="41"/>
  <c r="AV36" i="41"/>
  <c r="AU36" i="41"/>
  <c r="AT36" i="41"/>
  <c r="AS36" i="41"/>
  <c r="AR36" i="41"/>
  <c r="AQ36" i="41"/>
  <c r="AP36" i="41"/>
  <c r="AO36" i="41"/>
  <c r="AN36" i="41"/>
  <c r="AM36" i="41"/>
  <c r="AL36" i="41"/>
  <c r="AK36" i="41"/>
  <c r="AJ36" i="41"/>
  <c r="AI36" i="41"/>
  <c r="AH36" i="41"/>
  <c r="AG36" i="41"/>
  <c r="AF36" i="41"/>
  <c r="AE36" i="41"/>
  <c r="AD36" i="41"/>
  <c r="AC36" i="41"/>
  <c r="AB36" i="41"/>
  <c r="AA36" i="41"/>
  <c r="Z36" i="41"/>
  <c r="Y36" i="41"/>
  <c r="X36" i="41"/>
  <c r="W36" i="41"/>
  <c r="V36" i="41"/>
  <c r="U36" i="41"/>
  <c r="T36" i="41"/>
  <c r="S36" i="41"/>
  <c r="F36" i="41"/>
  <c r="Y68" i="41" s="1"/>
  <c r="AW35" i="41"/>
  <c r="AV35" i="41"/>
  <c r="AU35" i="41"/>
  <c r="AT35" i="41"/>
  <c r="AS35" i="41"/>
  <c r="AR35" i="41"/>
  <c r="AQ35" i="41"/>
  <c r="AP35" i="41"/>
  <c r="AO35" i="41"/>
  <c r="AN35" i="41"/>
  <c r="AM35" i="41"/>
  <c r="AL35" i="41"/>
  <c r="AK35" i="41"/>
  <c r="AJ35" i="41"/>
  <c r="AI35" i="41"/>
  <c r="AH35" i="41"/>
  <c r="AG35" i="41"/>
  <c r="AF35" i="41"/>
  <c r="AE35" i="41"/>
  <c r="AD35" i="41"/>
  <c r="AC35" i="41"/>
  <c r="AB35" i="41"/>
  <c r="AA35" i="41"/>
  <c r="Z35" i="41"/>
  <c r="AX35" i="41" s="1"/>
  <c r="AZ35" i="41" s="1"/>
  <c r="Y35" i="41"/>
  <c r="X35" i="41"/>
  <c r="W35" i="41"/>
  <c r="V35" i="41"/>
  <c r="U35" i="41"/>
  <c r="T35" i="41"/>
  <c r="S35" i="41"/>
  <c r="B34" i="41"/>
  <c r="B37" i="41" s="1"/>
  <c r="B40" i="41" s="1"/>
  <c r="B43" i="41" s="1"/>
  <c r="B46" i="41" s="1"/>
  <c r="B49" i="41" s="1"/>
  <c r="AW33" i="41"/>
  <c r="AV33" i="41"/>
  <c r="AU33" i="41"/>
  <c r="AT33" i="41"/>
  <c r="AS33" i="41"/>
  <c r="AR33" i="41"/>
  <c r="AQ33" i="41"/>
  <c r="AP33" i="41"/>
  <c r="AO33" i="41"/>
  <c r="AN33" i="41"/>
  <c r="AM33" i="41"/>
  <c r="AL33" i="41"/>
  <c r="AK33" i="41"/>
  <c r="AJ33" i="41"/>
  <c r="AI33" i="41"/>
  <c r="AH33" i="41"/>
  <c r="AG33" i="41"/>
  <c r="AF33" i="41"/>
  <c r="AE33" i="41"/>
  <c r="AD33" i="41"/>
  <c r="AC33" i="41"/>
  <c r="AB33" i="41"/>
  <c r="AA33" i="41"/>
  <c r="Z33" i="41"/>
  <c r="Y33" i="41"/>
  <c r="X33" i="41"/>
  <c r="W33" i="41"/>
  <c r="V33" i="41"/>
  <c r="U33" i="41"/>
  <c r="T33" i="41"/>
  <c r="S33" i="41"/>
  <c r="F33" i="41"/>
  <c r="AW32" i="41"/>
  <c r="AV32" i="41"/>
  <c r="AU32" i="41"/>
  <c r="AT32" i="41"/>
  <c r="AS32" i="41"/>
  <c r="AR32" i="41"/>
  <c r="AQ32" i="41"/>
  <c r="AP32" i="41"/>
  <c r="AO32" i="41"/>
  <c r="AN32" i="41"/>
  <c r="AM32" i="41"/>
  <c r="AL32" i="41"/>
  <c r="AK32" i="41"/>
  <c r="AJ32" i="41"/>
  <c r="AI32" i="41"/>
  <c r="AH32" i="41"/>
  <c r="AG32" i="41"/>
  <c r="AF32" i="41"/>
  <c r="AE32" i="41"/>
  <c r="AD32" i="41"/>
  <c r="AC32" i="41"/>
  <c r="AB32" i="41"/>
  <c r="AA32" i="41"/>
  <c r="Z32" i="41"/>
  <c r="AX32" i="41" s="1"/>
  <c r="AZ32" i="41" s="1"/>
  <c r="Y32" i="41"/>
  <c r="X32" i="41"/>
  <c r="W32" i="41"/>
  <c r="V32" i="41"/>
  <c r="U32" i="41"/>
  <c r="T32" i="41"/>
  <c r="S32" i="41"/>
  <c r="AW30" i="41"/>
  <c r="AV30" i="41"/>
  <c r="AU30" i="41"/>
  <c r="AT30" i="41"/>
  <c r="AS30" i="41"/>
  <c r="AR30" i="41"/>
  <c r="AQ30" i="41"/>
  <c r="AP30" i="41"/>
  <c r="AO30" i="41"/>
  <c r="AN30" i="41"/>
  <c r="AM30" i="41"/>
  <c r="AL30" i="41"/>
  <c r="AK30" i="41"/>
  <c r="AJ30" i="41"/>
  <c r="AI30" i="41"/>
  <c r="AH30" i="41"/>
  <c r="AG30" i="41"/>
  <c r="AF30" i="41"/>
  <c r="AE30" i="41"/>
  <c r="AD30" i="41"/>
  <c r="AC30" i="41"/>
  <c r="AB30" i="41"/>
  <c r="AA30" i="41"/>
  <c r="Z30" i="41"/>
  <c r="Y30" i="41"/>
  <c r="X30" i="41"/>
  <c r="W30" i="41"/>
  <c r="V30" i="41"/>
  <c r="U30" i="41"/>
  <c r="T30" i="41"/>
  <c r="S30" i="41"/>
  <c r="F30" i="41"/>
  <c r="AS68" i="41" s="1"/>
  <c r="AW29" i="41"/>
  <c r="AV29" i="41"/>
  <c r="AU29" i="41"/>
  <c r="AT29" i="41"/>
  <c r="AS29"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AX29" i="41" s="1"/>
  <c r="AZ29" i="41" s="1"/>
  <c r="S29" i="41"/>
  <c r="B28" i="41"/>
  <c r="B31" i="41" s="1"/>
  <c r="AW27" i="41"/>
  <c r="AV27" i="41"/>
  <c r="AU27" i="41"/>
  <c r="AT27" i="41"/>
  <c r="AS27" i="41"/>
  <c r="AR27" i="41"/>
  <c r="AQ27" i="41"/>
  <c r="AP27" i="41"/>
  <c r="AO27" i="41"/>
  <c r="AN27" i="41"/>
  <c r="AM27" i="41"/>
  <c r="AL27" i="41"/>
  <c r="AK27" i="41"/>
  <c r="AJ27" i="41"/>
  <c r="AI27" i="41"/>
  <c r="AH27" i="41"/>
  <c r="AG27" i="41"/>
  <c r="AF27" i="41"/>
  <c r="AE27" i="41"/>
  <c r="AD27" i="41"/>
  <c r="AC27" i="41"/>
  <c r="AB27" i="41"/>
  <c r="AA27" i="41"/>
  <c r="Z27" i="41"/>
  <c r="AX27" i="41" s="1"/>
  <c r="AZ27" i="41" s="1"/>
  <c r="Y27" i="41"/>
  <c r="X27" i="41"/>
  <c r="W27" i="41"/>
  <c r="V27" i="41"/>
  <c r="U27" i="41"/>
  <c r="T27" i="41"/>
  <c r="S27" i="41"/>
  <c r="F27" i="41"/>
  <c r="AM70" i="41" s="1"/>
  <c r="AW26" i="41"/>
  <c r="AV26" i="41"/>
  <c r="AU26" i="41"/>
  <c r="AT26" i="41"/>
  <c r="AS26" i="41"/>
  <c r="AR26" i="41"/>
  <c r="AQ26" i="41"/>
  <c r="AP26" i="41"/>
  <c r="AO26" i="41"/>
  <c r="AN26" i="41"/>
  <c r="AM26" i="41"/>
  <c r="AL26" i="41"/>
  <c r="AK26" i="41"/>
  <c r="AJ26" i="41"/>
  <c r="AI26" i="41"/>
  <c r="AH26" i="41"/>
  <c r="AG26" i="41"/>
  <c r="AF26" i="41"/>
  <c r="AE26" i="41"/>
  <c r="AD26" i="41"/>
  <c r="AC26" i="41"/>
  <c r="AB26" i="41"/>
  <c r="AA26" i="41"/>
  <c r="Z26" i="41"/>
  <c r="Y26" i="41"/>
  <c r="X26" i="41"/>
  <c r="W26" i="41"/>
  <c r="AX26" i="41" s="1"/>
  <c r="AZ26" i="41" s="1"/>
  <c r="V26" i="41"/>
  <c r="U26" i="41"/>
  <c r="T26" i="41"/>
  <c r="S26" i="41"/>
  <c r="B25" i="41"/>
  <c r="AW24" i="41"/>
  <c r="AV24" i="41"/>
  <c r="AU24" i="41"/>
  <c r="AT24" i="41"/>
  <c r="AS24" i="41"/>
  <c r="AR24" i="41"/>
  <c r="AQ24" i="41"/>
  <c r="AP24" i="41"/>
  <c r="AO24" i="41"/>
  <c r="AN24" i="41"/>
  <c r="AM24" i="41"/>
  <c r="AL24" i="41"/>
  <c r="AK24" i="41"/>
  <c r="AJ24" i="41"/>
  <c r="AI24" i="41"/>
  <c r="AH24" i="41"/>
  <c r="AG24" i="41"/>
  <c r="AF24" i="41"/>
  <c r="AE24" i="41"/>
  <c r="AD24" i="41"/>
  <c r="AC24" i="41"/>
  <c r="AB24" i="41"/>
  <c r="AA24" i="41"/>
  <c r="Z24" i="41"/>
  <c r="Y24" i="41"/>
  <c r="X24" i="41"/>
  <c r="W24" i="41"/>
  <c r="V24" i="41"/>
  <c r="U24" i="41"/>
  <c r="T24" i="41"/>
  <c r="AX24" i="41" s="1"/>
  <c r="AZ24" i="41" s="1"/>
  <c r="S24" i="41"/>
  <c r="F24" i="41"/>
  <c r="AW23" i="41"/>
  <c r="AV23" i="41"/>
  <c r="AU23" i="41"/>
  <c r="AT23" i="41"/>
  <c r="AS23" i="41"/>
  <c r="AR23" i="41"/>
  <c r="AQ23" i="41"/>
  <c r="AP23" i="41"/>
  <c r="AO23" i="41"/>
  <c r="AN23" i="41"/>
  <c r="AM23" i="41"/>
  <c r="AL23" i="41"/>
  <c r="AK23" i="41"/>
  <c r="AJ23" i="41"/>
  <c r="AI23" i="41"/>
  <c r="AH23" i="41"/>
  <c r="AG23" i="41"/>
  <c r="AF23" i="41"/>
  <c r="AE23" i="41"/>
  <c r="AD23" i="41"/>
  <c r="AC23" i="41"/>
  <c r="AB23" i="41"/>
  <c r="AA23" i="41"/>
  <c r="Z23" i="41"/>
  <c r="Y23" i="41"/>
  <c r="X23" i="41"/>
  <c r="W23" i="41"/>
  <c r="V23" i="41"/>
  <c r="U23" i="41"/>
  <c r="T23" i="41"/>
  <c r="S23" i="41"/>
  <c r="AX23" i="41" s="1"/>
  <c r="AZ23" i="41" s="1"/>
  <c r="AW21" i="41"/>
  <c r="AT21" i="41"/>
  <c r="AS21" i="41"/>
  <c r="AN21" i="41"/>
  <c r="AH21" i="41"/>
  <c r="AG21" i="41"/>
  <c r="AF21" i="41"/>
  <c r="AC21" i="41"/>
  <c r="V21" i="41"/>
  <c r="U21" i="41"/>
  <c r="T21" i="41"/>
  <c r="AW20" i="41"/>
  <c r="AV20" i="41"/>
  <c r="AV21" i="41" s="1"/>
  <c r="AU20" i="41"/>
  <c r="AU21" i="41" s="1"/>
  <c r="AT20" i="41"/>
  <c r="AS20" i="41"/>
  <c r="AO20" i="41"/>
  <c r="AO21" i="41" s="1"/>
  <c r="AN20" i="41"/>
  <c r="AM20" i="41"/>
  <c r="AM21" i="41" s="1"/>
  <c r="AL20" i="41"/>
  <c r="AL21" i="41" s="1"/>
  <c r="AJ20" i="41"/>
  <c r="AJ21" i="41" s="1"/>
  <c r="AI20" i="41"/>
  <c r="AI21" i="41" s="1"/>
  <c r="AH20" i="41"/>
  <c r="AG20" i="41"/>
  <c r="AF20" i="41"/>
  <c r="AC20" i="41"/>
  <c r="AB20" i="41"/>
  <c r="AB21" i="41" s="1"/>
  <c r="Z20" i="41"/>
  <c r="Z21" i="41" s="1"/>
  <c r="X20" i="41"/>
  <c r="X21" i="41" s="1"/>
  <c r="W20" i="41"/>
  <c r="W21" i="41" s="1"/>
  <c r="V20" i="41"/>
  <c r="U20" i="41"/>
  <c r="T20" i="41"/>
  <c r="AW19" i="41"/>
  <c r="AV19" i="41"/>
  <c r="AU19" i="41"/>
  <c r="AX17" i="41"/>
  <c r="BC14" i="41"/>
  <c r="AC2" i="41"/>
  <c r="S25" i="40"/>
  <c r="Q25" i="40"/>
  <c r="K25" i="40"/>
  <c r="S24" i="40"/>
  <c r="Q24" i="40"/>
  <c r="U24" i="40" s="1"/>
  <c r="K24" i="40"/>
  <c r="U23" i="40"/>
  <c r="S23" i="40"/>
  <c r="Q23" i="40"/>
  <c r="K23" i="40"/>
  <c r="S22" i="40"/>
  <c r="Q22" i="40"/>
  <c r="K22" i="40"/>
  <c r="S21" i="40"/>
  <c r="Q21" i="40"/>
  <c r="U21" i="40" s="1"/>
  <c r="K21" i="40"/>
  <c r="S20" i="40"/>
  <c r="U20" i="40" s="1"/>
  <c r="Q20" i="40"/>
  <c r="K20" i="40"/>
  <c r="S19" i="40"/>
  <c r="Q19" i="40"/>
  <c r="U19" i="40" s="1"/>
  <c r="K19" i="40"/>
  <c r="S18" i="40"/>
  <c r="Q18" i="40"/>
  <c r="U18" i="40" s="1"/>
  <c r="K18" i="40"/>
  <c r="U17" i="40"/>
  <c r="S17" i="40"/>
  <c r="Q17" i="40"/>
  <c r="K17" i="40"/>
  <c r="U16" i="40"/>
  <c r="S16" i="40"/>
  <c r="Q16" i="40"/>
  <c r="K16" i="40"/>
  <c r="S15" i="40"/>
  <c r="Q15" i="40"/>
  <c r="U15" i="40" s="1"/>
  <c r="K15" i="40"/>
  <c r="S14" i="40"/>
  <c r="U14" i="40" s="1"/>
  <c r="Q14" i="40"/>
  <c r="K14" i="40"/>
  <c r="S13" i="40"/>
  <c r="U13" i="40" s="1"/>
  <c r="Q13" i="40"/>
  <c r="K13" i="40"/>
  <c r="S12" i="40"/>
  <c r="Q12" i="40"/>
  <c r="U12" i="40" s="1"/>
  <c r="K12" i="40"/>
  <c r="S11" i="40"/>
  <c r="U11" i="40" s="1"/>
  <c r="Q11" i="40"/>
  <c r="K11" i="40"/>
  <c r="S10" i="40"/>
  <c r="Q10" i="40"/>
  <c r="K10" i="40"/>
  <c r="S9" i="40"/>
  <c r="Q9" i="40"/>
  <c r="U9" i="40" s="1"/>
  <c r="K9" i="40"/>
  <c r="S8" i="40"/>
  <c r="U8" i="40" s="1"/>
  <c r="Q8" i="40"/>
  <c r="K8" i="40"/>
  <c r="S7" i="40"/>
  <c r="Q7" i="40"/>
  <c r="K7" i="40"/>
  <c r="S6" i="40"/>
  <c r="Q6" i="40"/>
  <c r="U6" i="40" s="1"/>
  <c r="K6" i="40"/>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T71" i="39"/>
  <c r="S71" i="39"/>
  <c r="AT70" i="39"/>
  <c r="AH69" i="39"/>
  <c r="U69" i="39"/>
  <c r="AU68" i="39"/>
  <c r="AT68" i="39"/>
  <c r="AG68" i="39"/>
  <c r="AC68" i="39"/>
  <c r="X68" i="39"/>
  <c r="S67" i="39"/>
  <c r="AL64" i="39"/>
  <c r="AH64" i="39"/>
  <c r="AG64" i="39"/>
  <c r="U64" i="39"/>
  <c r="AW63" i="39"/>
  <c r="AV63" i="39"/>
  <c r="AW62" i="39"/>
  <c r="AL62" i="39"/>
  <c r="AG62" i="39"/>
  <c r="AF62" i="39"/>
  <c r="U62"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S60" i="39"/>
  <c r="F60"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T59" i="39"/>
  <c r="S59" i="39"/>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AX57" i="39" s="1"/>
  <c r="AZ57" i="39" s="1"/>
  <c r="S57" i="39"/>
  <c r="F57"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T56" i="39"/>
  <c r="S56"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AX54" i="39" s="1"/>
  <c r="AZ54" i="39" s="1"/>
  <c r="Y54" i="39"/>
  <c r="X54" i="39"/>
  <c r="W54" i="39"/>
  <c r="V54" i="39"/>
  <c r="U54" i="39"/>
  <c r="T54" i="39"/>
  <c r="S54" i="39"/>
  <c r="F54"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S53" i="39"/>
  <c r="AW51" i="39"/>
  <c r="AW70" i="39" s="1"/>
  <c r="AV51" i="39"/>
  <c r="AU51" i="39"/>
  <c r="AT51" i="39"/>
  <c r="AS51" i="39"/>
  <c r="AR51" i="39"/>
  <c r="AQ51" i="39"/>
  <c r="AP51" i="39"/>
  <c r="AO51" i="39"/>
  <c r="AN51" i="39"/>
  <c r="AM51" i="39"/>
  <c r="AL51" i="39"/>
  <c r="AK51" i="39"/>
  <c r="AJ51" i="39"/>
  <c r="AI51" i="39"/>
  <c r="AH51" i="39"/>
  <c r="AG51" i="39"/>
  <c r="AG70" i="39" s="1"/>
  <c r="AF51" i="39"/>
  <c r="AE51" i="39"/>
  <c r="AD51" i="39"/>
  <c r="AC51" i="39"/>
  <c r="AB51" i="39"/>
  <c r="AA51" i="39"/>
  <c r="Z51" i="39"/>
  <c r="Z70" i="39" s="1"/>
  <c r="Y51" i="39"/>
  <c r="Y70" i="39" s="1"/>
  <c r="X51" i="39"/>
  <c r="W51" i="39"/>
  <c r="V51" i="39"/>
  <c r="V70" i="39" s="1"/>
  <c r="U51" i="39"/>
  <c r="T51" i="39"/>
  <c r="S51" i="39"/>
  <c r="F51"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S50" i="39"/>
  <c r="AW48" i="39"/>
  <c r="AV48" i="39"/>
  <c r="AU48" i="39"/>
  <c r="AT48" i="39"/>
  <c r="AS48" i="39"/>
  <c r="AR48" i="39"/>
  <c r="AQ48" i="39"/>
  <c r="AP48" i="39"/>
  <c r="AO48" i="39"/>
  <c r="AM48" i="39"/>
  <c r="AM69" i="39" s="1"/>
  <c r="AL48" i="39"/>
  <c r="AK48" i="39"/>
  <c r="AJ48" i="39"/>
  <c r="AI48" i="39"/>
  <c r="AH48" i="39"/>
  <c r="AG48" i="39"/>
  <c r="AF48" i="39"/>
  <c r="AE48" i="39"/>
  <c r="AD48" i="39"/>
  <c r="AC48" i="39"/>
  <c r="AB48" i="39"/>
  <c r="AA48" i="39"/>
  <c r="Z48" i="39"/>
  <c r="Y48" i="39"/>
  <c r="X48" i="39"/>
  <c r="W48" i="39"/>
  <c r="V48" i="39"/>
  <c r="U48" i="39"/>
  <c r="T48" i="39"/>
  <c r="S48" i="39"/>
  <c r="F48" i="39"/>
  <c r="AW47" i="39"/>
  <c r="AV47" i="39"/>
  <c r="AU47" i="39"/>
  <c r="AT47" i="39"/>
  <c r="AS47" i="39"/>
  <c r="AR47" i="39"/>
  <c r="AQ47" i="39"/>
  <c r="AP47" i="39"/>
  <c r="AO47" i="39"/>
  <c r="AN47" i="39"/>
  <c r="AM47" i="39"/>
  <c r="AK47" i="39"/>
  <c r="AJ47" i="39"/>
  <c r="AI47" i="39"/>
  <c r="AH47" i="39"/>
  <c r="AG47" i="39"/>
  <c r="AF47" i="39"/>
  <c r="AE47" i="39"/>
  <c r="AD47" i="39"/>
  <c r="AC47" i="39"/>
  <c r="AB47" i="39"/>
  <c r="AA47" i="39"/>
  <c r="Y47" i="39"/>
  <c r="X47" i="39"/>
  <c r="W47" i="39"/>
  <c r="V47" i="39"/>
  <c r="U47" i="39"/>
  <c r="T47" i="39"/>
  <c r="S47" i="39"/>
  <c r="AW45" i="39"/>
  <c r="AV45" i="39"/>
  <c r="AU45" i="39"/>
  <c r="AT45" i="39"/>
  <c r="AT69" i="39" s="1"/>
  <c r="AS45" i="39"/>
  <c r="AR45" i="39"/>
  <c r="AQ45" i="39"/>
  <c r="AP45" i="39"/>
  <c r="AO45" i="39"/>
  <c r="AN45" i="39"/>
  <c r="AM45" i="39"/>
  <c r="AL45" i="39"/>
  <c r="AK45" i="39"/>
  <c r="AI45" i="39"/>
  <c r="AH45" i="39"/>
  <c r="AG45" i="39"/>
  <c r="AF45" i="39"/>
  <c r="AE45" i="39"/>
  <c r="AD45" i="39"/>
  <c r="AC45" i="39"/>
  <c r="AB45" i="39"/>
  <c r="AA45" i="39"/>
  <c r="Z45" i="39"/>
  <c r="Y45" i="39"/>
  <c r="X45" i="39"/>
  <c r="W45" i="39"/>
  <c r="V45" i="39"/>
  <c r="U45" i="39"/>
  <c r="T45" i="39"/>
  <c r="S45" i="39"/>
  <c r="F45" i="39"/>
  <c r="AW44" i="39"/>
  <c r="AV44" i="39"/>
  <c r="AU44" i="39"/>
  <c r="AS44" i="39"/>
  <c r="AR44" i="39"/>
  <c r="AP44" i="39"/>
  <c r="AO44" i="39"/>
  <c r="AN44" i="39"/>
  <c r="AM44" i="39"/>
  <c r="AL44" i="39"/>
  <c r="AK44" i="39"/>
  <c r="AJ44" i="39"/>
  <c r="AI44" i="39"/>
  <c r="AH44" i="39"/>
  <c r="AG44" i="39"/>
  <c r="AF44" i="39"/>
  <c r="AE44" i="39"/>
  <c r="AD44" i="39"/>
  <c r="AC44" i="39"/>
  <c r="AB44" i="39"/>
  <c r="AA44" i="39"/>
  <c r="Z44" i="39"/>
  <c r="Y44" i="39"/>
  <c r="X44" i="39"/>
  <c r="W44" i="39"/>
  <c r="U44" i="39"/>
  <c r="T44" i="39"/>
  <c r="S44" i="39"/>
  <c r="AW42" i="39"/>
  <c r="AV42" i="39"/>
  <c r="AU42" i="39"/>
  <c r="AT42" i="39"/>
  <c r="AS42" i="39"/>
  <c r="AR42" i="39"/>
  <c r="AQ42" i="39"/>
  <c r="AP42" i="39"/>
  <c r="AO42" i="39"/>
  <c r="AN42" i="39"/>
  <c r="AM42" i="39"/>
  <c r="AL42" i="39"/>
  <c r="AK42" i="39"/>
  <c r="AJ42" i="39"/>
  <c r="AI42" i="39"/>
  <c r="AI64" i="39" s="1"/>
  <c r="AH42" i="39"/>
  <c r="AG42" i="39"/>
  <c r="AE42" i="39"/>
  <c r="AD42" i="39"/>
  <c r="AC42" i="39"/>
  <c r="AB42" i="39"/>
  <c r="AA42" i="39"/>
  <c r="Z42" i="39"/>
  <c r="Y42" i="39"/>
  <c r="X42" i="39"/>
  <c r="W42" i="39"/>
  <c r="V42" i="39"/>
  <c r="U42" i="39"/>
  <c r="T42" i="39"/>
  <c r="S42" i="39"/>
  <c r="F42"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X41" i="39"/>
  <c r="W41" i="39"/>
  <c r="V41" i="39"/>
  <c r="U41" i="39"/>
  <c r="T41" i="39"/>
  <c r="S41" i="39"/>
  <c r="AW39" i="39"/>
  <c r="AV39" i="39"/>
  <c r="AU39" i="39"/>
  <c r="AT39" i="39"/>
  <c r="AS39" i="39"/>
  <c r="AR39" i="39"/>
  <c r="AQ39" i="39"/>
  <c r="AP39" i="39"/>
  <c r="AO39" i="39"/>
  <c r="AN39" i="39"/>
  <c r="AM39" i="39"/>
  <c r="AL39" i="39"/>
  <c r="AK39" i="39"/>
  <c r="AJ39" i="39"/>
  <c r="AI39" i="39"/>
  <c r="AH39" i="39"/>
  <c r="AG39" i="39"/>
  <c r="AF39" i="39"/>
  <c r="AE39" i="39"/>
  <c r="AD39" i="39"/>
  <c r="AC39" i="39"/>
  <c r="AA39" i="39"/>
  <c r="Z39" i="39"/>
  <c r="Y39" i="39"/>
  <c r="X39" i="39"/>
  <c r="W39" i="39"/>
  <c r="V39" i="39"/>
  <c r="U39" i="39"/>
  <c r="T39" i="39"/>
  <c r="S39" i="39"/>
  <c r="F39" i="39"/>
  <c r="AW38" i="39"/>
  <c r="AV38" i="39"/>
  <c r="AU38" i="39"/>
  <c r="AT38" i="39"/>
  <c r="AS38" i="39"/>
  <c r="AR38" i="39"/>
  <c r="AQ38" i="39"/>
  <c r="AO38" i="39"/>
  <c r="AN38" i="39"/>
  <c r="AM38" i="39"/>
  <c r="AK38" i="39"/>
  <c r="AJ38" i="39"/>
  <c r="AI38" i="39"/>
  <c r="AH38" i="39"/>
  <c r="AG38" i="39"/>
  <c r="AF38" i="39"/>
  <c r="AE38" i="39"/>
  <c r="AD38" i="39"/>
  <c r="AC38" i="39"/>
  <c r="AB38" i="39"/>
  <c r="AA38" i="39"/>
  <c r="Z38" i="39"/>
  <c r="Y38" i="39"/>
  <c r="X38" i="39"/>
  <c r="W38" i="39"/>
  <c r="V38" i="39"/>
  <c r="U38" i="39"/>
  <c r="T38" i="39"/>
  <c r="S38" i="39"/>
  <c r="AW36" i="39"/>
  <c r="AV36" i="39"/>
  <c r="AU36" i="39"/>
  <c r="AT36" i="39"/>
  <c r="AS36" i="39"/>
  <c r="AR36" i="39"/>
  <c r="AQ36" i="39"/>
  <c r="AP36" i="39"/>
  <c r="AO36" i="39"/>
  <c r="AN36" i="39"/>
  <c r="AM36" i="39"/>
  <c r="AL36" i="39"/>
  <c r="AK36" i="39"/>
  <c r="AJ36" i="39"/>
  <c r="AI36" i="39"/>
  <c r="AI68" i="39" s="1"/>
  <c r="AH36" i="39"/>
  <c r="AG36" i="39"/>
  <c r="AF36" i="39"/>
  <c r="AF63" i="39" s="1"/>
  <c r="AE36" i="39"/>
  <c r="AD36" i="39"/>
  <c r="AC36" i="39"/>
  <c r="AB36" i="39"/>
  <c r="AA36" i="39"/>
  <c r="Z36" i="39"/>
  <c r="Y36" i="39"/>
  <c r="X36" i="39"/>
  <c r="W36" i="39"/>
  <c r="V36" i="39"/>
  <c r="U36" i="39"/>
  <c r="T36" i="39"/>
  <c r="T63" i="39" s="1"/>
  <c r="S36" i="39"/>
  <c r="AX36" i="39" s="1"/>
  <c r="AZ36" i="39" s="1"/>
  <c r="F36"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B34" i="39"/>
  <c r="B37" i="39" s="1"/>
  <c r="B40" i="39" s="1"/>
  <c r="B43" i="39" s="1"/>
  <c r="B46" i="39" s="1"/>
  <c r="B49" i="39" s="1"/>
  <c r="B52" i="39" s="1"/>
  <c r="B55" i="39" s="1"/>
  <c r="B58" i="39" s="1"/>
  <c r="AW33" i="39"/>
  <c r="AV33" i="39"/>
  <c r="AU33" i="39"/>
  <c r="AT33" i="39"/>
  <c r="AS33" i="39"/>
  <c r="AR33" i="39"/>
  <c r="AQ33" i="39"/>
  <c r="AP33" i="39"/>
  <c r="AO33" i="39"/>
  <c r="AN33" i="39"/>
  <c r="AN63" i="39" s="1"/>
  <c r="AM33" i="39"/>
  <c r="AL33" i="39"/>
  <c r="AK33" i="39"/>
  <c r="AJ33" i="39"/>
  <c r="AI33" i="39"/>
  <c r="AH33" i="39"/>
  <c r="AG33" i="39"/>
  <c r="AF33" i="39"/>
  <c r="AE33" i="39"/>
  <c r="AE63" i="39" s="1"/>
  <c r="AD33" i="39"/>
  <c r="AC33" i="39"/>
  <c r="AB33" i="39"/>
  <c r="AA33" i="39"/>
  <c r="Z33" i="39"/>
  <c r="Y33" i="39"/>
  <c r="X33" i="39"/>
  <c r="W33" i="39"/>
  <c r="V33" i="39"/>
  <c r="U33" i="39"/>
  <c r="T33" i="39"/>
  <c r="S33" i="39"/>
  <c r="F33"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AX32" i="39" s="1"/>
  <c r="AZ32" i="39" s="1"/>
  <c r="X32" i="39"/>
  <c r="W32" i="39"/>
  <c r="V32" i="39"/>
  <c r="U32" i="39"/>
  <c r="T32" i="39"/>
  <c r="S32" i="39"/>
  <c r="AW30" i="39"/>
  <c r="AV30" i="39"/>
  <c r="AV67" i="39" s="1"/>
  <c r="AU30" i="39"/>
  <c r="AU67" i="39" s="1"/>
  <c r="AT30" i="39"/>
  <c r="AT67" i="39" s="1"/>
  <c r="AS30" i="39"/>
  <c r="AR30" i="39"/>
  <c r="AQ30" i="39"/>
  <c r="AP30" i="39"/>
  <c r="AO30" i="39"/>
  <c r="AM30" i="39"/>
  <c r="AL30" i="39"/>
  <c r="AK30" i="39"/>
  <c r="AJ30" i="39"/>
  <c r="AI30" i="39"/>
  <c r="AH30" i="39"/>
  <c r="AH62" i="39" s="1"/>
  <c r="AG30" i="39"/>
  <c r="AF30" i="39"/>
  <c r="AE30" i="39"/>
  <c r="AD30" i="39"/>
  <c r="AC30" i="39"/>
  <c r="AB30" i="39"/>
  <c r="AA30" i="39"/>
  <c r="Z30" i="39"/>
  <c r="Y30" i="39"/>
  <c r="X30" i="39"/>
  <c r="W30" i="39"/>
  <c r="V30" i="39"/>
  <c r="U30" i="39"/>
  <c r="T30" i="39"/>
  <c r="S30" i="39"/>
  <c r="F30"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X29" i="39"/>
  <c r="W29" i="39"/>
  <c r="V29" i="39"/>
  <c r="U29" i="39"/>
  <c r="T29" i="39"/>
  <c r="S29" i="39"/>
  <c r="AW27" i="39"/>
  <c r="AV27" i="39"/>
  <c r="AU27" i="39"/>
  <c r="AT27" i="39"/>
  <c r="AS27" i="39"/>
  <c r="AR27" i="39"/>
  <c r="AQ27" i="39"/>
  <c r="AP27" i="39"/>
  <c r="AO27" i="39"/>
  <c r="AN27" i="39"/>
  <c r="AM27" i="39"/>
  <c r="AL27" i="39"/>
  <c r="AK27" i="39"/>
  <c r="AK67" i="39" s="1"/>
  <c r="AI27" i="39"/>
  <c r="AH27" i="39"/>
  <c r="AG27" i="39"/>
  <c r="AF27" i="39"/>
  <c r="AE27" i="39"/>
  <c r="AD27" i="39"/>
  <c r="AC27" i="39"/>
  <c r="AC67" i="39" s="1"/>
  <c r="AB27" i="39"/>
  <c r="AB67" i="39" s="1"/>
  <c r="AA27" i="39"/>
  <c r="Z27" i="39"/>
  <c r="Y27" i="39"/>
  <c r="W27" i="39"/>
  <c r="V27" i="39"/>
  <c r="U27" i="39"/>
  <c r="T27" i="39"/>
  <c r="S27" i="39"/>
  <c r="F27" i="39"/>
  <c r="AW26" i="39"/>
  <c r="AV26" i="39"/>
  <c r="AU26" i="39"/>
  <c r="AT26" i="39"/>
  <c r="AS26" i="39"/>
  <c r="AR26" i="39"/>
  <c r="AP26" i="39"/>
  <c r="AO26" i="39"/>
  <c r="AN26" i="39"/>
  <c r="AM26" i="39"/>
  <c r="AL26" i="39"/>
  <c r="AK26" i="39"/>
  <c r="AJ26" i="39"/>
  <c r="AI26" i="39"/>
  <c r="AG26" i="39"/>
  <c r="AF26" i="39"/>
  <c r="AE26" i="39"/>
  <c r="AC26" i="39"/>
  <c r="AB26" i="39"/>
  <c r="AA26" i="39"/>
  <c r="Z26" i="39"/>
  <c r="Y26" i="39"/>
  <c r="X26" i="39"/>
  <c r="W26" i="39"/>
  <c r="U26" i="39"/>
  <c r="T26" i="39"/>
  <c r="S26" i="39"/>
  <c r="B25" i="39"/>
  <c r="B28" i="39" s="1"/>
  <c r="B31" i="39" s="1"/>
  <c r="AW24" i="39"/>
  <c r="AV24" i="39"/>
  <c r="AU24" i="39"/>
  <c r="AT24" i="39"/>
  <c r="AS24" i="39"/>
  <c r="AQ24" i="39"/>
  <c r="AP24" i="39"/>
  <c r="AO24" i="39"/>
  <c r="AN24" i="39"/>
  <c r="AM24" i="39"/>
  <c r="AL24" i="39"/>
  <c r="AK24" i="39"/>
  <c r="AJ24" i="39"/>
  <c r="AI24" i="39"/>
  <c r="AH24" i="39"/>
  <c r="AG24" i="39"/>
  <c r="AE24" i="39"/>
  <c r="AD24" i="39"/>
  <c r="AC24" i="39"/>
  <c r="AB24" i="39"/>
  <c r="AA24" i="39"/>
  <c r="Z24" i="39"/>
  <c r="Y24" i="39"/>
  <c r="X24" i="39"/>
  <c r="W24" i="39"/>
  <c r="V24" i="39"/>
  <c r="U24" i="39"/>
  <c r="S24" i="39"/>
  <c r="F24" i="39"/>
  <c r="AE70" i="39" s="1"/>
  <c r="AW23" i="39"/>
  <c r="AV23" i="39"/>
  <c r="AU23" i="39"/>
  <c r="AS23" i="39"/>
  <c r="AR23" i="39"/>
  <c r="AQ23" i="39"/>
  <c r="AP23" i="39"/>
  <c r="AO23" i="39"/>
  <c r="AN23" i="39"/>
  <c r="AM23" i="39"/>
  <c r="AL23" i="39"/>
  <c r="AK23" i="39"/>
  <c r="AJ23" i="39"/>
  <c r="AI23" i="39"/>
  <c r="AG23" i="39"/>
  <c r="AF23" i="39"/>
  <c r="AE23" i="39"/>
  <c r="AC23" i="39"/>
  <c r="AB23" i="39"/>
  <c r="AA23" i="39"/>
  <c r="Z23" i="39"/>
  <c r="Y23" i="39"/>
  <c r="X23" i="39"/>
  <c r="W23" i="39"/>
  <c r="V23" i="39"/>
  <c r="U23" i="39"/>
  <c r="T23" i="39"/>
  <c r="S23" i="39"/>
  <c r="AV21" i="39"/>
  <c r="AO21" i="39"/>
  <c r="AA21" i="39"/>
  <c r="X21" i="39"/>
  <c r="AV20" i="39"/>
  <c r="AP20" i="39"/>
  <c r="AP21" i="39" s="1"/>
  <c r="AO20" i="39"/>
  <c r="AL20" i="39"/>
  <c r="AL21" i="39" s="1"/>
  <c r="AK20" i="39"/>
  <c r="AK21" i="39" s="1"/>
  <c r="AB20" i="39"/>
  <c r="AB21" i="39" s="1"/>
  <c r="AA20" i="39"/>
  <c r="X20" i="39"/>
  <c r="W20" i="39"/>
  <c r="W21" i="39" s="1"/>
  <c r="AW19" i="39"/>
  <c r="AW20" i="39" s="1"/>
  <c r="AW21" i="39" s="1"/>
  <c r="AV19" i="39"/>
  <c r="AU19" i="39"/>
  <c r="AU20" i="39" s="1"/>
  <c r="AU21" i="39" s="1"/>
  <c r="AX17" i="39"/>
  <c r="BC14" i="39"/>
  <c r="AC2" i="39"/>
  <c r="AX27" i="39" l="1"/>
  <c r="S64" i="39"/>
  <c r="AX45" i="39"/>
  <c r="AZ45" i="39" s="1"/>
  <c r="AX42" i="41"/>
  <c r="AZ42" i="41" s="1"/>
  <c r="AX35" i="39"/>
  <c r="AZ35" i="39" s="1"/>
  <c r="AI69" i="39"/>
  <c r="Z62" i="41"/>
  <c r="AX33" i="41"/>
  <c r="AZ33" i="41" s="1"/>
  <c r="AX36" i="41"/>
  <c r="AZ36" i="41" s="1"/>
  <c r="AE62" i="41"/>
  <c r="AC68" i="41"/>
  <c r="Y62" i="39"/>
  <c r="AX33" i="39"/>
  <c r="AZ33" i="39" s="1"/>
  <c r="AX41" i="39"/>
  <c r="AZ41" i="39" s="1"/>
  <c r="AH70" i="39"/>
  <c r="AX59" i="39"/>
  <c r="AZ59" i="39" s="1"/>
  <c r="AX41" i="41"/>
  <c r="AZ41" i="41" s="1"/>
  <c r="AU62" i="41"/>
  <c r="V62" i="39"/>
  <c r="V67" i="39"/>
  <c r="AJ69" i="39"/>
  <c r="AF70" i="41"/>
  <c r="AQ69" i="41"/>
  <c r="AT68" i="41"/>
  <c r="Z68" i="41"/>
  <c r="AJ67" i="41"/>
  <c r="AS64" i="41"/>
  <c r="Y64" i="41"/>
  <c r="AM63" i="41"/>
  <c r="AV62" i="41"/>
  <c r="AA62" i="41"/>
  <c r="V63" i="41"/>
  <c r="X69" i="41"/>
  <c r="U7" i="40"/>
  <c r="V69" i="39"/>
  <c r="V64" i="39"/>
  <c r="AX42" i="39"/>
  <c r="AZ42" i="39" s="1"/>
  <c r="W64" i="39"/>
  <c r="W69" i="39"/>
  <c r="AX51" i="39"/>
  <c r="AZ51" i="39" s="1"/>
  <c r="V63" i="39"/>
  <c r="AH68" i="39"/>
  <c r="AK63" i="39"/>
  <c r="U63" i="39"/>
  <c r="AM62" i="39"/>
  <c r="AV68" i="39"/>
  <c r="AD68" i="39"/>
  <c r="AH63" i="39"/>
  <c r="S62" i="39"/>
  <c r="AX50" i="39"/>
  <c r="AZ50" i="39" s="1"/>
  <c r="AL67" i="39"/>
  <c r="AM64" i="39"/>
  <c r="AJ63" i="39"/>
  <c r="AF70" i="39"/>
  <c r="U10" i="40"/>
  <c r="AL63" i="41"/>
  <c r="AM69" i="41"/>
  <c r="U22" i="42"/>
  <c r="AR20" i="39"/>
  <c r="AR21" i="39" s="1"/>
  <c r="AF20" i="39"/>
  <c r="AF21" i="39" s="1"/>
  <c r="T20" i="39"/>
  <c r="T21" i="39" s="1"/>
  <c r="AQ20" i="39"/>
  <c r="AQ21" i="39" s="1"/>
  <c r="AD20" i="39"/>
  <c r="AD21" i="39" s="1"/>
  <c r="Y20" i="39"/>
  <c r="Y21" i="39" s="1"/>
  <c r="AM20" i="39"/>
  <c r="AM21" i="39" s="1"/>
  <c r="AX56" i="39"/>
  <c r="AZ56" i="39" s="1"/>
  <c r="AX30" i="41"/>
  <c r="AZ30" i="41" s="1"/>
  <c r="AC62" i="41"/>
  <c r="AW62" i="41"/>
  <c r="AN63" i="41"/>
  <c r="Z64" i="41"/>
  <c r="AU64" i="41"/>
  <c r="AL67" i="41"/>
  <c r="AA68" i="41"/>
  <c r="U69" i="41"/>
  <c r="AR69" i="41"/>
  <c r="AL70" i="41"/>
  <c r="BB8" i="39"/>
  <c r="Z20" i="39"/>
  <c r="Z21" i="39" s="1"/>
  <c r="AN20" i="39"/>
  <c r="AN21" i="39" s="1"/>
  <c r="T62" i="39"/>
  <c r="AK62" i="39"/>
  <c r="S63" i="39"/>
  <c r="AI63" i="39"/>
  <c r="T64" i="39"/>
  <c r="AK64" i="39"/>
  <c r="W67" i="39"/>
  <c r="AQ67" i="39"/>
  <c r="AE68" i="39"/>
  <c r="T69" i="39"/>
  <c r="AL69" i="39"/>
  <c r="AD62" i="41"/>
  <c r="U63" i="41"/>
  <c r="AO63" i="41"/>
  <c r="AC64" i="41"/>
  <c r="T67" i="41"/>
  <c r="AM67" i="41"/>
  <c r="AB68" i="41"/>
  <c r="V69" i="41"/>
  <c r="AS69" i="41"/>
  <c r="AB62" i="41"/>
  <c r="AT70" i="41"/>
  <c r="AH70" i="41"/>
  <c r="V70" i="41"/>
  <c r="AO69" i="41"/>
  <c r="AC69" i="41"/>
  <c r="AV68" i="41"/>
  <c r="AJ68" i="41"/>
  <c r="X68" i="41"/>
  <c r="AQ67" i="41"/>
  <c r="AE67" i="41"/>
  <c r="S67" i="41"/>
  <c r="AN64" i="41"/>
  <c r="AB64" i="41"/>
  <c r="AW63" i="41"/>
  <c r="AK63" i="41"/>
  <c r="Y63" i="41"/>
  <c r="AT62" i="41"/>
  <c r="AH62" i="41"/>
  <c r="V62" i="41"/>
  <c r="AK70" i="41"/>
  <c r="T70" i="41"/>
  <c r="AJ69" i="41"/>
  <c r="T69" i="41"/>
  <c r="AH68" i="41"/>
  <c r="S68" i="41"/>
  <c r="AH67" i="41"/>
  <c r="AX64" i="41"/>
  <c r="AZ64" i="41" s="1"/>
  <c r="AI64" i="41"/>
  <c r="S64" i="41"/>
  <c r="AI63" i="41"/>
  <c r="T63" i="41"/>
  <c r="AK62" i="41"/>
  <c r="T62" i="41"/>
  <c r="AJ70" i="41"/>
  <c r="S70" i="41"/>
  <c r="AH69" i="41"/>
  <c r="S69" i="41"/>
  <c r="AG68" i="41"/>
  <c r="AV67" i="41"/>
  <c r="AG67" i="41"/>
  <c r="AW64" i="41"/>
  <c r="AG64" i="41"/>
  <c r="AH63" i="41"/>
  <c r="AJ62" i="41"/>
  <c r="S62" i="41"/>
  <c r="AI70" i="41"/>
  <c r="AW69" i="41"/>
  <c r="AG69" i="41"/>
  <c r="AW68" i="41"/>
  <c r="AF68" i="41"/>
  <c r="AU67" i="41"/>
  <c r="AF67" i="41"/>
  <c r="AV64" i="41"/>
  <c r="AF64" i="41"/>
  <c r="AX63" i="41"/>
  <c r="AZ63" i="41" s="1"/>
  <c r="AG63" i="41"/>
  <c r="AX62" i="41"/>
  <c r="AZ62" i="41" s="1"/>
  <c r="AI62" i="41"/>
  <c r="AP70" i="41"/>
  <c r="Z70" i="41"/>
  <c r="AP69" i="41"/>
  <c r="Y69" i="41"/>
  <c r="AN68" i="41"/>
  <c r="AX53" i="41"/>
  <c r="AZ53" i="41" s="1"/>
  <c r="AX59" i="41"/>
  <c r="AZ59" i="41" s="1"/>
  <c r="AF62" i="41"/>
  <c r="AR63" i="41"/>
  <c r="V67" i="41"/>
  <c r="AE68" i="41"/>
  <c r="AV69" i="41"/>
  <c r="AX60" i="39"/>
  <c r="AZ60" i="39" s="1"/>
  <c r="U25" i="40"/>
  <c r="Z63" i="41"/>
  <c r="AS63" i="41"/>
  <c r="W67" i="41"/>
  <c r="AR67" i="41"/>
  <c r="AK68" i="41"/>
  <c r="W70" i="41"/>
  <c r="AR70" i="41"/>
  <c r="U16" i="42"/>
  <c r="AE20" i="39"/>
  <c r="AE21" i="39" s="1"/>
  <c r="AT20" i="39"/>
  <c r="AT21" i="39" s="1"/>
  <c r="AP70" i="39"/>
  <c r="AD70" i="39"/>
  <c r="AW69" i="39"/>
  <c r="AK69" i="39"/>
  <c r="Y69" i="39"/>
  <c r="AR68" i="39"/>
  <c r="AF68" i="39"/>
  <c r="T68" i="39"/>
  <c r="AM67" i="39"/>
  <c r="AA67" i="39"/>
  <c r="AV64" i="39"/>
  <c r="AJ64" i="39"/>
  <c r="X64" i="39"/>
  <c r="AS63" i="39"/>
  <c r="AG63" i="39"/>
  <c r="AV70" i="39"/>
  <c r="AJ70" i="39"/>
  <c r="X70" i="39"/>
  <c r="AQ69" i="39"/>
  <c r="AE69" i="39"/>
  <c r="S69" i="39"/>
  <c r="AL68" i="39"/>
  <c r="Z68" i="39"/>
  <c r="AS67" i="39"/>
  <c r="AG67" i="39"/>
  <c r="U67" i="39"/>
  <c r="AP64" i="39"/>
  <c r="AD64" i="39"/>
  <c r="AM63" i="39"/>
  <c r="AA63" i="39"/>
  <c r="AV62" i="39"/>
  <c r="AJ62" i="39"/>
  <c r="X62" i="39"/>
  <c r="AU70" i="39"/>
  <c r="AI70" i="39"/>
  <c r="W70" i="39"/>
  <c r="AP69" i="39"/>
  <c r="AD69" i="39"/>
  <c r="AW68" i="39"/>
  <c r="AK68" i="39"/>
  <c r="Y68" i="39"/>
  <c r="AR67" i="39"/>
  <c r="AF67" i="39"/>
  <c r="T67" i="39"/>
  <c r="AO64" i="39"/>
  <c r="AC64" i="39"/>
  <c r="AL63" i="39"/>
  <c r="Z63" i="39"/>
  <c r="AU62" i="39"/>
  <c r="AI62" i="39"/>
  <c r="W62" i="39"/>
  <c r="AS70" i="39"/>
  <c r="AC70" i="39"/>
  <c r="AS69" i="39"/>
  <c r="AQ68" i="39"/>
  <c r="AB68" i="39"/>
  <c r="AP67" i="39"/>
  <c r="Z67" i="39"/>
  <c r="AR64" i="39"/>
  <c r="AR70" i="39"/>
  <c r="AB70" i="39"/>
  <c r="AR69" i="39"/>
  <c r="AA69" i="39"/>
  <c r="AP68" i="39"/>
  <c r="AA68" i="39"/>
  <c r="AO67" i="39"/>
  <c r="Y67" i="39"/>
  <c r="AQ64" i="39"/>
  <c r="Z64" i="39"/>
  <c r="AQ63" i="39"/>
  <c r="AB63" i="39"/>
  <c r="AS62" i="39"/>
  <c r="AE62" i="39"/>
  <c r="AQ70" i="39"/>
  <c r="AA70" i="39"/>
  <c r="AO69" i="39"/>
  <c r="AO62" i="39"/>
  <c r="W63" i="39"/>
  <c r="AO63" i="39"/>
  <c r="AS64" i="39"/>
  <c r="AD67" i="39"/>
  <c r="AJ68" i="39"/>
  <c r="X69" i="39"/>
  <c r="AK70" i="39"/>
  <c r="AM62" i="41"/>
  <c r="AA63" i="41"/>
  <c r="AT63" i="41"/>
  <c r="X67" i="41"/>
  <c r="AS67" i="41"/>
  <c r="AL68" i="41"/>
  <c r="X70" i="41"/>
  <c r="AU70" i="41"/>
  <c r="U20" i="42"/>
  <c r="AX53" i="39"/>
  <c r="AZ53" i="39" s="1"/>
  <c r="AA62" i="39"/>
  <c r="AP62" i="39"/>
  <c r="AP63" i="39"/>
  <c r="AA64" i="39"/>
  <c r="AT64" i="39"/>
  <c r="AE67" i="39"/>
  <c r="S68" i="39"/>
  <c r="AM68" i="39"/>
  <c r="AV69" i="39"/>
  <c r="AL70" i="39"/>
  <c r="U22" i="40"/>
  <c r="AX39" i="41"/>
  <c r="AZ39" i="41" s="1"/>
  <c r="AO62" i="41"/>
  <c r="AB63" i="41"/>
  <c r="AU63" i="41"/>
  <c r="AL64" i="41"/>
  <c r="Z67" i="41"/>
  <c r="AT67" i="41"/>
  <c r="AM68" i="41"/>
  <c r="AE69" i="41"/>
  <c r="Y70" i="41"/>
  <c r="AV70" i="41"/>
  <c r="U13" i="42"/>
  <c r="S20" i="39"/>
  <c r="S21" i="39" s="1"/>
  <c r="AH20" i="39"/>
  <c r="AH21" i="39" s="1"/>
  <c r="AX38" i="39"/>
  <c r="AZ38" i="39" s="1"/>
  <c r="AB62" i="39"/>
  <c r="AQ62" i="39"/>
  <c r="Y63" i="39"/>
  <c r="AR63" i="39"/>
  <c r="AU64" i="39"/>
  <c r="AH67" i="39"/>
  <c r="U68" i="39"/>
  <c r="AN68" i="39"/>
  <c r="AC69" i="39"/>
  <c r="S70" i="39"/>
  <c r="AM70" i="39"/>
  <c r="AX45" i="41"/>
  <c r="AZ45" i="41" s="1"/>
  <c r="AX51" i="41"/>
  <c r="AZ51" i="41" s="1"/>
  <c r="AX57" i="41"/>
  <c r="AZ57" i="41" s="1"/>
  <c r="W62" i="41"/>
  <c r="AP62" i="41"/>
  <c r="AC63" i="41"/>
  <c r="T64" i="41"/>
  <c r="AO64" i="41"/>
  <c r="AA67" i="41"/>
  <c r="T68" i="41"/>
  <c r="AO68" i="41"/>
  <c r="AF69" i="41"/>
  <c r="AA70" i="41"/>
  <c r="AW70" i="41"/>
  <c r="U17" i="42"/>
  <c r="U20" i="39"/>
  <c r="U21" i="39" s="1"/>
  <c r="AI20" i="39"/>
  <c r="AI21" i="39" s="1"/>
  <c r="AC62" i="39"/>
  <c r="AR62" i="39"/>
  <c r="AC63" i="39"/>
  <c r="AT63" i="39"/>
  <c r="AE64" i="39"/>
  <c r="AW64" i="39"/>
  <c r="AI67" i="39"/>
  <c r="V68" i="39"/>
  <c r="AO68" i="39"/>
  <c r="AF69" i="39"/>
  <c r="T70" i="39"/>
  <c r="AN70" i="39"/>
  <c r="X62" i="41"/>
  <c r="AQ62" i="41"/>
  <c r="AD63" i="41"/>
  <c r="U64" i="41"/>
  <c r="AP64" i="41"/>
  <c r="AB67" i="41"/>
  <c r="U68" i="41"/>
  <c r="AQ68" i="41"/>
  <c r="AK69" i="41"/>
  <c r="AC70" i="41"/>
  <c r="W63" i="41"/>
  <c r="AE64" i="41"/>
  <c r="AO67" i="41"/>
  <c r="Z69" i="41"/>
  <c r="AQ70" i="41"/>
  <c r="AC20" i="39"/>
  <c r="AC21" i="39" s="1"/>
  <c r="AS20" i="39"/>
  <c r="AS21" i="39" s="1"/>
  <c r="AL62" i="41"/>
  <c r="AJ64" i="41"/>
  <c r="AA69" i="41"/>
  <c r="Z62" i="39"/>
  <c r="Y64" i="39"/>
  <c r="AW67" i="39"/>
  <c r="AU69" i="39"/>
  <c r="AK64" i="41"/>
  <c r="AD69" i="41"/>
  <c r="AG20" i="39"/>
  <c r="AG21" i="39" s="1"/>
  <c r="X63" i="39"/>
  <c r="Z69" i="39"/>
  <c r="V20" i="39"/>
  <c r="V21" i="39" s="1"/>
  <c r="AJ20" i="39"/>
  <c r="AJ21" i="39" s="1"/>
  <c r="AD62" i="39"/>
  <c r="AT62" i="39"/>
  <c r="AD63" i="39"/>
  <c r="AU63" i="39"/>
  <c r="AF64" i="39"/>
  <c r="AJ67" i="39"/>
  <c r="W68" i="39"/>
  <c r="AS68" i="39"/>
  <c r="AG69" i="39"/>
  <c r="U70" i="39"/>
  <c r="AO70" i="39"/>
  <c r="AN70" i="41"/>
  <c r="Y62" i="41"/>
  <c r="AR62" i="41"/>
  <c r="AF63" i="41"/>
  <c r="W64" i="41"/>
  <c r="AQ64" i="41"/>
  <c r="AC67" i="41"/>
  <c r="V68" i="41"/>
  <c r="AR68" i="41"/>
  <c r="AL69" i="41"/>
  <c r="AD70" i="41"/>
  <c r="U19" i="42"/>
  <c r="AL47" i="39"/>
  <c r="Z47" i="39"/>
  <c r="AX47" i="39" s="1"/>
  <c r="AZ47" i="39" s="1"/>
  <c r="AT44" i="39"/>
  <c r="V44" i="39"/>
  <c r="AX44" i="39" s="1"/>
  <c r="AZ44" i="39" s="1"/>
  <c r="AL38" i="39"/>
  <c r="Z29" i="39"/>
  <c r="AX29" i="39" s="1"/>
  <c r="AZ29" i="39" s="1"/>
  <c r="AH26" i="39"/>
  <c r="AX26" i="39" s="1"/>
  <c r="AZ26" i="39" s="1"/>
  <c r="V26" i="39"/>
  <c r="AD23" i="39"/>
  <c r="AX23" i="39" s="1"/>
  <c r="AZ23" i="39" s="1"/>
  <c r="U10" i="42"/>
  <c r="AH23" i="39"/>
  <c r="AT23" i="39"/>
  <c r="AD26" i="39"/>
  <c r="AQ26" i="39"/>
  <c r="Y29" i="39"/>
  <c r="AP38" i="39"/>
  <c r="Y41" i="39"/>
  <c r="AQ44" i="39"/>
  <c r="AN48" i="39"/>
  <c r="AJ45" i="39"/>
  <c r="AF42" i="39"/>
  <c r="AB39" i="39"/>
  <c r="AX39" i="39" s="1"/>
  <c r="AN30" i="39"/>
  <c r="AJ27" i="39"/>
  <c r="X27" i="39"/>
  <c r="X67" i="39" s="1"/>
  <c r="AR24" i="39"/>
  <c r="AF24" i="39"/>
  <c r="T24" i="39"/>
  <c r="AX24" i="39" s="1"/>
  <c r="AZ24" i="39" s="1"/>
  <c r="AK20" i="41"/>
  <c r="AK21" i="41" s="1"/>
  <c r="Y20" i="41"/>
  <c r="Y21" i="41" s="1"/>
  <c r="BB8" i="41"/>
  <c r="AQ20" i="41"/>
  <c r="AQ21" i="41" s="1"/>
  <c r="AE20" i="41"/>
  <c r="AE21" i="41" s="1"/>
  <c r="S20" i="41"/>
  <c r="S21" i="41" s="1"/>
  <c r="AP20" i="41"/>
  <c r="AP21" i="41" s="1"/>
  <c r="AD20" i="41"/>
  <c r="AD21" i="41" s="1"/>
  <c r="AA20" i="41"/>
  <c r="AA21" i="41" s="1"/>
  <c r="AR20" i="41"/>
  <c r="AR21" i="41" s="1"/>
  <c r="AX48" i="41"/>
  <c r="AZ48" i="41" s="1"/>
  <c r="U7" i="42"/>
  <c r="U14" i="42"/>
  <c r="U62" i="41"/>
  <c r="AG62" i="41"/>
  <c r="AS62" i="41"/>
  <c r="X63" i="41"/>
  <c r="AJ63" i="41"/>
  <c r="AV63" i="41"/>
  <c r="AA64" i="41"/>
  <c r="AM64" i="41"/>
  <c r="AD67" i="41"/>
  <c r="AP67" i="41"/>
  <c r="W68" i="41"/>
  <c r="AI68" i="41"/>
  <c r="AU68" i="41"/>
  <c r="AB69" i="41"/>
  <c r="AN69" i="41"/>
  <c r="U70" i="41"/>
  <c r="AG70" i="41"/>
  <c r="AS70" i="41"/>
  <c r="AN62" i="41"/>
  <c r="S63" i="41"/>
  <c r="AE63" i="41"/>
  <c r="AQ63" i="41"/>
  <c r="V64" i="41"/>
  <c r="AH64" i="41"/>
  <c r="AT64" i="41"/>
  <c r="Y67" i="41"/>
  <c r="AK67" i="41"/>
  <c r="AW67" i="41"/>
  <c r="AD68" i="41"/>
  <c r="AP68" i="41"/>
  <c r="W69" i="41"/>
  <c r="AI69" i="41"/>
  <c r="AU69" i="41"/>
  <c r="AB70" i="41"/>
  <c r="AZ39" i="39" l="1"/>
  <c r="AX63" i="39"/>
  <c r="AZ63" i="39" s="1"/>
  <c r="AN64" i="39"/>
  <c r="AN69" i="39"/>
  <c r="AX48" i="39"/>
  <c r="AZ48" i="39" s="1"/>
  <c r="AB64" i="39"/>
  <c r="AB69" i="39"/>
  <c r="AZ27" i="39"/>
  <c r="AX62" i="39"/>
  <c r="AZ62" i="39" s="1"/>
  <c r="AN62" i="39"/>
  <c r="AN67" i="39"/>
  <c r="AX30" i="39"/>
  <c r="AZ30" i="39" s="1"/>
  <c r="AX64" i="39" l="1"/>
  <c r="AZ64" i="39" s="1"/>
</calcChain>
</file>

<file path=xl/sharedStrings.xml><?xml version="1.0" encoding="utf-8"?>
<sst xmlns="http://schemas.openxmlformats.org/spreadsheetml/2006/main" count="1816" uniqueCount="735">
  <si>
    <t>【解釈通知】</t>
    <rPh sb="1" eb="3">
      <t>カイシャク</t>
    </rPh>
    <rPh sb="3" eb="5">
      <t>ツウチ</t>
    </rPh>
    <phoneticPr fontId="7"/>
  </si>
  <si>
    <t>はい・いいえ</t>
  </si>
  <si>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7"/>
  </si>
  <si>
    <r>
      <t>　　・ｄがｃに占める割合　（ｄ÷ｃ×１００）＝</t>
    </r>
    <r>
      <rPr>
        <b/>
        <u/>
        <sz val="11"/>
        <rFont val="ＭＳ Ｐゴシック"/>
        <family val="3"/>
        <charset val="128"/>
      </rPr>
      <t>　　　　　　％</t>
    </r>
    <rPh sb="7" eb="8">
      <t>シ</t>
    </rPh>
    <rPh sb="10" eb="12">
      <t>ワリアイ</t>
    </rPh>
    <phoneticPr fontId="7"/>
  </si>
  <si>
    <r>
      <t>　　　　</t>
    </r>
    <r>
      <rPr>
        <u/>
        <sz val="11"/>
        <rFont val="ＭＳ Ｐゴシック"/>
        <family val="3"/>
        <charset val="128"/>
      </rPr>
      <t>３月前:　　　　　人</t>
    </r>
    <r>
      <rPr>
        <sz val="11"/>
        <rFont val="ＭＳ 明朝"/>
        <family val="1"/>
        <charset val="128"/>
      </rPr>
      <t>　＋</t>
    </r>
    <r>
      <rPr>
        <u/>
        <sz val="11"/>
        <rFont val="ＭＳ Ｐゴシック"/>
        <family val="3"/>
        <charset val="128"/>
      </rPr>
      <t>２月前:　　　　人</t>
    </r>
    <r>
      <rPr>
        <sz val="11"/>
        <rFont val="ＭＳ 明朝"/>
        <family val="1"/>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7"/>
  </si>
  <si>
    <r>
      <t>　　　　</t>
    </r>
    <r>
      <rPr>
        <u/>
        <sz val="11"/>
        <rFont val="ＭＳ Ｐゴシック"/>
        <family val="3"/>
        <charset val="128"/>
      </rPr>
      <t>３月前:　　　　　人</t>
    </r>
    <r>
      <rPr>
        <sz val="11"/>
        <rFont val="ＭＳ 明朝"/>
        <family val="1"/>
        <charset val="128"/>
      </rPr>
      <t>　＋</t>
    </r>
    <r>
      <rPr>
        <u/>
        <sz val="11"/>
        <rFont val="ＭＳ Ｐゴシック"/>
        <family val="3"/>
        <charset val="128"/>
      </rPr>
      <t>２月前:　　　　人</t>
    </r>
    <r>
      <rPr>
        <sz val="11"/>
        <rFont val="ＭＳ 明朝"/>
        <family val="1"/>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t>
    </r>
    <r>
      <rPr>
        <sz val="11"/>
        <rFont val="ＭＳ 明朝"/>
        <family val="1"/>
        <charset val="128"/>
      </rPr>
      <t>c</t>
    </r>
    <r>
      <rPr>
        <sz val="11"/>
        <rFont val="ＭＳ Ｐゴシック"/>
        <family val="3"/>
        <charset val="128"/>
      </rPr>
      <t>)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7"/>
  </si>
  <si>
    <r>
      <t>　　・届出日が属する月の前３月の常勤換算後の介護職員の員数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6">
      <t>ショクイン</t>
    </rPh>
    <phoneticPr fontId="7"/>
  </si>
  <si>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7"/>
  </si>
  <si>
    <t>（ｄ）</t>
    <phoneticPr fontId="7"/>
  </si>
  <si>
    <t>常勤換算後の介護福祉士の員数</t>
    <rPh sb="0" eb="2">
      <t>ジョウキン</t>
    </rPh>
    <rPh sb="2" eb="4">
      <t>カンザン</t>
    </rPh>
    <rPh sb="4" eb="5">
      <t>ゴ</t>
    </rPh>
    <rPh sb="6" eb="8">
      <t>カイゴ</t>
    </rPh>
    <rPh sb="8" eb="11">
      <t>フクシシ</t>
    </rPh>
    <rPh sb="12" eb="14">
      <t>インスウ</t>
    </rPh>
    <phoneticPr fontId="7"/>
  </si>
  <si>
    <t>（ｃ）</t>
    <phoneticPr fontId="7"/>
  </si>
  <si>
    <t>常勤換算後の介護職員の員数</t>
    <rPh sb="0" eb="2">
      <t>ジョウキン</t>
    </rPh>
    <rPh sb="2" eb="4">
      <t>カンザン</t>
    </rPh>
    <rPh sb="4" eb="5">
      <t>ゴ</t>
    </rPh>
    <rPh sb="6" eb="8">
      <t>カイゴ</t>
    </rPh>
    <rPh sb="8" eb="10">
      <t>ショクイン</t>
    </rPh>
    <rPh sb="11" eb="13">
      <t>インスウ</t>
    </rPh>
    <phoneticPr fontId="7"/>
  </si>
  <si>
    <t>月平均
a÷e</t>
    <rPh sb="0" eb="1">
      <t>ツキ</t>
    </rPh>
    <rPh sb="1" eb="3">
      <t>ヘイキン</t>
    </rPh>
    <phoneticPr fontId="7"/>
  </si>
  <si>
    <t>合計a</t>
    <rPh sb="0" eb="2">
      <t>ゴウケイ</t>
    </rPh>
    <phoneticPr fontId="7"/>
  </si>
  <si>
    <t>２月</t>
  </si>
  <si>
    <t>１月</t>
  </si>
  <si>
    <t>１２月</t>
  </si>
  <si>
    <t>１１月</t>
  </si>
  <si>
    <t>１０月</t>
  </si>
  <si>
    <t>９月</t>
    <phoneticPr fontId="7"/>
  </si>
  <si>
    <t>８月</t>
  </si>
  <si>
    <t>７月</t>
  </si>
  <si>
    <t>６月</t>
  </si>
  <si>
    <t>５月</t>
    <rPh sb="1" eb="2">
      <t>ガツ</t>
    </rPh>
    <phoneticPr fontId="7"/>
  </si>
  <si>
    <t>４月</t>
    <rPh sb="1" eb="2">
      <t>ガツ</t>
    </rPh>
    <phoneticPr fontId="7"/>
  </si>
  <si>
    <t>　Ⅰ〈前年度の月平均〉常勤換算方法で算出　 e：４～２月における実績のあった月数</t>
    <phoneticPr fontId="7"/>
  </si>
  <si>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7"/>
  </si>
  <si>
    <t>はい・いいえ</t>
    <phoneticPr fontId="7"/>
  </si>
  <si>
    <t>適否</t>
    <rPh sb="0" eb="2">
      <t>テキヒ</t>
    </rPh>
    <phoneticPr fontId="7"/>
  </si>
  <si>
    <t>項目（算定要件）</t>
    <rPh sb="0" eb="2">
      <t>コウモク</t>
    </rPh>
    <rPh sb="3" eb="5">
      <t>サンテイ</t>
    </rPh>
    <rPh sb="5" eb="7">
      <t>ヨウケン</t>
    </rPh>
    <phoneticPr fontId="7"/>
  </si>
  <si>
    <t>事業所番号：　14　　　　　　　　　　　　　　事業所名：　　　　　　　　　　　　　　　　　　　　　　　　　　　　　　　　　　　　　　　　　</t>
    <rPh sb="0" eb="3">
      <t>ジギョウショ</t>
    </rPh>
    <rPh sb="3" eb="5">
      <t>バンゴウ</t>
    </rPh>
    <rPh sb="23" eb="26">
      <t>ジギョウショ</t>
    </rPh>
    <rPh sb="26" eb="27">
      <t>メイ</t>
    </rPh>
    <phoneticPr fontId="7"/>
  </si>
  <si>
    <t>下記に記載の解釈通知の内容を理解し、当該通知内容に沿った加算サービスの提供を行っていますか。</t>
    <phoneticPr fontId="4"/>
  </si>
  <si>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4"/>
  </si>
  <si>
    <t>氏名</t>
    <rPh sb="0" eb="2">
      <t>シメイ</t>
    </rPh>
    <phoneticPr fontId="7"/>
  </si>
  <si>
    <t>サービス種類：　認知症対応型通所介護　　　　　　　　　　　　　　　　　　　　　　　　　　　　　　　　　　　　　　　　　　　　</t>
    <rPh sb="4" eb="6">
      <t>シュルイ</t>
    </rPh>
    <rPh sb="8" eb="11">
      <t>ニンチショウ</t>
    </rPh>
    <rPh sb="11" eb="14">
      <t>タイオウガタ</t>
    </rPh>
    <rPh sb="14" eb="18">
      <t>ツウショカイゴ</t>
    </rPh>
    <phoneticPr fontId="7"/>
  </si>
  <si>
    <t>（機能訓練指導員の資格及び氏名を下記に記載してください。）</t>
    <rPh sb="1" eb="3">
      <t>キノウ</t>
    </rPh>
    <rPh sb="3" eb="5">
      <t>クンレン</t>
    </rPh>
    <rPh sb="5" eb="7">
      <t>シドウ</t>
    </rPh>
    <rPh sb="7" eb="8">
      <t>イン</t>
    </rPh>
    <rPh sb="9" eb="11">
      <t>シカク</t>
    </rPh>
    <rPh sb="11" eb="12">
      <t>オヨ</t>
    </rPh>
    <rPh sb="13" eb="15">
      <t>シメイ</t>
    </rPh>
    <rPh sb="16" eb="18">
      <t>カキ</t>
    </rPh>
    <rPh sb="19" eb="21">
      <t>キサイ</t>
    </rPh>
    <phoneticPr fontId="7"/>
  </si>
  <si>
    <t>加算算定開始予定月の一ヶ月分の勤務表を添付していますか。</t>
    <rPh sb="0" eb="2">
      <t>カサン</t>
    </rPh>
    <rPh sb="2" eb="4">
      <t>サンテイ</t>
    </rPh>
    <rPh sb="4" eb="6">
      <t>カイシ</t>
    </rPh>
    <rPh sb="6" eb="8">
      <t>ヨテイ</t>
    </rPh>
    <rPh sb="8" eb="9">
      <t>ツキ</t>
    </rPh>
    <rPh sb="10" eb="13">
      <t>イッカゲツ</t>
    </rPh>
    <rPh sb="13" eb="14">
      <t>ブン</t>
    </rPh>
    <rPh sb="15" eb="18">
      <t>キンムヒョウ</t>
    </rPh>
    <rPh sb="19" eb="21">
      <t>テンプ</t>
    </rPh>
    <phoneticPr fontId="7"/>
  </si>
  <si>
    <t>機能訓練指導員の資格証を添付していますか。</t>
    <rPh sb="0" eb="2">
      <t>キノウ</t>
    </rPh>
    <rPh sb="2" eb="4">
      <t>クンレン</t>
    </rPh>
    <rPh sb="4" eb="7">
      <t>シドウイン</t>
    </rPh>
    <rPh sb="8" eb="11">
      <t>シカクショウ</t>
    </rPh>
    <rPh sb="12" eb="14">
      <t>テンプ</t>
    </rPh>
    <phoneticPr fontId="7"/>
  </si>
  <si>
    <t>サービス種類：　認知症対応型通所介護　　　　　　　　　　　　　　　　　　　　　　　　　　　　　　　　　　　　　　　　　　　　　　　　　</t>
    <rPh sb="4" eb="6">
      <t>シュルイ</t>
    </rPh>
    <rPh sb="8" eb="11">
      <t>ニンチショウ</t>
    </rPh>
    <rPh sb="11" eb="14">
      <t>タイオウガタ</t>
    </rPh>
    <rPh sb="14" eb="18">
      <t>ツウショカイゴ</t>
    </rPh>
    <phoneticPr fontId="7"/>
  </si>
  <si>
    <t>受入れた若年性認知症利用者ごとに個別に担当者を定め、その者を中心に、当該利用者の特性やニーズに応じたサービス提供を行っていますか。</t>
    <rPh sb="0" eb="2">
      <t>ウケイ</t>
    </rPh>
    <rPh sb="4" eb="7">
      <t>ジャクネンセイ</t>
    </rPh>
    <rPh sb="7" eb="10">
      <t>ニンチショウ</t>
    </rPh>
    <rPh sb="10" eb="13">
      <t>リヨウシャ</t>
    </rPh>
    <rPh sb="16" eb="18">
      <t>コベツ</t>
    </rPh>
    <rPh sb="19" eb="22">
      <t>タントウシャ</t>
    </rPh>
    <rPh sb="23" eb="24">
      <t>サダ</t>
    </rPh>
    <rPh sb="28" eb="29">
      <t>モノ</t>
    </rPh>
    <rPh sb="30" eb="32">
      <t>チュウシン</t>
    </rPh>
    <rPh sb="34" eb="36">
      <t>トウガイ</t>
    </rPh>
    <rPh sb="36" eb="39">
      <t>リヨウシャ</t>
    </rPh>
    <rPh sb="40" eb="42">
      <t>トクセイ</t>
    </rPh>
    <rPh sb="47" eb="48">
      <t>オウ</t>
    </rPh>
    <rPh sb="54" eb="56">
      <t>テイキョウ</t>
    </rPh>
    <rPh sb="57" eb="58">
      <t>オコナ</t>
    </rPh>
    <phoneticPr fontId="4"/>
  </si>
  <si>
    <t>①　受け入れた若年性認知症利用者ごとに個別に担当者を定め、その者を中心に、当該利用者の特性やニーズに応じたサービス提供を行うこと。</t>
    <phoneticPr fontId="4"/>
  </si>
  <si>
    <t>管理栄養士の資格証を添付していますか。</t>
    <rPh sb="0" eb="2">
      <t>カンリ</t>
    </rPh>
    <rPh sb="2" eb="5">
      <t>エイヨウシ</t>
    </rPh>
    <rPh sb="6" eb="9">
      <t>シカクショウ</t>
    </rPh>
    <rPh sb="10" eb="12">
      <t>テンプ</t>
    </rPh>
    <phoneticPr fontId="7"/>
  </si>
  <si>
    <t>サービス種類：　認知症対応型通所介護　　　　　　　　　　　　　　　　　　　　　　　　　　　　　　　　　　　　　　　　　　　　　　</t>
    <rPh sb="4" eb="6">
      <t>シュルイ</t>
    </rPh>
    <rPh sb="8" eb="11">
      <t>ニンチショウ</t>
    </rPh>
    <rPh sb="11" eb="14">
      <t>タイオウガタ</t>
    </rPh>
    <rPh sb="14" eb="18">
      <t>ツウショカイゴ</t>
    </rPh>
    <phoneticPr fontId="7"/>
  </si>
  <si>
    <t>別の告示に定める利用定員超過減算・人員基準欠如減算に該当していませんか。</t>
    <phoneticPr fontId="7"/>
  </si>
  <si>
    <t>【解釈通知内容】</t>
  </si>
  <si>
    <t>サービス種類　　認知症対応型通所介護　　　　　　　　　　　　　　　　　　　　　　　　　　　　　　　　　　　　　　　　　　　　　　　　　　　　　　　　　　　　　　　</t>
    <rPh sb="4" eb="6">
      <t>シュルイ</t>
    </rPh>
    <rPh sb="8" eb="11">
      <t>ニンチショウ</t>
    </rPh>
    <rPh sb="11" eb="13">
      <t>タイオウ</t>
    </rPh>
    <rPh sb="13" eb="14">
      <t>ガタ</t>
    </rPh>
    <rPh sb="14" eb="16">
      <t>ツウショ</t>
    </rPh>
    <rPh sb="16" eb="18">
      <t>カイゴ</t>
    </rPh>
    <phoneticPr fontId="7"/>
  </si>
  <si>
    <t>⑦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ものとする</t>
    <rPh sb="2" eb="4">
      <t>キンゾク</t>
    </rPh>
    <rPh sb="4" eb="6">
      <t>ネンスウ</t>
    </rPh>
    <rPh sb="7" eb="9">
      <t>サンテイ</t>
    </rPh>
    <rPh sb="10" eb="11">
      <t>ア</t>
    </rPh>
    <rPh sb="16" eb="18">
      <t>トウガイ</t>
    </rPh>
    <rPh sb="18" eb="21">
      <t>ジギョウショ</t>
    </rPh>
    <rPh sb="25" eb="27">
      <t>キンゾク</t>
    </rPh>
    <rPh sb="27" eb="29">
      <t>ネンスウ</t>
    </rPh>
    <rPh sb="30" eb="31">
      <t>クワ</t>
    </rPh>
    <rPh sb="33" eb="35">
      <t>ドウイツ</t>
    </rPh>
    <rPh sb="35" eb="37">
      <t>ホウジン</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4"/>
  </si>
  <si>
    <t>② 指定認知症対応型通所介護を利用者の直接供する職員〔中略〕とは、生活相談員、看護職員、介護職員又は機能訓練指導員として勤務を行い職員を指すものとする。</t>
    <rPh sb="2" eb="4">
      <t>シテイ</t>
    </rPh>
    <rPh sb="4" eb="7">
      <t>ニンチショウ</t>
    </rPh>
    <rPh sb="7" eb="10">
      <t>タイオウガタ</t>
    </rPh>
    <rPh sb="10" eb="12">
      <t>ツウショ</t>
    </rPh>
    <rPh sb="12" eb="14">
      <t>カイゴ</t>
    </rPh>
    <rPh sb="15" eb="18">
      <t>リヨウシャ</t>
    </rPh>
    <rPh sb="19" eb="21">
      <t>チョクセツ</t>
    </rPh>
    <rPh sb="21" eb="22">
      <t>キョウ</t>
    </rPh>
    <rPh sb="24" eb="26">
      <t>ショクイン</t>
    </rPh>
    <rPh sb="27" eb="28">
      <t>チュウ</t>
    </rPh>
    <rPh sb="28" eb="29">
      <t>リャク</t>
    </rPh>
    <rPh sb="33" eb="35">
      <t>セイカツ</t>
    </rPh>
    <rPh sb="35" eb="38">
      <t>ソウダンイン</t>
    </rPh>
    <rPh sb="39" eb="41">
      <t>カンゴ</t>
    </rPh>
    <rPh sb="41" eb="43">
      <t>ショクイン</t>
    </rPh>
    <rPh sb="44" eb="46">
      <t>カイゴ</t>
    </rPh>
    <rPh sb="46" eb="48">
      <t>ショクイン</t>
    </rPh>
    <rPh sb="48" eb="49">
      <t>マタ</t>
    </rPh>
    <rPh sb="50" eb="52">
      <t>キノウ</t>
    </rPh>
    <rPh sb="52" eb="54">
      <t>クンレン</t>
    </rPh>
    <rPh sb="54" eb="57">
      <t>シドウイン</t>
    </rPh>
    <rPh sb="60" eb="62">
      <t>キンム</t>
    </rPh>
    <rPh sb="63" eb="64">
      <t>オコナ</t>
    </rPh>
    <rPh sb="65" eb="67">
      <t>ショクイン</t>
    </rPh>
    <rPh sb="68" eb="69">
      <t>サ</t>
    </rPh>
    <phoneticPr fontId="4"/>
  </si>
  <si>
    <t>※新たに加算を算定する場合には、適否の○印は予定で可。</t>
    <rPh sb="1" eb="2">
      <t>アラ</t>
    </rPh>
    <rPh sb="4" eb="6">
      <t>カサン</t>
    </rPh>
    <rPh sb="7" eb="9">
      <t>サンテイ</t>
    </rPh>
    <rPh sb="11" eb="13">
      <t>バアイ</t>
    </rPh>
    <rPh sb="16" eb="18">
      <t>テキヒ</t>
    </rPh>
    <rPh sb="20" eb="21">
      <t>ジルシ</t>
    </rPh>
    <rPh sb="22" eb="24">
      <t>ヨテイ</t>
    </rPh>
    <rPh sb="25" eb="26">
      <t>カ</t>
    </rPh>
    <phoneticPr fontId="4"/>
  </si>
  <si>
    <t>若年性認知症利用者（初老期における認知症によって要介護者となった者をいう。以下同じ。）に対して、指定認知症対応型通所介護を行っていますか。</t>
    <rPh sb="0" eb="3">
      <t>ジャクネンセイ</t>
    </rPh>
    <rPh sb="3" eb="6">
      <t>ニンチショウ</t>
    </rPh>
    <rPh sb="6" eb="8">
      <t>リヨウ</t>
    </rPh>
    <rPh sb="8" eb="9">
      <t>シャ</t>
    </rPh>
    <rPh sb="10" eb="13">
      <t>ショロウキ</t>
    </rPh>
    <rPh sb="17" eb="20">
      <t>ニンチショウ</t>
    </rPh>
    <rPh sb="24" eb="25">
      <t>ヨウ</t>
    </rPh>
    <rPh sb="25" eb="28">
      <t>カイゴシャ</t>
    </rPh>
    <rPh sb="32" eb="33">
      <t>モノ</t>
    </rPh>
    <rPh sb="37" eb="39">
      <t>イカ</t>
    </rPh>
    <rPh sb="39" eb="40">
      <t>オナ</t>
    </rPh>
    <rPh sb="44" eb="45">
      <t>タイ</t>
    </rPh>
    <rPh sb="48" eb="50">
      <t>シテイ</t>
    </rPh>
    <rPh sb="50" eb="53">
      <t>ニンチショウ</t>
    </rPh>
    <rPh sb="53" eb="56">
      <t>タイオウガタ</t>
    </rPh>
    <rPh sb="56" eb="60">
      <t>ツウショカイゴ</t>
    </rPh>
    <rPh sb="61" eb="62">
      <t>オコナ</t>
    </rPh>
    <phoneticPr fontId="7"/>
  </si>
  <si>
    <t>※新たに加算を算定する場合には、適否の○印は予定で可。</t>
    <phoneticPr fontId="4"/>
  </si>
  <si>
    <r>
      <t>指定認知症対応型通所介護を行う時間帯に１日120分以上、専ら機能訓練指導員の職務に従事する理学療法士、作業療法士、言語聴覚士、看護職員、柔道整復師又はあん摩マッサージ指圧師、</t>
    </r>
    <r>
      <rPr>
        <u/>
        <sz val="11"/>
        <rFont val="ＭＳ Ｐゴシック"/>
        <family val="3"/>
        <charset val="128"/>
      </rPr>
      <t>はり師又はきゅう師</t>
    </r>
    <r>
      <rPr>
        <u/>
        <vertAlign val="superscript"/>
        <sz val="11"/>
        <rFont val="ＭＳ Ｐゴシック"/>
        <family val="3"/>
        <charset val="128"/>
      </rPr>
      <t>※１</t>
    </r>
    <r>
      <rPr>
        <sz val="11"/>
        <rFont val="ＭＳ Ｐゴシック"/>
        <family val="3"/>
        <charset val="128"/>
      </rPr>
      <t xml:space="preserve">を１名以上配置していますか。
</t>
    </r>
    <r>
      <rPr>
        <sz val="10"/>
        <rFont val="ＭＳ Ｐゴシック"/>
        <family val="3"/>
        <charset val="128"/>
      </rPr>
      <t>※１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
    <rPh sb="0" eb="2">
      <t>シテイ</t>
    </rPh>
    <rPh sb="2" eb="5">
      <t>ニンチショウ</t>
    </rPh>
    <rPh sb="5" eb="8">
      <t>タイオウガタ</t>
    </rPh>
    <rPh sb="8" eb="12">
      <t>ツウショカイゴ</t>
    </rPh>
    <rPh sb="13" eb="14">
      <t>オコナ</t>
    </rPh>
    <rPh sb="15" eb="18">
      <t>ジカンタイ</t>
    </rPh>
    <rPh sb="20" eb="21">
      <t>ニチ</t>
    </rPh>
    <rPh sb="24" eb="25">
      <t>フン</t>
    </rPh>
    <rPh sb="25" eb="27">
      <t>イジョウ</t>
    </rPh>
    <rPh sb="28" eb="29">
      <t>モッパ</t>
    </rPh>
    <rPh sb="30" eb="32">
      <t>キノウ</t>
    </rPh>
    <rPh sb="32" eb="34">
      <t>クンレン</t>
    </rPh>
    <rPh sb="34" eb="37">
      <t>シドウイン</t>
    </rPh>
    <rPh sb="38" eb="40">
      <t>ショクム</t>
    </rPh>
    <rPh sb="41" eb="43">
      <t>ジュウジ</t>
    </rPh>
    <rPh sb="45" eb="47">
      <t>リガク</t>
    </rPh>
    <rPh sb="47" eb="50">
      <t>リョウホウシ</t>
    </rPh>
    <rPh sb="51" eb="53">
      <t>サギョウ</t>
    </rPh>
    <rPh sb="53" eb="56">
      <t>リョウホウシ</t>
    </rPh>
    <rPh sb="57" eb="62">
      <t>ゲンゴチョウカクシ</t>
    </rPh>
    <rPh sb="63" eb="65">
      <t>カンゴ</t>
    </rPh>
    <rPh sb="65" eb="67">
      <t>ショクイン</t>
    </rPh>
    <rPh sb="68" eb="73">
      <t>ジュウドウセイフクシ</t>
    </rPh>
    <rPh sb="73" eb="74">
      <t>マタ</t>
    </rPh>
    <rPh sb="77" eb="78">
      <t>マ</t>
    </rPh>
    <rPh sb="83" eb="86">
      <t>シアツシ</t>
    </rPh>
    <rPh sb="89" eb="90">
      <t>シ</t>
    </rPh>
    <rPh sb="90" eb="91">
      <t>マタ</t>
    </rPh>
    <rPh sb="95" eb="96">
      <t>シ</t>
    </rPh>
    <rPh sb="100" eb="103">
      <t>メイイジョウ</t>
    </rPh>
    <rPh sb="103" eb="105">
      <t>ハイチ</t>
    </rPh>
    <rPh sb="118" eb="119">
      <t>シ</t>
    </rPh>
    <rPh sb="119" eb="120">
      <t>オヨ</t>
    </rPh>
    <rPh sb="124" eb="125">
      <t>シ</t>
    </rPh>
    <rPh sb="131" eb="133">
      <t>リガク</t>
    </rPh>
    <rPh sb="133" eb="136">
      <t>リョウホウシ</t>
    </rPh>
    <rPh sb="137" eb="139">
      <t>サギョウ</t>
    </rPh>
    <rPh sb="139" eb="142">
      <t>リョウホウシ</t>
    </rPh>
    <rPh sb="143" eb="148">
      <t>ゲンゴチョウカクシ</t>
    </rPh>
    <rPh sb="149" eb="151">
      <t>カンゴ</t>
    </rPh>
    <rPh sb="151" eb="153">
      <t>ショクイン</t>
    </rPh>
    <rPh sb="154" eb="159">
      <t>ジュウドウセイフクシ</t>
    </rPh>
    <rPh sb="159" eb="160">
      <t>マタ</t>
    </rPh>
    <rPh sb="163" eb="164">
      <t>マ</t>
    </rPh>
    <rPh sb="169" eb="172">
      <t>シアツシ</t>
    </rPh>
    <rPh sb="173" eb="175">
      <t>シカク</t>
    </rPh>
    <rPh sb="176" eb="177">
      <t>ユウ</t>
    </rPh>
    <rPh sb="179" eb="181">
      <t>キノウ</t>
    </rPh>
    <rPh sb="181" eb="183">
      <t>クンレン</t>
    </rPh>
    <rPh sb="183" eb="186">
      <t>シドウイン</t>
    </rPh>
    <rPh sb="187" eb="189">
      <t>ハイチ</t>
    </rPh>
    <rPh sb="191" eb="194">
      <t>ジギョウショ</t>
    </rPh>
    <rPh sb="196" eb="197">
      <t>ツキ</t>
    </rPh>
    <rPh sb="197" eb="199">
      <t>イジョウ</t>
    </rPh>
    <rPh sb="199" eb="201">
      <t>キノウ</t>
    </rPh>
    <rPh sb="201" eb="203">
      <t>クンレン</t>
    </rPh>
    <rPh sb="203" eb="205">
      <t>シドウ</t>
    </rPh>
    <rPh sb="206" eb="208">
      <t>ジュウジ</t>
    </rPh>
    <rPh sb="210" eb="212">
      <t>ケイケン</t>
    </rPh>
    <rPh sb="213" eb="214">
      <t>ユウ</t>
    </rPh>
    <rPh sb="216" eb="217">
      <t>モノ</t>
    </rPh>
    <rPh sb="218" eb="219">
      <t>カギ</t>
    </rPh>
    <phoneticPr fontId="7"/>
  </si>
  <si>
    <t>当該事業所の従業者として又は外部との連携により管理栄養士を１名以上配置していますか。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3">
      <t>メイイジョウ</t>
    </rPh>
    <rPh sb="33" eb="35">
      <t>ハイチ</t>
    </rPh>
    <phoneticPr fontId="7"/>
  </si>
  <si>
    <t>（管理栄養士の氏名及び外部との連携の場合は連携先の事業所名を下欄に記載してください。）</t>
    <rPh sb="1" eb="3">
      <t>カンリ</t>
    </rPh>
    <rPh sb="3" eb="6">
      <t>エイヨウシ</t>
    </rPh>
    <rPh sb="7" eb="9">
      <t>シメイ</t>
    </rPh>
    <rPh sb="9" eb="10">
      <t>オヨ</t>
    </rPh>
    <rPh sb="11" eb="13">
      <t>ガイブ</t>
    </rPh>
    <rPh sb="15" eb="17">
      <t>レンケイ</t>
    </rPh>
    <rPh sb="18" eb="20">
      <t>バアイ</t>
    </rPh>
    <rPh sb="21" eb="23">
      <t>レンケイ</t>
    </rPh>
    <rPh sb="23" eb="24">
      <t>サキ</t>
    </rPh>
    <rPh sb="25" eb="28">
      <t>ジギョウショ</t>
    </rPh>
    <rPh sb="28" eb="29">
      <t>メイ</t>
    </rPh>
    <rPh sb="30" eb="31">
      <t>カ</t>
    </rPh>
    <rPh sb="31" eb="32">
      <t>ラン</t>
    </rPh>
    <rPh sb="33" eb="35">
      <t>キサイ</t>
    </rPh>
    <phoneticPr fontId="7"/>
  </si>
  <si>
    <t>　氏名　　　　　　　　　　　　　　　　　　　　連携先の事業所
（　　　　　　　　　　　　　　　　　　　　）　　（　　　　　　　　　　　　　　　　　　　　　　　　　　）</t>
    <rPh sb="1" eb="3">
      <t>シメイ</t>
    </rPh>
    <rPh sb="23" eb="25">
      <t>レンケイ</t>
    </rPh>
    <rPh sb="25" eb="26">
      <t>サキ</t>
    </rPh>
    <rPh sb="27" eb="30">
      <t>ジギョウショ</t>
    </rPh>
    <phoneticPr fontId="4"/>
  </si>
  <si>
    <t>※介護職員の総数＝常勤換算方法により算出した総数
　共用型指定認知症対応型通所介護事業所にあっては、設備を共用する指定認知症対応型共同生活介護事業所、指定介護予防認知症対応型共同生活介護事業所、指定地域密着型特定施設又は指定地域密着型介護老人福祉施設の介護職員の総数を含む。</t>
    <rPh sb="1" eb="3">
      <t>カイゴ</t>
    </rPh>
    <rPh sb="3" eb="5">
      <t>ショクイン</t>
    </rPh>
    <rPh sb="6" eb="8">
      <t>ソウスウ</t>
    </rPh>
    <rPh sb="9" eb="11">
      <t>ジョウキン</t>
    </rPh>
    <rPh sb="11" eb="13">
      <t>カンサン</t>
    </rPh>
    <rPh sb="13" eb="15">
      <t>ホウホウ</t>
    </rPh>
    <rPh sb="18" eb="20">
      <t>サンシュツ</t>
    </rPh>
    <rPh sb="22" eb="24">
      <t>ソウスウ</t>
    </rPh>
    <rPh sb="26" eb="28">
      <t>キョウヨウ</t>
    </rPh>
    <rPh sb="28" eb="29">
      <t>ガタ</t>
    </rPh>
    <rPh sb="29" eb="31">
      <t>シテイ</t>
    </rPh>
    <rPh sb="31" eb="34">
      <t>ニンチショウ</t>
    </rPh>
    <rPh sb="34" eb="37">
      <t>タイオウガタ</t>
    </rPh>
    <rPh sb="37" eb="39">
      <t>ツウショ</t>
    </rPh>
    <rPh sb="39" eb="41">
      <t>カイゴ</t>
    </rPh>
    <rPh sb="41" eb="44">
      <t>ジギョウショ</t>
    </rPh>
    <rPh sb="50" eb="52">
      <t>セツビ</t>
    </rPh>
    <rPh sb="53" eb="55">
      <t>キョウヨウ</t>
    </rPh>
    <rPh sb="57" eb="59">
      <t>シテイ</t>
    </rPh>
    <rPh sb="59" eb="62">
      <t>ニンチショウ</t>
    </rPh>
    <rPh sb="62" eb="65">
      <t>タイオウガタ</t>
    </rPh>
    <rPh sb="65" eb="67">
      <t>キョウドウ</t>
    </rPh>
    <rPh sb="67" eb="69">
      <t>セイカツ</t>
    </rPh>
    <rPh sb="69" eb="71">
      <t>カイゴ</t>
    </rPh>
    <rPh sb="71" eb="74">
      <t>ジギョウショ</t>
    </rPh>
    <rPh sb="75" eb="77">
      <t>シテイ</t>
    </rPh>
    <rPh sb="77" eb="79">
      <t>カイゴ</t>
    </rPh>
    <rPh sb="79" eb="81">
      <t>ヨボウ</t>
    </rPh>
    <rPh sb="81" eb="84">
      <t>ニンチショウ</t>
    </rPh>
    <rPh sb="84" eb="87">
      <t>タイオウガタ</t>
    </rPh>
    <rPh sb="87" eb="89">
      <t>キョウドウ</t>
    </rPh>
    <rPh sb="89" eb="91">
      <t>セイカツ</t>
    </rPh>
    <rPh sb="91" eb="93">
      <t>カイゴ</t>
    </rPh>
    <rPh sb="93" eb="96">
      <t>ジギョウショ</t>
    </rPh>
    <rPh sb="97" eb="99">
      <t>シテイ</t>
    </rPh>
    <rPh sb="99" eb="101">
      <t>チイキ</t>
    </rPh>
    <rPh sb="101" eb="104">
      <t>ミッチャクガタ</t>
    </rPh>
    <rPh sb="104" eb="106">
      <t>トクテイ</t>
    </rPh>
    <rPh sb="106" eb="108">
      <t>シセツ</t>
    </rPh>
    <rPh sb="108" eb="109">
      <t>マタ</t>
    </rPh>
    <rPh sb="110" eb="112">
      <t>シテイ</t>
    </rPh>
    <rPh sb="112" eb="114">
      <t>チイキ</t>
    </rPh>
    <rPh sb="114" eb="117">
      <t>ミッチャクガタ</t>
    </rPh>
    <rPh sb="117" eb="119">
      <t>カイゴ</t>
    </rPh>
    <rPh sb="119" eb="121">
      <t>ロウジン</t>
    </rPh>
    <rPh sb="121" eb="123">
      <t>フクシ</t>
    </rPh>
    <rPh sb="123" eb="125">
      <t>シセツ</t>
    </rPh>
    <rPh sb="126" eb="128">
      <t>カイゴ</t>
    </rPh>
    <rPh sb="128" eb="130">
      <t>ショクイン</t>
    </rPh>
    <rPh sb="131" eb="133">
      <t>ソウスウ</t>
    </rPh>
    <rPh sb="134" eb="135">
      <t>フク</t>
    </rPh>
    <phoneticPr fontId="4"/>
  </si>
  <si>
    <t>別の告示に定める定員超過利用・人員基準欠如に該当していませんか。</t>
    <rPh sb="12" eb="14">
      <t>リヨウ</t>
    </rPh>
    <phoneticPr fontId="7"/>
  </si>
  <si>
    <t>※介護職員の総数＝常勤換算方法により算出した総数
　共用型指定認知症対応型通所介護事業所にあっては、設備を共用する指定認知症対応型共同生活介護事業所、指定介護予防認知症対応型共同生活介護事業所、指定地域密着型特定施設又は指定地域密着型介護老人福祉施設の介護職員の総数を含む。</t>
    <rPh sb="1" eb="3">
      <t>カイゴ</t>
    </rPh>
    <rPh sb="3" eb="5">
      <t>ショクイン</t>
    </rPh>
    <rPh sb="6" eb="8">
      <t>ソウスウ</t>
    </rPh>
    <rPh sb="9" eb="11">
      <t>ジョウキン</t>
    </rPh>
    <rPh sb="11" eb="13">
      <t>カンサン</t>
    </rPh>
    <rPh sb="13" eb="15">
      <t>ホウホウ</t>
    </rPh>
    <rPh sb="18" eb="20">
      <t>サンシュツ</t>
    </rPh>
    <rPh sb="22" eb="24">
      <t>ソウスウ</t>
    </rPh>
    <phoneticPr fontId="4"/>
  </si>
  <si>
    <t>※直接提供する職員の総数＝生活相談員、看護職員、介護職員又は機能訓練指導員として勤務を行う職員の常勤換算方法により算出した総数
　共用型指定認知症対応型通所介護事業所にあっては、設備を共用する指定認知症対応型共同生活介護事業所、指定介護予防認知症対応型共同生活介護事業所、指定地域密着型特定施設又は指定地域密着型介護老人福祉施設の介護職員の総数を含む。</t>
    <rPh sb="1" eb="3">
      <t>チョクセツ</t>
    </rPh>
    <rPh sb="3" eb="5">
      <t>テイキョウ</t>
    </rPh>
    <rPh sb="7" eb="9">
      <t>ショクイン</t>
    </rPh>
    <rPh sb="10" eb="12">
      <t>ソウスウ</t>
    </rPh>
    <rPh sb="13" eb="15">
      <t>セイカツ</t>
    </rPh>
    <rPh sb="15" eb="18">
      <t>ソウダンイン</t>
    </rPh>
    <rPh sb="19" eb="21">
      <t>カンゴ</t>
    </rPh>
    <rPh sb="21" eb="23">
      <t>ショクイン</t>
    </rPh>
    <rPh sb="24" eb="26">
      <t>カイゴ</t>
    </rPh>
    <rPh sb="26" eb="28">
      <t>ショクイン</t>
    </rPh>
    <rPh sb="28" eb="29">
      <t>マタ</t>
    </rPh>
    <rPh sb="30" eb="32">
      <t>キノウ</t>
    </rPh>
    <rPh sb="32" eb="34">
      <t>クンレン</t>
    </rPh>
    <rPh sb="34" eb="37">
      <t>シドウイン</t>
    </rPh>
    <rPh sb="40" eb="42">
      <t>キンム</t>
    </rPh>
    <rPh sb="43" eb="44">
      <t>オコナ</t>
    </rPh>
    <rPh sb="45" eb="47">
      <t>ショクイン</t>
    </rPh>
    <rPh sb="48" eb="50">
      <t>ジョウキン</t>
    </rPh>
    <rPh sb="50" eb="52">
      <t>カンサン</t>
    </rPh>
    <rPh sb="52" eb="54">
      <t>ホウホウ</t>
    </rPh>
    <rPh sb="57" eb="59">
      <t>サンシュツ</t>
    </rPh>
    <rPh sb="61" eb="63">
      <t>ソウスウ</t>
    </rPh>
    <phoneticPr fontId="4"/>
  </si>
  <si>
    <t>機能訓練指導員、看護職員、介護職員、生活相談員その他の職種の者が共同して、利用者ごとに個別機能訓練計画を作成し、当該計画に基づき、計画的に機能訓練を行っていますか。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リヨウシャ</t>
    </rPh>
    <rPh sb="43" eb="45">
      <t>コベツ</t>
    </rPh>
    <rPh sb="45" eb="47">
      <t>キノウ</t>
    </rPh>
    <rPh sb="47" eb="49">
      <t>クンレン</t>
    </rPh>
    <rPh sb="49" eb="51">
      <t>ケイカク</t>
    </rPh>
    <rPh sb="52" eb="54">
      <t>サクセイ</t>
    </rPh>
    <rPh sb="56" eb="58">
      <t>トウガイ</t>
    </rPh>
    <rPh sb="58" eb="60">
      <t>ケイカク</t>
    </rPh>
    <rPh sb="61" eb="62">
      <t>モト</t>
    </rPh>
    <rPh sb="65" eb="68">
      <t>ケイカクテキ</t>
    </rPh>
    <rPh sb="69" eb="71">
      <t>キノウ</t>
    </rPh>
    <rPh sb="71" eb="73">
      <t>クンレン</t>
    </rPh>
    <rPh sb="74" eb="75">
      <t>オコナ</t>
    </rPh>
    <phoneticPr fontId="4"/>
  </si>
  <si>
    <r>
      <t>利用者の栄養状態を利用開始時に把握し、管理栄養士、看護職員、介護職員、生活相談員その他の職種の者が共同して、利用者ごとの摂食・嚥下機能及び食形態にも配慮した栄養ケア計画を作成していますか。</t>
    </r>
    <r>
      <rPr>
        <strike/>
        <sz val="11"/>
        <color indexed="12"/>
        <rFont val="ＭＳ Ｐゴシック"/>
        <family val="3"/>
        <charset val="128"/>
      </rPr>
      <t/>
    </r>
    <phoneticPr fontId="4"/>
  </si>
  <si>
    <t>利用者ごとの栄養ケア計画に従い管理栄養士等が栄養改善サービスを行うとともに、利用者の栄養状態を定期的に記録していますか。</t>
    <phoneticPr fontId="4"/>
  </si>
  <si>
    <t>利用者ごとの栄養ケア計画の進捗状況を定期的に評価していますか。</t>
    <phoneticPr fontId="4"/>
  </si>
  <si>
    <t>運営基準に基づき事業所の運営規程に定められた利用定員を遵守するとともに、人員基準に定められた職種、員数の職員を配置していますか。</t>
    <phoneticPr fontId="4"/>
  </si>
  <si>
    <t>　　　年度</t>
    <rPh sb="3" eb="5">
      <t>ネンド</t>
    </rPh>
    <phoneticPr fontId="7"/>
  </si>
  <si>
    <t>生活機能向上連携加算（Ⅱ）チェック表</t>
    <rPh sb="0" eb="2">
      <t>セイカツ</t>
    </rPh>
    <rPh sb="2" eb="4">
      <t>キノウ</t>
    </rPh>
    <rPh sb="4" eb="6">
      <t>コウジョウ</t>
    </rPh>
    <rPh sb="6" eb="8">
      <t>レンケイ</t>
    </rPh>
    <rPh sb="8" eb="10">
      <t>カサン</t>
    </rPh>
    <rPh sb="17" eb="18">
      <t>ヒョウ</t>
    </rPh>
    <phoneticPr fontId="7"/>
  </si>
  <si>
    <t>サービス提供体制強化加算（Ⅰ）チェック表</t>
    <rPh sb="4" eb="6">
      <t>テイキョウ</t>
    </rPh>
    <rPh sb="6" eb="8">
      <t>タイセイ</t>
    </rPh>
    <rPh sb="8" eb="10">
      <t>キョウカ</t>
    </rPh>
    <rPh sb="10" eb="12">
      <t>カサン</t>
    </rPh>
    <rPh sb="19" eb="20">
      <t>ヒョウ</t>
    </rPh>
    <phoneticPr fontId="7"/>
  </si>
  <si>
    <t>サービス提供体制強化加算（Ⅱ）チェック表</t>
    <rPh sb="4" eb="6">
      <t>テイキョウ</t>
    </rPh>
    <rPh sb="6" eb="8">
      <t>タイセイ</t>
    </rPh>
    <rPh sb="8" eb="10">
      <t>キョウカ</t>
    </rPh>
    <rPh sb="10" eb="12">
      <t>カサン</t>
    </rPh>
    <rPh sb="19" eb="20">
      <t>ヒョウ</t>
    </rPh>
    <phoneticPr fontId="7"/>
  </si>
  <si>
    <t>サービス提供体制強化加算（Ⅲ）チェック表</t>
    <rPh sb="4" eb="6">
      <t>テイキョウ</t>
    </rPh>
    <rPh sb="6" eb="8">
      <t>タイセイ</t>
    </rPh>
    <rPh sb="8" eb="10">
      <t>キョウカ</t>
    </rPh>
    <rPh sb="10" eb="12">
      <t>カサン</t>
    </rPh>
    <rPh sb="19" eb="20">
      <t>ヒョウ</t>
    </rPh>
    <phoneticPr fontId="7"/>
  </si>
  <si>
    <t>常勤換算後の介護福祉士の員数又は常勤換算後の勤続年数十年以上の介護福祉士の員数</t>
    <rPh sb="0" eb="2">
      <t>ジョウキン</t>
    </rPh>
    <rPh sb="2" eb="4">
      <t>カンザン</t>
    </rPh>
    <rPh sb="4" eb="5">
      <t>ゴ</t>
    </rPh>
    <rPh sb="6" eb="8">
      <t>カイゴ</t>
    </rPh>
    <rPh sb="8" eb="11">
      <t>フクシシ</t>
    </rPh>
    <rPh sb="12" eb="14">
      <t>インスウ</t>
    </rPh>
    <rPh sb="14" eb="15">
      <t>マタ</t>
    </rPh>
    <rPh sb="16" eb="18">
      <t>ジョウキン</t>
    </rPh>
    <rPh sb="18" eb="20">
      <t>カンサン</t>
    </rPh>
    <rPh sb="20" eb="21">
      <t>ゴ</t>
    </rPh>
    <rPh sb="22" eb="24">
      <t>キンゾク</t>
    </rPh>
    <rPh sb="24" eb="26">
      <t>ネンスウ</t>
    </rPh>
    <rPh sb="26" eb="28">
      <t>ジュウネン</t>
    </rPh>
    <rPh sb="28" eb="30">
      <t>イジョウ</t>
    </rPh>
    <rPh sb="31" eb="33">
      <t>カイゴ</t>
    </rPh>
    <rPh sb="33" eb="36">
      <t>フクシシ</t>
    </rPh>
    <rPh sb="37" eb="39">
      <t>インスウ</t>
    </rPh>
    <phoneticPr fontId="7"/>
  </si>
  <si>
    <t>④　個別機能訓練を行う場合は、開始時及びその３か月後に１回以上利用者に対して個別機能訓練計画の内容を説明する。利用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</si>
  <si>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栄養改善加算　チェック表</t>
    <rPh sb="0" eb="2">
      <t>エイヨウ</t>
    </rPh>
    <rPh sb="2" eb="4">
      <t>カイゼン</t>
    </rPh>
    <rPh sb="4" eb="6">
      <t>カサン</t>
    </rPh>
    <rPh sb="11" eb="12">
      <t>ヒョウ</t>
    </rPh>
    <phoneticPr fontId="7"/>
  </si>
  <si>
    <t>栄養アセスメント加算　チェック表</t>
    <rPh sb="0" eb="2">
      <t>エイヨウ</t>
    </rPh>
    <rPh sb="8" eb="10">
      <t>カサン</t>
    </rPh>
    <rPh sb="15" eb="16">
      <t>ヒョウ</t>
    </rPh>
    <phoneticPr fontId="7"/>
  </si>
  <si>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4"/>
  </si>
  <si>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4"/>
  </si>
  <si>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4"/>
  </si>
  <si>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4"/>
  </si>
  <si>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7"/>
  </si>
  <si>
    <t>事業所番号：　　　　　　　　　　　　　事業所名：　　　　　　　　　　　　　　　　　　　　　　　　　　　　　　　　　　　　　　　　　</t>
    <rPh sb="0" eb="2">
      <t>ジギョウ</t>
    </rPh>
    <rPh sb="2" eb="3">
      <t>ショ</t>
    </rPh>
    <rPh sb="3" eb="5">
      <t>バンゴウ</t>
    </rPh>
    <rPh sb="19" eb="22">
      <t>ジギョウショ</t>
    </rPh>
    <rPh sb="22" eb="23">
      <t>メイ</t>
    </rPh>
    <phoneticPr fontId="7"/>
  </si>
  <si>
    <t>利用者ごとに、管理栄養士、看護職員、介護職員、生活相談員その他の職種の者が共同して栄養アセスメントを実施し、当該利用者又はその家族に対してその結果を説明し、相談等に必要に応じ対応していますか。</t>
    <phoneticPr fontId="4"/>
  </si>
  <si>
    <t>利用者ごとの栄養状態等の情報を厚生労働省に提出し、栄養管理の実施に当たって、当該情報その他栄養管理の適切かつ有効な実施のために必要な情報を活用していますか。</t>
    <phoneticPr fontId="4"/>
  </si>
  <si>
    <t>ホ</t>
    <phoneticPr fontId="7"/>
  </si>
  <si>
    <t>二</t>
    <rPh sb="0" eb="1">
      <t>ニ</t>
    </rPh>
    <phoneticPr fontId="7"/>
  </si>
  <si>
    <t>はい・いいえ</t>
    <phoneticPr fontId="7"/>
  </si>
  <si>
    <t>（３）　上記（１）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t>
    <rPh sb="4" eb="6">
      <t>ジョウキ</t>
    </rPh>
    <rPh sb="10" eb="12">
      <t>ヒョウカ</t>
    </rPh>
    <rPh sb="13" eb="14">
      <t>モト</t>
    </rPh>
    <rPh sb="17" eb="19">
      <t>コベツ</t>
    </rPh>
    <rPh sb="19" eb="21">
      <t>キノウ</t>
    </rPh>
    <rPh sb="21" eb="23">
      <t>クンレン</t>
    </rPh>
    <rPh sb="23" eb="25">
      <t>ケイカク</t>
    </rPh>
    <rPh sb="26" eb="28">
      <t>シンチョク</t>
    </rPh>
    <rPh sb="28" eb="30">
      <t>ジョウキョウ</t>
    </rPh>
    <rPh sb="30" eb="31">
      <t>トウ</t>
    </rPh>
    <rPh sb="33" eb="34">
      <t>ツキ</t>
    </rPh>
    <rPh sb="38" eb="39">
      <t>カイ</t>
    </rPh>
    <rPh sb="39" eb="41">
      <t>イジョウ</t>
    </rPh>
    <rPh sb="41" eb="43">
      <t>ヒョウカ</t>
    </rPh>
    <rPh sb="45" eb="48">
      <t>リヨウシャ</t>
    </rPh>
    <rPh sb="48" eb="49">
      <t>マタ</t>
    </rPh>
    <rPh sb="52" eb="54">
      <t>カゾク</t>
    </rPh>
    <rPh sb="55" eb="56">
      <t>タイ</t>
    </rPh>
    <rPh sb="58" eb="60">
      <t>キノウ</t>
    </rPh>
    <rPh sb="60" eb="62">
      <t>クンレン</t>
    </rPh>
    <rPh sb="63" eb="65">
      <t>ナイヨウ</t>
    </rPh>
    <rPh sb="66" eb="68">
      <t>コベツ</t>
    </rPh>
    <rPh sb="68" eb="70">
      <t>キノウ</t>
    </rPh>
    <rPh sb="70" eb="72">
      <t>クンレン</t>
    </rPh>
    <rPh sb="72" eb="74">
      <t>ケイカク</t>
    </rPh>
    <rPh sb="75" eb="77">
      <t>シンチョク</t>
    </rPh>
    <rPh sb="77" eb="79">
      <t>ジョウキョウ</t>
    </rPh>
    <rPh sb="79" eb="80">
      <t>トウ</t>
    </rPh>
    <rPh sb="81" eb="83">
      <t>セツメイ</t>
    </rPh>
    <rPh sb="85" eb="87">
      <t>ヒツヨウ</t>
    </rPh>
    <rPh sb="88" eb="89">
      <t>オウ</t>
    </rPh>
    <rPh sb="91" eb="93">
      <t>クンレン</t>
    </rPh>
    <rPh sb="93" eb="95">
      <t>ナイヨウ</t>
    </rPh>
    <rPh sb="96" eb="98">
      <t>ミナオ</t>
    </rPh>
    <rPh sb="99" eb="100">
      <t>トウ</t>
    </rPh>
    <rPh sb="101" eb="102">
      <t>オコナ</t>
    </rPh>
    <phoneticPr fontId="7"/>
  </si>
  <si>
    <t>（２）　個別機能訓練計画に基づき、利用者の身体機能又は生活機能向上を目的とする機能訓練の項目を準備し、機能訓練指導員等が、利用者の心身の状況に応じた機能訓練を適切に提供していますか。</t>
    <rPh sb="4" eb="6">
      <t>コベツ</t>
    </rPh>
    <rPh sb="6" eb="8">
      <t>キノウ</t>
    </rPh>
    <rPh sb="8" eb="10">
      <t>クンレン</t>
    </rPh>
    <rPh sb="10" eb="12">
      <t>ケイカク</t>
    </rPh>
    <rPh sb="13" eb="14">
      <t>モト</t>
    </rPh>
    <rPh sb="17" eb="20">
      <t>リヨウシャ</t>
    </rPh>
    <rPh sb="21" eb="23">
      <t>シンタイ</t>
    </rPh>
    <rPh sb="23" eb="25">
      <t>キノウ</t>
    </rPh>
    <rPh sb="25" eb="26">
      <t>マタ</t>
    </rPh>
    <rPh sb="27" eb="29">
      <t>セイカツ</t>
    </rPh>
    <rPh sb="29" eb="31">
      <t>キノウ</t>
    </rPh>
    <rPh sb="31" eb="33">
      <t>コウジョウ</t>
    </rPh>
    <rPh sb="34" eb="36">
      <t>モクテキ</t>
    </rPh>
    <rPh sb="39" eb="41">
      <t>キノウ</t>
    </rPh>
    <rPh sb="41" eb="43">
      <t>クンレン</t>
    </rPh>
    <rPh sb="44" eb="46">
      <t>コウモク</t>
    </rPh>
    <rPh sb="47" eb="49">
      <t>ジュンビ</t>
    </rPh>
    <rPh sb="51" eb="53">
      <t>キノウ</t>
    </rPh>
    <rPh sb="53" eb="55">
      <t>クンレン</t>
    </rPh>
    <rPh sb="55" eb="58">
      <t>シドウイン</t>
    </rPh>
    <rPh sb="58" eb="59">
      <t>トウ</t>
    </rPh>
    <rPh sb="61" eb="64">
      <t>リヨウシャ</t>
    </rPh>
    <rPh sb="65" eb="67">
      <t>シンシン</t>
    </rPh>
    <rPh sb="68" eb="70">
      <t>ジョウキョウ</t>
    </rPh>
    <rPh sb="71" eb="72">
      <t>オウ</t>
    </rPh>
    <rPh sb="74" eb="76">
      <t>キノウ</t>
    </rPh>
    <rPh sb="76" eb="78">
      <t>クンレン</t>
    </rPh>
    <rPh sb="79" eb="81">
      <t>テキセツ</t>
    </rPh>
    <rPh sb="82" eb="84">
      <t>テイキョウ</t>
    </rPh>
    <phoneticPr fontId="7"/>
  </si>
  <si>
    <t>事業所番号　14　                       事業所名　　　　　　　　　　　　　　　　　　　　　　　　　　　　　　　　　　　　　　　　　</t>
    <rPh sb="32" eb="35">
      <t>ジギョウショ</t>
    </rPh>
    <rPh sb="35" eb="36">
      <t>メイ</t>
    </rPh>
    <phoneticPr fontId="7"/>
  </si>
  <si>
    <t>生活機能向上連携加算（Ⅰ）チェック表</t>
    <rPh sb="0" eb="2">
      <t>セイカツ</t>
    </rPh>
    <rPh sb="2" eb="4">
      <t>キノウ</t>
    </rPh>
    <rPh sb="4" eb="6">
      <t>コウジョウ</t>
    </rPh>
    <rPh sb="6" eb="8">
      <t>レンケイ</t>
    </rPh>
    <rPh sb="8" eb="10">
      <t>カサン</t>
    </rPh>
    <rPh sb="17" eb="18">
      <t>ヒョウ</t>
    </rPh>
    <phoneticPr fontId="7"/>
  </si>
  <si>
    <t>ト</t>
    <phoneticPr fontId="7"/>
  </si>
  <si>
    <t>へ</t>
    <phoneticPr fontId="7"/>
  </si>
  <si>
    <t>ハ</t>
    <phoneticPr fontId="7"/>
  </si>
  <si>
    <t>ロ</t>
    <phoneticPr fontId="7"/>
  </si>
  <si>
    <t>イ</t>
    <phoneticPr fontId="7"/>
  </si>
  <si>
    <t>はい・いいえ</t>
    <phoneticPr fontId="7"/>
  </si>
  <si>
    <t>事業所番号　14　                      事業所名　　　　　　　　　　　　　　　　　　　　　　　　　　　　　　　　　　　　　　　　　</t>
    <rPh sb="31" eb="34">
      <t>ジギョウショ</t>
    </rPh>
    <rPh sb="34" eb="35">
      <t>メイ</t>
    </rPh>
    <phoneticPr fontId="7"/>
  </si>
  <si>
    <t>選択してください。</t>
  </si>
  <si>
    <t>上段と同じ番号を選択してください。</t>
  </si>
  <si>
    <t>⑥ 勤続年数とは、各月の前月の末日時点における勤続年数をいうものとする。</t>
    <rPh sb="2" eb="4">
      <t>キンゾク</t>
    </rPh>
    <rPh sb="4" eb="6">
      <t>ネンスウ</t>
    </rPh>
    <rPh sb="9" eb="11">
      <t>カクツキ</t>
    </rPh>
    <rPh sb="12" eb="14">
      <t>ゼンゲツ</t>
    </rPh>
    <rPh sb="15" eb="17">
      <t>マツジツ</t>
    </rPh>
    <rPh sb="17" eb="19">
      <t>ジテン</t>
    </rPh>
    <rPh sb="23" eb="25">
      <t>キンゾク</t>
    </rPh>
    <rPh sb="25" eb="27">
      <t>ネンスウ</t>
    </rPh>
    <phoneticPr fontId="4"/>
  </si>
  <si>
    <t>【１】</t>
    <phoneticPr fontId="4"/>
  </si>
  <si>
    <t>② 同一の事業所において介護予防認知症対応型通所介護を一体的に行っている場合においては、本加算の計算も一体的に行うこととする。</t>
    <rPh sb="2" eb="4">
      <t>ドウイツ</t>
    </rPh>
    <rPh sb="5" eb="8">
      <t>ジギョウショ</t>
    </rPh>
    <rPh sb="12" eb="14">
      <t>カイゴ</t>
    </rPh>
    <rPh sb="14" eb="16">
      <t>ヨボウ</t>
    </rPh>
    <rPh sb="16" eb="19">
      <t>ニンチショウ</t>
    </rPh>
    <rPh sb="19" eb="22">
      <t>タイオウガタ</t>
    </rPh>
    <rPh sb="22" eb="24">
      <t>ツウショ</t>
    </rPh>
    <rPh sb="24" eb="26">
      <t>カイゴ</t>
    </rPh>
    <rPh sb="27" eb="30">
      <t>イッタイテキ</t>
    </rPh>
    <rPh sb="31" eb="32">
      <t>オコナ</t>
    </rPh>
    <rPh sb="36" eb="38">
      <t>バアイ</t>
    </rPh>
    <rPh sb="44" eb="45">
      <t>ホン</t>
    </rPh>
    <rPh sb="45" eb="47">
      <t>カサン</t>
    </rPh>
    <rPh sb="48" eb="50">
      <t>ケイサン</t>
    </rPh>
    <rPh sb="51" eb="54">
      <t>イッタイテキ</t>
    </rPh>
    <rPh sb="55" eb="56">
      <t>オコナ</t>
    </rPh>
    <phoneticPr fontId="4"/>
  </si>
  <si>
    <t>　　・届出日が属する月の前３月の常勤換算後の介護福祉士の員数の合計（小数点以下第１位まで）</t>
    <phoneticPr fontId="7"/>
  </si>
  <si>
    <t>②</t>
    <phoneticPr fontId="4"/>
  </si>
  <si>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</si>
  <si>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 xml:space="preserve">　個別機能訓練計画の進捗状況等の評価について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t>
    <rPh sb="1" eb="3">
      <t>コベツ</t>
    </rPh>
    <rPh sb="3" eb="5">
      <t>キノウ</t>
    </rPh>
    <rPh sb="5" eb="7">
      <t>クンレン</t>
    </rPh>
    <rPh sb="7" eb="9">
      <t>ケイカク</t>
    </rPh>
    <phoneticPr fontId="7"/>
  </si>
  <si>
    <t>①</t>
    <phoneticPr fontId="4"/>
  </si>
  <si>
    <t>生活機能向上連携加算（Ⅰ）</t>
    <phoneticPr fontId="4"/>
  </si>
  <si>
    <t>　個別機能訓練計画に基づき、利用者の身体機能又は生活機能の向上を目的とする機能訓練の項目を準備し、機能訓練指導員等が、利用者の心身の状況に応じて計画的に機能訓練を適切に提供していること。</t>
    <phoneticPr fontId="7"/>
  </si>
  <si>
    <t>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7"/>
  </si>
  <si>
    <t>　機能訓練に関する記録（実施時間、訓練内容、担当者等）は、利用者ごとに保管され、常に当該事業所の機能訓練指導員等により閲覧が可能であるようにすること。</t>
    <phoneticPr fontId="7"/>
  </si>
  <si>
    <t>②</t>
    <phoneticPr fontId="7"/>
  </si>
  <si>
    <t>生活機能向上連携加算（Ⅱ）</t>
    <phoneticPr fontId="4"/>
  </si>
  <si>
    <t>イ</t>
    <phoneticPr fontId="4"/>
  </si>
  <si>
    <t>ロ</t>
    <phoneticPr fontId="4"/>
  </si>
  <si>
    <t>　個別機能訓練計画の進捗状況等の評価について</t>
    <rPh sb="10" eb="15">
      <t>シンチョクジョウキョウトウ</t>
    </rPh>
    <rPh sb="16" eb="18">
      <t>ヒョウカ</t>
    </rPh>
    <phoneticPr fontId="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</si>
  <si>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phoneticPr fontId="7"/>
  </si>
  <si>
    <t>①ハ、ニ及びヘによること。なお、個別機能訓練加算を算定している場合は、別に個別機能訓練計画を作成する必要はないこと。</t>
    <phoneticPr fontId="7"/>
  </si>
  <si>
    <t>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認知症対応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</si>
  <si>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指定認知症対応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</si>
  <si>
    <t>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認知症対応型通所介護計画の中に記載する場合は、その記載をもって個別機能訓練計画の作成に代えることができるものとすること。</t>
  </si>
  <si>
    <t>　生活機能向上連携加算(Ⅱ)は、指定訪問リハビリテーション事業所、指定通所リハビリテーション事業所又はリハビリテーションを実施している医療提供施設の理学療法士等が、当該指定認知症対応型通所介護事業所を訪問し、当該事業所の機能訓練指導員等が共同して利用者の身体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1" eb="7">
      <t>セイカツキノウコウジョウ</t>
    </rPh>
    <rPh sb="7" eb="11">
      <t>レンケイカサン</t>
    </rPh>
    <phoneticPr fontId="7"/>
  </si>
  <si>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</si>
  <si>
    <t xml:space="preserve">（３）　（１）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
</t>
    <rPh sb="8" eb="10">
      <t>ヒョウカ</t>
    </rPh>
    <rPh sb="11" eb="12">
      <t>モト</t>
    </rPh>
    <rPh sb="15" eb="17">
      <t>コベツ</t>
    </rPh>
    <rPh sb="17" eb="19">
      <t>キノウ</t>
    </rPh>
    <rPh sb="19" eb="21">
      <t>クンレン</t>
    </rPh>
    <rPh sb="21" eb="23">
      <t>ケイカク</t>
    </rPh>
    <rPh sb="24" eb="26">
      <t>シンチョク</t>
    </rPh>
    <rPh sb="26" eb="28">
      <t>ジョウキョウ</t>
    </rPh>
    <rPh sb="28" eb="29">
      <t>トウ</t>
    </rPh>
    <rPh sb="31" eb="32">
      <t>ツキ</t>
    </rPh>
    <rPh sb="36" eb="37">
      <t>カイ</t>
    </rPh>
    <rPh sb="37" eb="39">
      <t>イジョウ</t>
    </rPh>
    <rPh sb="39" eb="41">
      <t>ヒョウカ</t>
    </rPh>
    <rPh sb="43" eb="46">
      <t>リヨウシャ</t>
    </rPh>
    <rPh sb="46" eb="47">
      <t>マタ</t>
    </rPh>
    <rPh sb="50" eb="52">
      <t>カゾク</t>
    </rPh>
    <rPh sb="53" eb="54">
      <t>タイ</t>
    </rPh>
    <rPh sb="56" eb="58">
      <t>キノウ</t>
    </rPh>
    <rPh sb="58" eb="60">
      <t>クンレン</t>
    </rPh>
    <rPh sb="61" eb="63">
      <t>ナイヨウ</t>
    </rPh>
    <rPh sb="64" eb="66">
      <t>コベツ</t>
    </rPh>
    <rPh sb="66" eb="68">
      <t>キノウ</t>
    </rPh>
    <rPh sb="68" eb="70">
      <t>クンレン</t>
    </rPh>
    <rPh sb="70" eb="72">
      <t>ケイカク</t>
    </rPh>
    <rPh sb="73" eb="75">
      <t>シンチョク</t>
    </rPh>
    <rPh sb="75" eb="77">
      <t>ジョウキョウ</t>
    </rPh>
    <rPh sb="77" eb="78">
      <t>トウ</t>
    </rPh>
    <rPh sb="79" eb="81">
      <t>セツメイ</t>
    </rPh>
    <rPh sb="83" eb="85">
      <t>ヒツヨウ</t>
    </rPh>
    <rPh sb="86" eb="87">
      <t>オウ</t>
    </rPh>
    <rPh sb="89" eb="91">
      <t>クンレン</t>
    </rPh>
    <rPh sb="91" eb="93">
      <t>ナイヨウ</t>
    </rPh>
    <rPh sb="94" eb="96">
      <t>ミナオ</t>
    </rPh>
    <rPh sb="97" eb="98">
      <t>トウ</t>
    </rPh>
    <rPh sb="99" eb="100">
      <t>オコナ</t>
    </rPh>
    <phoneticPr fontId="7"/>
  </si>
  <si>
    <t>サービス種類　　認知症対応型通所介護　　　　　　　　　　　　　　　　　　　　　　　　　　　　　　　　　　　　　　　　　　　　　　　　　　　　　　　　　　　　　　　</t>
    <rPh sb="4" eb="6">
      <t>シュルイ</t>
    </rPh>
    <phoneticPr fontId="7"/>
  </si>
  <si>
    <t>（１）　指定訪問リハビリテーション事業所、指定通所リハビリテーション事業所※１又はリハビリテーションを実施している医療提供施設※２の理学療法士、作業療法士、言語聴覚士又は医師（以下「理学療法士等」という。）が、指定認知症対応型通所介護事業所を訪問し、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rPh sb="4" eb="6">
      <t>シテイ</t>
    </rPh>
    <rPh sb="6" eb="8">
      <t>ホウモン</t>
    </rPh>
    <rPh sb="17" eb="20">
      <t>ジギョウショ</t>
    </rPh>
    <rPh sb="21" eb="23">
      <t>シテイ</t>
    </rPh>
    <rPh sb="23" eb="25">
      <t>ツウショ</t>
    </rPh>
    <rPh sb="34" eb="37">
      <t>ジギョウショ</t>
    </rPh>
    <rPh sb="39" eb="40">
      <t>マタ</t>
    </rPh>
    <rPh sb="51" eb="53">
      <t>ジッシ</t>
    </rPh>
    <rPh sb="57" eb="59">
      <t>イリョウ</t>
    </rPh>
    <rPh sb="59" eb="61">
      <t>テイキョウ</t>
    </rPh>
    <rPh sb="61" eb="63">
      <t>シセツ</t>
    </rPh>
    <rPh sb="66" eb="68">
      <t>リガク</t>
    </rPh>
    <rPh sb="68" eb="71">
      <t>リョウホウシ</t>
    </rPh>
    <rPh sb="72" eb="74">
      <t>サギョウ</t>
    </rPh>
    <rPh sb="74" eb="77">
      <t>リョウホウシ</t>
    </rPh>
    <rPh sb="78" eb="83">
      <t>ゲンゴチョウカクシ</t>
    </rPh>
    <rPh sb="83" eb="84">
      <t>マタ</t>
    </rPh>
    <rPh sb="85" eb="87">
      <t>イシ</t>
    </rPh>
    <rPh sb="88" eb="90">
      <t>イカ</t>
    </rPh>
    <rPh sb="91" eb="93">
      <t>リガク</t>
    </rPh>
    <rPh sb="93" eb="96">
      <t>リョウホウシ</t>
    </rPh>
    <rPh sb="96" eb="97">
      <t>トウ</t>
    </rPh>
    <phoneticPr fontId="7"/>
  </si>
  <si>
    <t>(4) 提出された情報については、国民の健康の保持増進及びその有する能力の維持向上に資するため、適宜活用されるものである。</t>
    <phoneticPr fontId="19"/>
  </si>
  <si>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4"/>
  </si>
  <si>
    <t>(1) 科学的介護推進体制加算は、原則として入所者全員を対象として、入所者ごとに大臣基準第71 号の５に掲げる要件を満たした場合に、当該施設の入所者全員に対して算定できるものであること。</t>
    <phoneticPr fontId="19"/>
  </si>
  <si>
    <t>はい・いいえ</t>
    <phoneticPr fontId="7"/>
  </si>
  <si>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4"/>
  </si>
  <si>
    <t>はい・いいえ</t>
    <phoneticPr fontId="7"/>
  </si>
  <si>
    <t>①「科学的介護情報システム（LIFE）」用いて、利用者ごとのＡＤＬ値、栄養状態、口腔機能、認知症の状況その他の利用者の心身の状況等に係る基本的な情報を情報を厚生労働省へ提出している。</t>
    <rPh sb="2" eb="5">
      <t>カガクテキ</t>
    </rPh>
    <rPh sb="5" eb="9">
      <t>カイゴジョウホウ</t>
    </rPh>
    <rPh sb="20" eb="21">
      <t>モチ</t>
    </rPh>
    <rPh sb="75" eb="77">
      <t>ジョウホウ</t>
    </rPh>
    <rPh sb="78" eb="83">
      <t>コウセイロウドウショウ</t>
    </rPh>
    <rPh sb="84" eb="86">
      <t>テイシュツ</t>
    </rPh>
    <phoneticPr fontId="4"/>
  </si>
  <si>
    <t>※新たに加算を算定する場合には適否の○印は予定で可。</t>
    <phoneticPr fontId="4"/>
  </si>
  <si>
    <t>事業所番号：　　　　　　　　　　　　　　　　　　　　　　　　事業所名：　　　　　　　　　　　　　　　　　　　　　　　　　　　　　　　　　　　　　　　　　　　　　　　　　　　　　　　　　　　　　　</t>
    <rPh sb="0" eb="5">
      <t>ジギョウショバンゴウ</t>
    </rPh>
    <rPh sb="30" eb="33">
      <t>ジギョウショ</t>
    </rPh>
    <rPh sb="33" eb="34">
      <t>メイ</t>
    </rPh>
    <phoneticPr fontId="7"/>
  </si>
  <si>
    <t>科学的介護推進体制加算　チェック表</t>
    <rPh sb="0" eb="3">
      <t>カガクテキ</t>
    </rPh>
    <rPh sb="3" eb="5">
      <t>カイゴ</t>
    </rPh>
    <rPh sb="5" eb="9">
      <t>スイシンタイセイ</t>
    </rPh>
    <rPh sb="9" eb="11">
      <t>カサン</t>
    </rPh>
    <rPh sb="16" eb="17">
      <t>ヒョウ</t>
    </rPh>
    <phoneticPr fontId="7"/>
  </si>
  <si>
    <t>　ロ　当該サービスを継続しないことにより、口腔機能が低下するおそれのある者</t>
    <phoneticPr fontId="7"/>
  </si>
  <si>
    <t>　イ　口腔清潔・唾液分泌・咀嚼・嚥下・食事摂取等の口腔機能の低下が認められる状態の者</t>
    <phoneticPr fontId="7"/>
  </si>
  <si>
    <t>⑥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7"/>
  </si>
  <si>
    <t xml:space="preserve"> ニ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phoneticPr fontId="7"/>
  </si>
  <si>
    <t xml:space="preserve"> 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7"/>
  </si>
  <si>
    <t xml:space="preserve">  イ　利用者ごとの口腔機能を、利用開始時に把握すること。</t>
    <phoneticPr fontId="7"/>
  </si>
  <si>
    <t>⑤口腔機能向上サービスの提供は、以下のイからホまでに掲げる手順を経てなされる。</t>
    <phoneticPr fontId="7"/>
  </si>
  <si>
    <t xml:space="preserve"> ハ　その他口腔機能の低下している者又はそのおそれのある者</t>
    <phoneticPr fontId="7"/>
  </si>
  <si>
    <t xml:space="preserve"> ロ　基本チェックリストの口腔機能に関連する⒀、⒁、⒂の３項目のうち、２項目以上が「１」に該当する者</t>
    <phoneticPr fontId="7"/>
  </si>
  <si>
    <t xml:space="preserve"> イ　認定調査票における嚥下、食事摂取、口腔清潔の３項目のいずれかの項目において「１」以外に該当する者</t>
    <phoneticPr fontId="7"/>
  </si>
  <si>
    <t>③口腔機能向上加算を算定できる利用者は、次のイからハまでのいずれかに該当する者であって、口腔機能向上サービスの提供が必要と認められる者とすること。　　　</t>
    <phoneticPr fontId="7"/>
  </si>
  <si>
    <t>②言語聴覚士、歯科衛生士又は看護職員を１名以上配置して行うものであること。</t>
    <phoneticPr fontId="7"/>
  </si>
  <si>
    <t>①口腔機能向上加算の算定に係る口腔機能向上サービスの提供には、利用者ごとに行われるケアマネジメントの一環として行われることに留意すること。</t>
    <phoneticPr fontId="7"/>
  </si>
  <si>
    <t>はい・いいえ</t>
    <phoneticPr fontId="7"/>
  </si>
  <si>
    <t>運営基準に基づき事業所の運営規程に定められた利用定員を遵守するとともに、人員基準に定められた職種、員数の職員を配置していますか。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7"/>
  </si>
  <si>
    <t>利用者ごとの口腔機能改善管理指導計画の進捗状況を定期的に評価していますか。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7"/>
  </si>
  <si>
    <t>利用者ごとの口腔機能改善管理指導計画に従い言語聴覚士、歯科衛生士又は看護職員が口腔機能向上サービスを行っているとともに、利用者の口腔機能を定期的に記録していますか。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7"/>
  </si>
  <si>
    <t>利用者の口腔機能を利用開始時に把握し、言語聴覚士、歯科衛生士、看護職員、介護職員、生活相談員その他の職種の者が共同して、利用者ごとの口腔機能改善管理指導計画を作成していますか。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7"/>
  </si>
  <si>
    <t>はい・いいえ</t>
    <phoneticPr fontId="7"/>
  </si>
  <si>
    <t>上記の口腔機能向上サービスに関わる者の資格証を添付していますか。</t>
    <rPh sb="0" eb="2">
      <t>ジョウキ</t>
    </rPh>
    <rPh sb="3" eb="7">
      <t>コウクウキノウ</t>
    </rPh>
    <rPh sb="7" eb="9">
      <t>コウジョウ</t>
    </rPh>
    <rPh sb="14" eb="15">
      <t>カカ</t>
    </rPh>
    <rPh sb="17" eb="18">
      <t>モノ</t>
    </rPh>
    <rPh sb="19" eb="22">
      <t>シカクショウ</t>
    </rPh>
    <rPh sb="23" eb="25">
      <t>テンプ</t>
    </rPh>
    <phoneticPr fontId="7"/>
  </si>
  <si>
    <t>資格</t>
    <rPh sb="0" eb="2">
      <t>シカク</t>
    </rPh>
    <phoneticPr fontId="7"/>
  </si>
  <si>
    <t>はい・いいえ</t>
    <phoneticPr fontId="7"/>
  </si>
  <si>
    <t>言語聴覚士、歯科衛生士又は看護職員を１名以上配置していますか。　　　　　　　　　　　　　　　　　　　　　　　　　　　　　　　　　　　　　（これらの職員のうち、口腔機能向上サービスに関わる者の資格及び氏名を下記に記載してください。）　　　　　　　　　　　　　　　</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rPh sb="73" eb="75">
      <t>ショクイン</t>
    </rPh>
    <rPh sb="79" eb="81">
      <t>コウクウ</t>
    </rPh>
    <rPh sb="81" eb="83">
      <t>キノウ</t>
    </rPh>
    <rPh sb="83" eb="85">
      <t>コウジョウ</t>
    </rPh>
    <rPh sb="90" eb="91">
      <t>カカ</t>
    </rPh>
    <rPh sb="93" eb="94">
      <t>モノ</t>
    </rPh>
    <rPh sb="95" eb="97">
      <t>シカク</t>
    </rPh>
    <rPh sb="97" eb="98">
      <t>オヨ</t>
    </rPh>
    <rPh sb="99" eb="101">
      <t>シメイ</t>
    </rPh>
    <rPh sb="102" eb="104">
      <t>カキ</t>
    </rPh>
    <rPh sb="105" eb="107">
      <t>キサイ</t>
    </rPh>
    <phoneticPr fontId="7"/>
  </si>
  <si>
    <t>事業所番号　14　                          事業所名　　　　　　　　　　　　　　　　　　　　　　　　　　　　　　　　　　　　　　　　　</t>
    <rPh sb="35" eb="38">
      <t>ジギョウショ</t>
    </rPh>
    <rPh sb="38" eb="39">
      <t>メイ</t>
    </rPh>
    <phoneticPr fontId="7"/>
  </si>
  <si>
    <t>口腔機能向上加算（Ⅰ）チェック表</t>
    <rPh sb="0" eb="2">
      <t>コウクウ</t>
    </rPh>
    <rPh sb="2" eb="4">
      <t>キノウ</t>
    </rPh>
    <rPh sb="4" eb="6">
      <t>コウジョウ</t>
    </rPh>
    <rPh sb="6" eb="8">
      <t>カサン</t>
    </rPh>
    <rPh sb="15" eb="16">
      <t>ヒョウ</t>
    </rPh>
    <phoneticPr fontId="7"/>
  </si>
  <si>
    <t>利用者ごとの口腔機能改善管理指導計画等の内容等の情報を厚生労働省に提出し、口腔機能向上サービスの
実施に当たって、当該情報その他口腔衛生の管理の適切かつ有効な実施のために必要な情報を活用していますか。</t>
    <phoneticPr fontId="7"/>
  </si>
  <si>
    <t>運営基準に基づき事業所の運営規程に定められた利用定員を遵守するとともに、人員基準に定められた職種、員数の職員を配置することとしていますか。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7"/>
  </si>
  <si>
    <t>利用者ごとの口腔機能改善管理指導計画の進捗状況を定期的に評価することとしていますか。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7"/>
  </si>
  <si>
    <t>利用者ごとの口腔機能改善管理指導計画に従い言語聴覚士、歯科衛生士又は看護職員が口腔機能向上サービスを行っているとともに、利用者の口腔機能を定期的に記録することとしていますか。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7"/>
  </si>
  <si>
    <t>利用者の口腔機能を利用開始時に把握し、言語聴覚士、歯科衛生士、看護職員、介護職員、生活相談員その他の職種の者が共同して、利用者ごとの口腔機能改善管理指導計画を作成することとしていますか。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7"/>
  </si>
  <si>
    <t>事業所番号　14　　　　　　　　　　　　　　　事業所名　　　　　　　　　　　　　　　　　　　　　　　　　　　　　　　　　　　　　　　　　</t>
    <rPh sb="23" eb="26">
      <t>ジギョウショ</t>
    </rPh>
    <rPh sb="26" eb="27">
      <t>メイ</t>
    </rPh>
    <phoneticPr fontId="7"/>
  </si>
  <si>
    <t>口腔機能向上加算（Ⅱ）チェック表</t>
    <rPh sb="0" eb="2">
      <t>コウクウ</t>
    </rPh>
    <rPh sb="2" eb="4">
      <t>キノウ</t>
    </rPh>
    <rPh sb="4" eb="6">
      <t>コウジョウ</t>
    </rPh>
    <rPh sb="6" eb="8">
      <t>カサン</t>
    </rPh>
    <rPh sb="15" eb="16">
      <t>ヒョウ</t>
    </rPh>
    <phoneticPr fontId="7"/>
  </si>
  <si>
    <t xml:space="preserve">サービス種類：　認知症対応型通所介護　                                             </t>
    <rPh sb="4" eb="6">
      <t>シュルイ</t>
    </rPh>
    <rPh sb="8" eb="11">
      <t>ニンチショウ</t>
    </rPh>
    <rPh sb="11" eb="14">
      <t>タイオウガタ</t>
    </rPh>
    <rPh sb="14" eb="16">
      <t>ツウショ</t>
    </rPh>
    <rPh sb="16" eb="18">
      <t>カイゴ</t>
    </rPh>
    <phoneticPr fontId="7"/>
  </si>
  <si>
    <t xml:space="preserve">サービス種類：　認知症対応型通所介護                                               </t>
    <rPh sb="4" eb="6">
      <t>シュルイ</t>
    </rPh>
    <rPh sb="8" eb="11">
      <t>ニンチショウ</t>
    </rPh>
    <rPh sb="11" eb="14">
      <t>タイオウガタ</t>
    </rPh>
    <rPh sb="14" eb="16">
      <t>ツウショ</t>
    </rPh>
    <rPh sb="16" eb="18">
      <t>カイゴ</t>
    </rPh>
    <phoneticPr fontId="7"/>
  </si>
  <si>
    <t>個別機能訓練加算 チェック表</t>
    <rPh sb="0" eb="2">
      <t>コベツ</t>
    </rPh>
    <rPh sb="2" eb="4">
      <t>キノウ</t>
    </rPh>
    <rPh sb="4" eb="6">
      <t>クンレン</t>
    </rPh>
    <rPh sb="6" eb="8">
      <t>カサン</t>
    </rPh>
    <rPh sb="13" eb="14">
      <t>ヒョウ</t>
    </rPh>
    <phoneticPr fontId="7"/>
  </si>
  <si>
    <t>適正な事業運営のためのチェックシート</t>
    <rPh sb="0" eb="2">
      <t>テキセイ</t>
    </rPh>
    <rPh sb="3" eb="5">
      <t>ジギョウ</t>
    </rPh>
    <rPh sb="5" eb="7">
      <t>ウンエイ</t>
    </rPh>
    <phoneticPr fontId="7"/>
  </si>
  <si>
    <t>（指定認知症対応型通所介護・指定介護予防認知症対応型通所介護）</t>
    <rPh sb="1" eb="3">
      <t>シテイ</t>
    </rPh>
    <rPh sb="3" eb="6">
      <t>ニンチショウ</t>
    </rPh>
    <rPh sb="6" eb="9">
      <t>タイオウガタ</t>
    </rPh>
    <rPh sb="9" eb="11">
      <t>ツウショ</t>
    </rPh>
    <rPh sb="11" eb="13">
      <t>カイゴ</t>
    </rPh>
    <rPh sb="14" eb="16">
      <t>シテイ</t>
    </rPh>
    <rPh sb="16" eb="18">
      <t>カイゴ</t>
    </rPh>
    <rPh sb="18" eb="20">
      <t>ヨボウ</t>
    </rPh>
    <rPh sb="20" eb="23">
      <t>ニンチショウ</t>
    </rPh>
    <rPh sb="23" eb="26">
      <t>タイオウガタ</t>
    </rPh>
    <rPh sb="26" eb="28">
      <t>ツウショ</t>
    </rPh>
    <rPh sb="28" eb="30">
      <t>カイゴ</t>
    </rPh>
    <phoneticPr fontId="7"/>
  </si>
  <si>
    <t>事　業　所</t>
    <rPh sb="0" eb="1">
      <t>コト</t>
    </rPh>
    <rPh sb="2" eb="3">
      <t>ギョウ</t>
    </rPh>
    <rPh sb="4" eb="5">
      <t>ショ</t>
    </rPh>
    <phoneticPr fontId="7"/>
  </si>
  <si>
    <t>介護保険事業所番号</t>
    <rPh sb="0" eb="2">
      <t>カイゴ</t>
    </rPh>
    <rPh sb="2" eb="4">
      <t>ホケン</t>
    </rPh>
    <rPh sb="4" eb="7">
      <t>ジギョウショ</t>
    </rPh>
    <rPh sb="7" eb="9">
      <t>バンゴウ</t>
    </rPh>
    <phoneticPr fontId="7"/>
  </si>
  <si>
    <t>フリガナ</t>
    <phoneticPr fontId="7"/>
  </si>
  <si>
    <t>　</t>
    <phoneticPr fontId="7"/>
  </si>
  <si>
    <t>名　　称</t>
    <rPh sb="0" eb="1">
      <t>ナ</t>
    </rPh>
    <rPh sb="3" eb="4">
      <t>ショウ</t>
    </rPh>
    <phoneticPr fontId="7"/>
  </si>
  <si>
    <t>住　　所</t>
    <rPh sb="0" eb="1">
      <t>ジュウ</t>
    </rPh>
    <rPh sb="3" eb="4">
      <t>ショ</t>
    </rPh>
    <phoneticPr fontId="7"/>
  </si>
  <si>
    <t>（</t>
    <phoneticPr fontId="7"/>
  </si>
  <si>
    <t>〒</t>
    <phoneticPr fontId="7"/>
  </si>
  <si>
    <t>ｰ</t>
    <phoneticPr fontId="7"/>
  </si>
  <si>
    <t>）</t>
    <phoneticPr fontId="7"/>
  </si>
  <si>
    <t>連　絡　先</t>
    <rPh sb="0" eb="1">
      <t>レン</t>
    </rPh>
    <rPh sb="2" eb="3">
      <t>ラク</t>
    </rPh>
    <rPh sb="4" eb="5">
      <t>サキ</t>
    </rPh>
    <phoneticPr fontId="7"/>
  </si>
  <si>
    <t>電話番号</t>
    <rPh sb="0" eb="2">
      <t>デンワ</t>
    </rPh>
    <rPh sb="2" eb="4">
      <t>バンゴウ</t>
    </rPh>
    <phoneticPr fontId="7"/>
  </si>
  <si>
    <t>ＦＡＸ番号</t>
    <rPh sb="3" eb="5">
      <t>バンゴウ</t>
    </rPh>
    <phoneticPr fontId="7"/>
  </si>
  <si>
    <t>開設年月日</t>
    <rPh sb="0" eb="2">
      <t>カイセツ</t>
    </rPh>
    <rPh sb="2" eb="5">
      <t>ネンガッピ</t>
    </rPh>
    <phoneticPr fontId="7"/>
  </si>
  <si>
    <t>年</t>
    <rPh sb="0" eb="1">
      <t>ネン</t>
    </rPh>
    <phoneticPr fontId="7"/>
  </si>
  <si>
    <t>月</t>
    <rPh sb="0" eb="1">
      <t>ツキ</t>
    </rPh>
    <phoneticPr fontId="7"/>
  </si>
  <si>
    <t>日</t>
    <rPh sb="0" eb="1">
      <t>ヒ</t>
    </rPh>
    <phoneticPr fontId="7"/>
  </si>
  <si>
    <t>利用定員</t>
    <rPh sb="0" eb="2">
      <t>リヨウ</t>
    </rPh>
    <rPh sb="2" eb="4">
      <t>テイイン</t>
    </rPh>
    <phoneticPr fontId="7"/>
  </si>
  <si>
    <t>人</t>
    <rPh sb="0" eb="1">
      <t>ヒト</t>
    </rPh>
    <phoneticPr fontId="7"/>
  </si>
  <si>
    <t>介護予防認知症対応型通所介護の指定の有無</t>
    <rPh sb="0" eb="2">
      <t>カイゴ</t>
    </rPh>
    <rPh sb="2" eb="4">
      <t>ヨボウ</t>
    </rPh>
    <rPh sb="4" eb="7">
      <t>ニンチショウ</t>
    </rPh>
    <rPh sb="7" eb="10">
      <t>タイオウガタ</t>
    </rPh>
    <rPh sb="10" eb="12">
      <t>ツウショ</t>
    </rPh>
    <rPh sb="12" eb="14">
      <t>カイゴ</t>
    </rPh>
    <rPh sb="15" eb="17">
      <t>シテイ</t>
    </rPh>
    <rPh sb="18" eb="20">
      <t>ウム</t>
    </rPh>
    <phoneticPr fontId="7"/>
  </si>
  <si>
    <t>有　　　・　　　無</t>
    <rPh sb="0" eb="1">
      <t>ア</t>
    </rPh>
    <rPh sb="8" eb="9">
      <t>ナ</t>
    </rPh>
    <phoneticPr fontId="7"/>
  </si>
  <si>
    <t>作成年月日</t>
    <rPh sb="0" eb="2">
      <t>サクセイ</t>
    </rPh>
    <rPh sb="2" eb="5">
      <t>ネンガッピ</t>
    </rPh>
    <phoneticPr fontId="7"/>
  </si>
  <si>
    <t>年　　　月　　　日　　　</t>
    <rPh sb="0" eb="1">
      <t>ネン</t>
    </rPh>
    <rPh sb="4" eb="5">
      <t>ツキ</t>
    </rPh>
    <rPh sb="8" eb="9">
      <t>ヒ</t>
    </rPh>
    <phoneticPr fontId="7"/>
  </si>
  <si>
    <t>作成者氏名</t>
    <rPh sb="0" eb="1">
      <t>サク</t>
    </rPh>
    <rPh sb="1" eb="2">
      <t>シゲル</t>
    </rPh>
    <rPh sb="2" eb="3">
      <t>シャ</t>
    </rPh>
    <rPh sb="3" eb="5">
      <t>シメイ</t>
    </rPh>
    <phoneticPr fontId="7"/>
  </si>
  <si>
    <t>対応完了年月日</t>
    <rPh sb="0" eb="2">
      <t>タイオウ</t>
    </rPh>
    <rPh sb="2" eb="4">
      <t>カンリョウ</t>
    </rPh>
    <rPh sb="4" eb="7">
      <t>ネンガッピ</t>
    </rPh>
    <phoneticPr fontId="7"/>
  </si>
  <si>
    <t>　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す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チイキ</t>
    </rPh>
    <rPh sb="74" eb="76">
      <t>ミッチャク</t>
    </rPh>
    <rPh sb="76" eb="77">
      <t>ガタ</t>
    </rPh>
    <rPh sb="81" eb="82">
      <t>トウ</t>
    </rPh>
    <rPh sb="83" eb="85">
      <t>シテイ</t>
    </rPh>
    <rPh sb="86" eb="88">
      <t>コウシン</t>
    </rPh>
    <rPh sb="89" eb="90">
      <t>ウ</t>
    </rPh>
    <rPh sb="97" eb="99">
      <t>バアイ</t>
    </rPh>
    <rPh sb="105" eb="108">
      <t>ホケンシャ</t>
    </rPh>
    <rPh sb="112" eb="114">
      <t>キジュン</t>
    </rPh>
    <rPh sb="115" eb="117">
      <t>イハン</t>
    </rPh>
    <rPh sb="124" eb="125">
      <t>アキ</t>
    </rPh>
    <rPh sb="128" eb="130">
      <t>バアイ</t>
    </rPh>
    <rPh sb="131" eb="133">
      <t>キジュン</t>
    </rPh>
    <rPh sb="134" eb="136">
      <t>ジュンシュ</t>
    </rPh>
    <rPh sb="140" eb="142">
      <t>カンコク</t>
    </rPh>
    <rPh sb="143" eb="144">
      <t>オコナ</t>
    </rPh>
    <rPh sb="148" eb="150">
      <t>カンコク</t>
    </rPh>
    <rPh sb="151" eb="152">
      <t>シタガ</t>
    </rPh>
    <rPh sb="155" eb="157">
      <t>バアイ</t>
    </rPh>
    <rPh sb="159" eb="162">
      <t>ジギョウショ</t>
    </rPh>
    <rPh sb="162" eb="163">
      <t>ナ</t>
    </rPh>
    <rPh sb="163" eb="164">
      <t>トウ</t>
    </rPh>
    <rPh sb="165" eb="167">
      <t>コウヒョウ</t>
    </rPh>
    <rPh sb="169" eb="171">
      <t>カンコク</t>
    </rPh>
    <rPh sb="172" eb="173">
      <t>シタガ</t>
    </rPh>
    <rPh sb="176" eb="178">
      <t>メイレイ</t>
    </rPh>
    <rPh sb="188" eb="190">
      <t>メイレイ</t>
    </rPh>
    <rPh sb="191" eb="192">
      <t>シタガ</t>
    </rPh>
    <rPh sb="195" eb="197">
      <t>バアイ</t>
    </rPh>
    <rPh sb="200" eb="202">
      <t>シテイ</t>
    </rPh>
    <rPh sb="203" eb="204">
      <t>ト</t>
    </rPh>
    <rPh sb="205" eb="206">
      <t>ケ</t>
    </rPh>
    <phoneticPr fontId="7"/>
  </si>
  <si>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2" eb="44">
      <t>テキセイ</t>
    </rPh>
    <rPh sb="49" eb="51">
      <t>テイキョウ</t>
    </rPh>
    <rPh sb="57" eb="59">
      <t>タイオウ</t>
    </rPh>
    <phoneticPr fontId="7"/>
  </si>
  <si>
    <t>Ⅰ</t>
    <phoneticPr fontId="7"/>
  </si>
  <si>
    <t>　人員・設備に関する報告</t>
    <rPh sb="1" eb="3">
      <t>ジンイン</t>
    </rPh>
    <rPh sb="4" eb="6">
      <t>セツビ</t>
    </rPh>
    <rPh sb="7" eb="8">
      <t>カン</t>
    </rPh>
    <rPh sb="10" eb="12">
      <t>ホウコク</t>
    </rPh>
    <phoneticPr fontId="7"/>
  </si>
  <si>
    <t>１　管理者について</t>
    <rPh sb="2" eb="5">
      <t>カンリシャ</t>
    </rPh>
    <phoneticPr fontId="7"/>
  </si>
  <si>
    <t>管理者の氏名を記入してください。</t>
    <rPh sb="0" eb="2">
      <t>カンリ</t>
    </rPh>
    <rPh sb="2" eb="3">
      <t>シャ</t>
    </rPh>
    <rPh sb="4" eb="6">
      <t>シメイ</t>
    </rPh>
    <rPh sb="7" eb="9">
      <t>キニュウ</t>
    </rPh>
    <phoneticPr fontId="7"/>
  </si>
  <si>
    <t>氏　名</t>
    <rPh sb="0" eb="1">
      <t>シ</t>
    </rPh>
    <rPh sb="2" eb="3">
      <t>メイ</t>
    </rPh>
    <phoneticPr fontId="7"/>
  </si>
  <si>
    <r>
      <t>※既に届け出ている</t>
    </r>
    <r>
      <rPr>
        <sz val="11"/>
        <rFont val="ＭＳ Ｐゴシック"/>
        <family val="3"/>
        <charset val="128"/>
      </rPr>
      <t>管理者氏名と相違している場合は、直ちに変更の届け出をしてください。</t>
    </r>
    <rPh sb="1" eb="2">
      <t>スデ</t>
    </rPh>
    <rPh sb="3" eb="4">
      <t>トド</t>
    </rPh>
    <rPh sb="5" eb="6">
      <t>デ</t>
    </rPh>
    <rPh sb="9" eb="12">
      <t>カンリシャ</t>
    </rPh>
    <rPh sb="12" eb="14">
      <t>シメイ</t>
    </rPh>
    <rPh sb="15" eb="17">
      <t>ソウイ</t>
    </rPh>
    <rPh sb="21" eb="23">
      <t>バアイ</t>
    </rPh>
    <rPh sb="25" eb="26">
      <t>タダ</t>
    </rPh>
    <rPh sb="28" eb="30">
      <t>ヘンコウ</t>
    </rPh>
    <rPh sb="31" eb="32">
      <t>トド</t>
    </rPh>
    <rPh sb="33" eb="34">
      <t>デ</t>
    </rPh>
    <phoneticPr fontId="7"/>
  </si>
  <si>
    <t>兼務する職種を記入してください。</t>
    <rPh sb="0" eb="2">
      <t>ケンム</t>
    </rPh>
    <rPh sb="4" eb="6">
      <t>ショクシュ</t>
    </rPh>
    <rPh sb="7" eb="9">
      <t>キニュウ</t>
    </rPh>
    <phoneticPr fontId="7"/>
  </si>
  <si>
    <t>当該事業所で兼務する職種</t>
    <rPh sb="0" eb="2">
      <t>トウガイ</t>
    </rPh>
    <rPh sb="2" eb="5">
      <t>ジギョウショ</t>
    </rPh>
    <rPh sb="6" eb="8">
      <t>ケンム</t>
    </rPh>
    <rPh sb="10" eb="12">
      <t>ショクシュ</t>
    </rPh>
    <phoneticPr fontId="7"/>
  </si>
  <si>
    <t>同一敷地内で兼務する他の事業所名、職種及び１週あたりの時間数</t>
    <rPh sb="0" eb="2">
      <t>ドウイツ</t>
    </rPh>
    <rPh sb="2" eb="5">
      <t>シキチナイ</t>
    </rPh>
    <rPh sb="6" eb="8">
      <t>ケンム</t>
    </rPh>
    <rPh sb="10" eb="11">
      <t>タ</t>
    </rPh>
    <rPh sb="12" eb="15">
      <t>ジギョウショ</t>
    </rPh>
    <rPh sb="15" eb="16">
      <t>ナ</t>
    </rPh>
    <rPh sb="17" eb="19">
      <t>ショクシュ</t>
    </rPh>
    <rPh sb="19" eb="20">
      <t>オヨ</t>
    </rPh>
    <rPh sb="22" eb="23">
      <t>シュウ</t>
    </rPh>
    <rPh sb="27" eb="30">
      <t>ジカンスウ</t>
    </rPh>
    <phoneticPr fontId="7"/>
  </si>
  <si>
    <t>事業所名</t>
    <rPh sb="0" eb="3">
      <t>ジギョウショ</t>
    </rPh>
    <rPh sb="3" eb="4">
      <t>ナ</t>
    </rPh>
    <phoneticPr fontId="7"/>
  </si>
  <si>
    <t>職　　　種</t>
    <rPh sb="0" eb="1">
      <t>ショク</t>
    </rPh>
    <rPh sb="4" eb="5">
      <t>タネ</t>
    </rPh>
    <phoneticPr fontId="7"/>
  </si>
  <si>
    <t>1週あたりの時間数</t>
    <rPh sb="1" eb="2">
      <t>シュウ</t>
    </rPh>
    <rPh sb="6" eb="9">
      <t>ジカンスウ</t>
    </rPh>
    <phoneticPr fontId="7"/>
  </si>
  <si>
    <t>時間</t>
    <rPh sb="0" eb="2">
      <t>ジカン</t>
    </rPh>
    <phoneticPr fontId="7"/>
  </si>
  <si>
    <t>○×を記入</t>
    <rPh sb="3" eb="5">
      <t>キニュウ</t>
    </rPh>
    <phoneticPr fontId="7"/>
  </si>
  <si>
    <t>↓</t>
    <phoneticPr fontId="7"/>
  </si>
  <si>
    <t>　管理者の勤務形態は次のうちどれですか？該当する番号に○をつけてください。</t>
    <rPh sb="5" eb="7">
      <t>キンム</t>
    </rPh>
    <rPh sb="7" eb="9">
      <t>ケイタイ</t>
    </rPh>
    <rPh sb="10" eb="11">
      <t>ツギ</t>
    </rPh>
    <rPh sb="20" eb="22">
      <t>ガイトウ</t>
    </rPh>
    <rPh sb="24" eb="26">
      <t>バンゴウ</t>
    </rPh>
    <phoneticPr fontId="7"/>
  </si>
  <si>
    <t>常勤専従</t>
    <rPh sb="0" eb="2">
      <t>ジョウキン</t>
    </rPh>
    <rPh sb="2" eb="4">
      <t>センジュウ</t>
    </rPh>
    <phoneticPr fontId="7"/>
  </si>
  <si>
    <t>常勤兼務</t>
    <rPh sb="0" eb="2">
      <t>ジョウキン</t>
    </rPh>
    <rPh sb="2" eb="4">
      <t>ケンム</t>
    </rPh>
    <phoneticPr fontId="7"/>
  </si>
  <si>
    <t>非常勤専従</t>
    <rPh sb="0" eb="3">
      <t>ヒジョウキン</t>
    </rPh>
    <rPh sb="3" eb="5">
      <t>センジュウ</t>
    </rPh>
    <phoneticPr fontId="7"/>
  </si>
  <si>
    <t>非常勤兼務</t>
    <rPh sb="0" eb="3">
      <t>ヒジョウキン</t>
    </rPh>
    <rPh sb="3" eb="5">
      <t>ケンム</t>
    </rPh>
    <phoneticPr fontId="7"/>
  </si>
  <si>
    <t>　管理者は、認知症対応型サービス事業管理者研修を修了していますか？</t>
    <rPh sb="1" eb="4">
      <t>カンリシャ</t>
    </rPh>
    <rPh sb="24" eb="26">
      <t>シュウリョウ</t>
    </rPh>
    <phoneticPr fontId="7"/>
  </si>
  <si>
    <t>（修了年月日）</t>
    <rPh sb="1" eb="3">
      <t>シュウリョウ</t>
    </rPh>
    <rPh sb="3" eb="6">
      <t>ネンガッピ</t>
    </rPh>
    <phoneticPr fontId="7"/>
  </si>
  <si>
    <t>　　年　　月　　日</t>
    <rPh sb="2" eb="3">
      <t>ネン</t>
    </rPh>
    <rPh sb="5" eb="6">
      <t>ガツ</t>
    </rPh>
    <rPh sb="8" eb="9">
      <t>ニチ</t>
    </rPh>
    <phoneticPr fontId="7"/>
  </si>
  <si>
    <t>（２で×）と答えた場合…平成１８年３月３１日までに、「実践者研修」又は「基礎課程」を修了し、平成１８年３月３１日に、現に特別養護老人ホーム、老人デイサービスセンター、介護老人保健施設、指定認知症対応型共同生活介護事業所等の管理者の職務に従事していましたか？</t>
    <rPh sb="6" eb="7">
      <t>コタ</t>
    </rPh>
    <rPh sb="9" eb="11">
      <t>バアイ</t>
    </rPh>
    <rPh sb="12" eb="14">
      <t>ヘイセイ</t>
    </rPh>
    <rPh sb="16" eb="17">
      <t>ネン</t>
    </rPh>
    <rPh sb="18" eb="19">
      <t>ツキ</t>
    </rPh>
    <rPh sb="21" eb="22">
      <t>ヒ</t>
    </rPh>
    <rPh sb="27" eb="30">
      <t>ジッセンシャ</t>
    </rPh>
    <rPh sb="30" eb="32">
      <t>ケンシュウ</t>
    </rPh>
    <rPh sb="33" eb="34">
      <t>マタ</t>
    </rPh>
    <rPh sb="36" eb="38">
      <t>キソ</t>
    </rPh>
    <rPh sb="42" eb="44">
      <t>シュウリョウ</t>
    </rPh>
    <rPh sb="46" eb="48">
      <t>ヘイセイ</t>
    </rPh>
    <rPh sb="50" eb="51">
      <t>ネン</t>
    </rPh>
    <rPh sb="52" eb="53">
      <t>ツキ</t>
    </rPh>
    <rPh sb="55" eb="56">
      <t>ヒ</t>
    </rPh>
    <rPh sb="58" eb="59">
      <t>ゲン</t>
    </rPh>
    <rPh sb="60" eb="62">
      <t>トクベツ</t>
    </rPh>
    <rPh sb="62" eb="64">
      <t>ヨウゴ</t>
    </rPh>
    <rPh sb="64" eb="66">
      <t>ロウジン</t>
    </rPh>
    <rPh sb="70" eb="72">
      <t>ロウジン</t>
    </rPh>
    <rPh sb="83" eb="85">
      <t>カイゴ</t>
    </rPh>
    <rPh sb="85" eb="87">
      <t>ロウジン</t>
    </rPh>
    <rPh sb="87" eb="89">
      <t>ホケン</t>
    </rPh>
    <rPh sb="89" eb="91">
      <t>シセツ</t>
    </rPh>
    <rPh sb="92" eb="94">
      <t>シテイ</t>
    </rPh>
    <rPh sb="94" eb="97">
      <t>ニンチショウ</t>
    </rPh>
    <rPh sb="97" eb="100">
      <t>タイオウガタ</t>
    </rPh>
    <rPh sb="100" eb="102">
      <t>キョウドウ</t>
    </rPh>
    <rPh sb="102" eb="104">
      <t>セイカツ</t>
    </rPh>
    <rPh sb="104" eb="106">
      <t>カイゴ</t>
    </rPh>
    <rPh sb="106" eb="108">
      <t>ジギョウ</t>
    </rPh>
    <rPh sb="108" eb="109">
      <t>ショ</t>
    </rPh>
    <rPh sb="109" eb="110">
      <t>トウ</t>
    </rPh>
    <rPh sb="111" eb="114">
      <t>カンリシャ</t>
    </rPh>
    <rPh sb="115" eb="117">
      <t>ショクム</t>
    </rPh>
    <rPh sb="118" eb="120">
      <t>ジュウジ</t>
    </rPh>
    <phoneticPr fontId="7"/>
  </si>
  <si>
    <t>２　人員配置について</t>
    <rPh sb="2" eb="4">
      <t>ジンイン</t>
    </rPh>
    <rPh sb="4" eb="6">
      <t>ハイチ</t>
    </rPh>
    <phoneticPr fontId="7"/>
  </si>
  <si>
    <t>　生活相談員について、サービス提供日ごとに、サービス提供時間帯に専従の生活相談員が勤務している時間数の合計数をサービス提供時間帯の時間数で除して得た数が１以上確保されるために必要と認められる数を配置していますか？</t>
    <rPh sb="1" eb="3">
      <t>セイカツ</t>
    </rPh>
    <rPh sb="15" eb="17">
      <t>テイキョウ</t>
    </rPh>
    <rPh sb="17" eb="18">
      <t>ビ</t>
    </rPh>
    <rPh sb="26" eb="28">
      <t>テイキョウ</t>
    </rPh>
    <rPh sb="28" eb="31">
      <t>ジカンタイ</t>
    </rPh>
    <rPh sb="32" eb="34">
      <t>センジュウ</t>
    </rPh>
    <rPh sb="35" eb="37">
      <t>セイカツ</t>
    </rPh>
    <rPh sb="37" eb="40">
      <t>ソウダンイン</t>
    </rPh>
    <rPh sb="41" eb="43">
      <t>キンム</t>
    </rPh>
    <rPh sb="47" eb="50">
      <t>ジカンスウ</t>
    </rPh>
    <rPh sb="51" eb="54">
      <t>ゴウケイスウ</t>
    </rPh>
    <rPh sb="59" eb="61">
      <t>テイキョウ</t>
    </rPh>
    <rPh sb="61" eb="64">
      <t>ジカンタイ</t>
    </rPh>
    <rPh sb="65" eb="68">
      <t>ジカンスウ</t>
    </rPh>
    <rPh sb="69" eb="70">
      <t>ジョ</t>
    </rPh>
    <rPh sb="72" eb="73">
      <t>エ</t>
    </rPh>
    <rPh sb="74" eb="75">
      <t>カズ</t>
    </rPh>
    <rPh sb="77" eb="79">
      <t>イジョウ</t>
    </rPh>
    <rPh sb="79" eb="81">
      <t>カクホ</t>
    </rPh>
    <rPh sb="87" eb="89">
      <t>ヒツヨウ</t>
    </rPh>
    <rPh sb="90" eb="91">
      <t>ミト</t>
    </rPh>
    <rPh sb="95" eb="96">
      <t>カズ</t>
    </rPh>
    <rPh sb="97" eb="99">
      <t>ハイチ</t>
    </rPh>
    <phoneticPr fontId="7"/>
  </si>
  <si>
    <t>１日のサービス提供時間帯の時間数</t>
    <phoneticPr fontId="7"/>
  </si>
  <si>
    <t>（Ａ）</t>
    <phoneticPr fontId="7"/>
  </si>
  <si>
    <t>（サービス提供開始時刻から終了時刻までの内、サービスが提供されていない時間帯を除く）</t>
    <rPh sb="20" eb="21">
      <t>ウチ</t>
    </rPh>
    <phoneticPr fontId="7"/>
  </si>
  <si>
    <t>１日の生活相談員の勤務延時間数</t>
    <phoneticPr fontId="7"/>
  </si>
  <si>
    <t>（Ｂ）</t>
    <phoneticPr fontId="7"/>
  </si>
  <si>
    <t>（サービス提供時間内に勤務している時間数の合計数）</t>
    <phoneticPr fontId="7"/>
  </si>
  <si>
    <t>（B）÷（A）＝</t>
    <phoneticPr fontId="7"/>
  </si>
  <si>
    <t>≧</t>
    <phoneticPr fontId="7"/>
  </si>
  <si>
    <t>　専従の看護職員（看護師若しくは准看護師）又は介護職員をサービス単位ごとに１以上配置していますか？</t>
    <rPh sb="1" eb="3">
      <t>センジュウ</t>
    </rPh>
    <rPh sb="12" eb="13">
      <t>モ</t>
    </rPh>
    <rPh sb="21" eb="22">
      <t>マタ</t>
    </rPh>
    <rPh sb="23" eb="25">
      <t>カイゴ</t>
    </rPh>
    <rPh sb="25" eb="27">
      <t>ショクイン</t>
    </rPh>
    <rPh sb="32" eb="34">
      <t>タンイ</t>
    </rPh>
    <rPh sb="38" eb="40">
      <t>イジョウ</t>
    </rPh>
    <rPh sb="40" eb="42">
      <t>ハイチ</t>
    </rPh>
    <phoneticPr fontId="7"/>
  </si>
  <si>
    <t>　専従の看護職員又は介護職員について、サービス提供時間帯に専従の看護職員又は介護職員が勤務している時間数の合計数をサービス提供時間帯の時間数で除して得た数が１以上確保されるために必要と認められる数を配置していますか？</t>
    <rPh sb="1" eb="3">
      <t>センジュウ</t>
    </rPh>
    <rPh sb="23" eb="25">
      <t>テイキョウ</t>
    </rPh>
    <rPh sb="25" eb="28">
      <t>ジカンタイ</t>
    </rPh>
    <rPh sb="29" eb="31">
      <t>センジュウ</t>
    </rPh>
    <rPh sb="32" eb="34">
      <t>カンゴ</t>
    </rPh>
    <rPh sb="34" eb="36">
      <t>ショクイン</t>
    </rPh>
    <rPh sb="36" eb="37">
      <t>マタ</t>
    </rPh>
    <rPh sb="38" eb="40">
      <t>カイゴ</t>
    </rPh>
    <rPh sb="40" eb="42">
      <t>ショクイン</t>
    </rPh>
    <rPh sb="43" eb="45">
      <t>キンム</t>
    </rPh>
    <rPh sb="49" eb="52">
      <t>ジカンスウ</t>
    </rPh>
    <rPh sb="53" eb="56">
      <t>ゴウケイスウ</t>
    </rPh>
    <rPh sb="61" eb="63">
      <t>テイキョウ</t>
    </rPh>
    <rPh sb="63" eb="66">
      <t>ジカンタイ</t>
    </rPh>
    <rPh sb="67" eb="70">
      <t>ジカンスウ</t>
    </rPh>
    <rPh sb="71" eb="72">
      <t>ジョ</t>
    </rPh>
    <rPh sb="74" eb="75">
      <t>エ</t>
    </rPh>
    <rPh sb="76" eb="77">
      <t>カズ</t>
    </rPh>
    <rPh sb="79" eb="81">
      <t>イジョウ</t>
    </rPh>
    <rPh sb="81" eb="83">
      <t>カクホ</t>
    </rPh>
    <rPh sb="89" eb="91">
      <t>ヒツヨウ</t>
    </rPh>
    <rPh sb="92" eb="93">
      <t>ミト</t>
    </rPh>
    <rPh sb="97" eb="98">
      <t>カズ</t>
    </rPh>
    <rPh sb="99" eb="101">
      <t>ハイチ</t>
    </rPh>
    <phoneticPr fontId="7"/>
  </si>
  <si>
    <t>（サービス単位における利用者ごとの提供時間数の合計を利用者数で除して得た数）</t>
    <rPh sb="5" eb="7">
      <t>タンイ</t>
    </rPh>
    <rPh sb="11" eb="14">
      <t>リヨウシャ</t>
    </rPh>
    <rPh sb="17" eb="19">
      <t>テイキョウ</t>
    </rPh>
    <rPh sb="19" eb="22">
      <t>ジカンスウ</t>
    </rPh>
    <rPh sb="23" eb="25">
      <t>ゴウケイ</t>
    </rPh>
    <rPh sb="26" eb="28">
      <t>リヨウ</t>
    </rPh>
    <rPh sb="28" eb="29">
      <t>シャ</t>
    </rPh>
    <rPh sb="29" eb="30">
      <t>スウ</t>
    </rPh>
    <rPh sb="31" eb="32">
      <t>ジョ</t>
    </rPh>
    <rPh sb="34" eb="35">
      <t>エ</t>
    </rPh>
    <rPh sb="36" eb="37">
      <t>カズ</t>
    </rPh>
    <phoneticPr fontId="7"/>
  </si>
  <si>
    <t>１日の看護職員又は介護職員の勤務延時間数</t>
    <rPh sb="3" eb="5">
      <t>カンゴ</t>
    </rPh>
    <rPh sb="5" eb="7">
      <t>ショクイン</t>
    </rPh>
    <rPh sb="7" eb="8">
      <t>マタ</t>
    </rPh>
    <rPh sb="9" eb="11">
      <t>カイゴ</t>
    </rPh>
    <rPh sb="11" eb="13">
      <t>ショクイン</t>
    </rPh>
    <phoneticPr fontId="7"/>
  </si>
  <si>
    <t>　生活相談員、看護職員、介護職員のうち１人以上は常勤ですか？</t>
    <rPh sb="1" eb="3">
      <t>セイカツ</t>
    </rPh>
    <rPh sb="3" eb="6">
      <t>ソウダンイン</t>
    </rPh>
    <rPh sb="7" eb="9">
      <t>カンゴ</t>
    </rPh>
    <rPh sb="9" eb="11">
      <t>ショクイン</t>
    </rPh>
    <rPh sb="12" eb="14">
      <t>カイゴ</t>
    </rPh>
    <rPh sb="14" eb="16">
      <t>ショクイン</t>
    </rPh>
    <rPh sb="20" eb="23">
      <t>ニンイジョウ</t>
    </rPh>
    <rPh sb="24" eb="26">
      <t>ジョウキン</t>
    </rPh>
    <phoneticPr fontId="7"/>
  </si>
  <si>
    <r>
      <t>　機能訓練指導員を</t>
    </r>
    <r>
      <rPr>
        <sz val="11"/>
        <rFont val="ＭＳ Ｐゴシック"/>
        <family val="3"/>
        <charset val="128"/>
      </rPr>
      <t>１以上配置していますか？</t>
    </r>
    <rPh sb="1" eb="3">
      <t>キノウ</t>
    </rPh>
    <rPh sb="3" eb="5">
      <t>クンレン</t>
    </rPh>
    <rPh sb="5" eb="8">
      <t>シドウイン</t>
    </rPh>
    <rPh sb="10" eb="12">
      <t>イジョウ</t>
    </rPh>
    <rPh sb="12" eb="14">
      <t>ハイチ</t>
    </rPh>
    <phoneticPr fontId="7"/>
  </si>
  <si>
    <t>　機能訓練指導員は、理学療法士、作業療法士、言語聴覚士、看護職員、柔道整復師、あん摩マッサージ師、はり師又はきゅう師の資格を有していますか？</t>
    <rPh sb="1" eb="3">
      <t>キノウ</t>
    </rPh>
    <rPh sb="3" eb="5">
      <t>クンレン</t>
    </rPh>
    <rPh sb="5" eb="8">
      <t>シドウイン</t>
    </rPh>
    <rPh sb="10" eb="12">
      <t>リガク</t>
    </rPh>
    <rPh sb="12" eb="15">
      <t>リョウホウシ</t>
    </rPh>
    <rPh sb="16" eb="18">
      <t>サギョウ</t>
    </rPh>
    <rPh sb="18" eb="21">
      <t>リョウホウシ</t>
    </rPh>
    <rPh sb="22" eb="24">
      <t>ゲンゴ</t>
    </rPh>
    <rPh sb="24" eb="27">
      <t>チョウカクシ</t>
    </rPh>
    <rPh sb="28" eb="30">
      <t>カンゴ</t>
    </rPh>
    <rPh sb="30" eb="32">
      <t>ショクイン</t>
    </rPh>
    <rPh sb="33" eb="35">
      <t>ジュウドウ</t>
    </rPh>
    <rPh sb="35" eb="38">
      <t>セイフクシ</t>
    </rPh>
    <rPh sb="41" eb="42">
      <t>マ</t>
    </rPh>
    <rPh sb="47" eb="48">
      <t>シ</t>
    </rPh>
    <rPh sb="51" eb="52">
      <t>シ</t>
    </rPh>
    <rPh sb="52" eb="53">
      <t>マタ</t>
    </rPh>
    <rPh sb="57" eb="58">
      <t>シ</t>
    </rPh>
    <rPh sb="59" eb="61">
      <t>シカク</t>
    </rPh>
    <rPh sb="62" eb="63">
      <t>ユウ</t>
    </rPh>
    <phoneticPr fontId="7"/>
  </si>
  <si>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ですか？</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4">
      <t>ジュウドウセイフクシ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phoneticPr fontId="7"/>
  </si>
  <si>
    <t>　機能訓練指導員等の資格を証する書類の写しを保管していますか？</t>
    <rPh sb="1" eb="3">
      <t>キノウ</t>
    </rPh>
    <rPh sb="3" eb="5">
      <t>クンレン</t>
    </rPh>
    <rPh sb="5" eb="8">
      <t>シドウイン</t>
    </rPh>
    <rPh sb="8" eb="9">
      <t>トウ</t>
    </rPh>
    <rPh sb="10" eb="12">
      <t>シカク</t>
    </rPh>
    <rPh sb="13" eb="14">
      <t>ショウ</t>
    </rPh>
    <rPh sb="16" eb="18">
      <t>ショルイ</t>
    </rPh>
    <rPh sb="19" eb="20">
      <t>ウツ</t>
    </rPh>
    <rPh sb="22" eb="24">
      <t>ホカン</t>
    </rPh>
    <phoneticPr fontId="7"/>
  </si>
  <si>
    <t>３　設備について</t>
    <rPh sb="2" eb="4">
      <t>セツビ</t>
    </rPh>
    <phoneticPr fontId="7"/>
  </si>
  <si>
    <t>　食堂、機能訓練室、静養室、相談室及び事務室、消火設備その他の非常災害に際して必要な設備、サービス提供に必要なその他の設備及び備品等を有していますか？</t>
    <rPh sb="1" eb="3">
      <t>ショクドウ</t>
    </rPh>
    <rPh sb="4" eb="6">
      <t>キノウ</t>
    </rPh>
    <rPh sb="6" eb="9">
      <t>クンレンシツ</t>
    </rPh>
    <rPh sb="10" eb="13">
      <t>セイヨウシツ</t>
    </rPh>
    <rPh sb="14" eb="17">
      <t>ソウダンシツ</t>
    </rPh>
    <rPh sb="17" eb="18">
      <t>オヨ</t>
    </rPh>
    <rPh sb="19" eb="22">
      <t>ジムシツ</t>
    </rPh>
    <rPh sb="23" eb="25">
      <t>ショウカ</t>
    </rPh>
    <rPh sb="25" eb="27">
      <t>セツビ</t>
    </rPh>
    <rPh sb="29" eb="30">
      <t>タ</t>
    </rPh>
    <rPh sb="31" eb="33">
      <t>ヒジョウ</t>
    </rPh>
    <rPh sb="33" eb="35">
      <t>サイガイ</t>
    </rPh>
    <rPh sb="36" eb="37">
      <t>サイ</t>
    </rPh>
    <rPh sb="39" eb="41">
      <t>ヒツヨウ</t>
    </rPh>
    <rPh sb="42" eb="44">
      <t>セツビ</t>
    </rPh>
    <rPh sb="49" eb="51">
      <t>テイキョウ</t>
    </rPh>
    <rPh sb="52" eb="54">
      <t>ヒツヨウ</t>
    </rPh>
    <rPh sb="57" eb="58">
      <t>タ</t>
    </rPh>
    <rPh sb="59" eb="61">
      <t>セツビ</t>
    </rPh>
    <rPh sb="61" eb="62">
      <t>オヨ</t>
    </rPh>
    <rPh sb="63" eb="65">
      <t>ビヒン</t>
    </rPh>
    <rPh sb="65" eb="66">
      <t>トウ</t>
    </rPh>
    <rPh sb="67" eb="68">
      <t>ユウ</t>
    </rPh>
    <phoneticPr fontId="7"/>
  </si>
  <si>
    <t>　食堂及び機能訓練室の合計面積は、３㎡に利用定員を乗じて得た面積以上ですか？</t>
    <rPh sb="1" eb="3">
      <t>ショクドウ</t>
    </rPh>
    <rPh sb="3" eb="4">
      <t>オヨ</t>
    </rPh>
    <rPh sb="5" eb="7">
      <t>キノウ</t>
    </rPh>
    <rPh sb="7" eb="9">
      <t>クンレン</t>
    </rPh>
    <rPh sb="9" eb="10">
      <t>シツ</t>
    </rPh>
    <rPh sb="11" eb="13">
      <t>ゴウケイ</t>
    </rPh>
    <rPh sb="13" eb="15">
      <t>メンセキ</t>
    </rPh>
    <rPh sb="20" eb="22">
      <t>リヨウ</t>
    </rPh>
    <rPh sb="22" eb="24">
      <t>テイイン</t>
    </rPh>
    <rPh sb="25" eb="26">
      <t>ジョウ</t>
    </rPh>
    <rPh sb="28" eb="29">
      <t>エ</t>
    </rPh>
    <rPh sb="30" eb="32">
      <t>メンセキ</t>
    </rPh>
    <rPh sb="32" eb="34">
      <t>イジョウ</t>
    </rPh>
    <phoneticPr fontId="7"/>
  </si>
  <si>
    <r>
      <t>　相談室は、遮へい物の設置等により相談内容が漏えいしないよう配慮され</t>
    </r>
    <r>
      <rPr>
        <sz val="11"/>
        <rFont val="ＭＳ Ｐゴシック"/>
        <family val="3"/>
        <charset val="128"/>
      </rPr>
      <t>ていますか？</t>
    </r>
    <rPh sb="1" eb="4">
      <t>ソウダンシツ</t>
    </rPh>
    <rPh sb="6" eb="7">
      <t>シャ</t>
    </rPh>
    <rPh sb="9" eb="10">
      <t>ブツ</t>
    </rPh>
    <rPh sb="11" eb="13">
      <t>セッチ</t>
    </rPh>
    <rPh sb="17" eb="19">
      <t>ソウダン</t>
    </rPh>
    <rPh sb="19" eb="21">
      <t>ナイヨウ</t>
    </rPh>
    <rPh sb="22" eb="23">
      <t>ロウ</t>
    </rPh>
    <rPh sb="30" eb="32">
      <t>ハイリョ</t>
    </rPh>
    <phoneticPr fontId="7"/>
  </si>
  <si>
    <t>　施設内に設置している消火設備その他の非常災害に際して必要な設備を点検し、記入してください。</t>
    <rPh sb="1" eb="3">
      <t>シセツ</t>
    </rPh>
    <rPh sb="3" eb="4">
      <t>ナイ</t>
    </rPh>
    <rPh sb="5" eb="7">
      <t>セッチ</t>
    </rPh>
    <rPh sb="11" eb="13">
      <t>ショウカ</t>
    </rPh>
    <rPh sb="13" eb="15">
      <t>セツビ</t>
    </rPh>
    <rPh sb="17" eb="18">
      <t>タ</t>
    </rPh>
    <rPh sb="19" eb="21">
      <t>ヒジョウ</t>
    </rPh>
    <rPh sb="21" eb="23">
      <t>サイガイ</t>
    </rPh>
    <rPh sb="24" eb="25">
      <t>サイ</t>
    </rPh>
    <rPh sb="27" eb="29">
      <t>ヒツヨウ</t>
    </rPh>
    <rPh sb="30" eb="32">
      <t>セツビ</t>
    </rPh>
    <rPh sb="33" eb="35">
      <t>テンケン</t>
    </rPh>
    <rPh sb="37" eb="39">
      <t>キニュウ</t>
    </rPh>
    <phoneticPr fontId="7"/>
  </si>
  <si>
    <t>【記入欄】</t>
    <rPh sb="1" eb="4">
      <t>キニュウラン</t>
    </rPh>
    <phoneticPr fontId="7"/>
  </si>
  <si>
    <t>Ⅱ</t>
    <phoneticPr fontId="7"/>
  </si>
  <si>
    <t>　運営に関する報告</t>
    <rPh sb="1" eb="3">
      <t>ウンエイ</t>
    </rPh>
    <rPh sb="4" eb="5">
      <t>カン</t>
    </rPh>
    <rPh sb="7" eb="9">
      <t>ホウコク</t>
    </rPh>
    <phoneticPr fontId="7"/>
  </si>
  <si>
    <t>１　内容及び手続の説明及び同意</t>
    <rPh sb="2" eb="4">
      <t>ナイヨウ</t>
    </rPh>
    <rPh sb="4" eb="5">
      <t>オヨ</t>
    </rPh>
    <rPh sb="6" eb="8">
      <t>テツヅ</t>
    </rPh>
    <rPh sb="9" eb="11">
      <t>セツメイ</t>
    </rPh>
    <rPh sb="11" eb="12">
      <t>オヨ</t>
    </rPh>
    <rPh sb="13" eb="15">
      <t>ドウイ</t>
    </rPh>
    <phoneticPr fontId="7"/>
  </si>
  <si>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7"/>
  </si>
  <si>
    <t>　サービス提供の開始に際し、あらかじめ利用者やその家族に対し、重要事項説明書を交付して説明を行っていますか？</t>
    <rPh sb="5" eb="7">
      <t>テイキョウ</t>
    </rPh>
    <rPh sb="8" eb="10">
      <t>カイシ</t>
    </rPh>
    <rPh sb="11" eb="12">
      <t>サイ</t>
    </rPh>
    <rPh sb="19" eb="22">
      <t>リヨウシャ</t>
    </rPh>
    <rPh sb="25" eb="27">
      <t>カゾク</t>
    </rPh>
    <rPh sb="28" eb="29">
      <t>タイ</t>
    </rPh>
    <rPh sb="31" eb="33">
      <t>ジュウヨウ</t>
    </rPh>
    <rPh sb="33" eb="35">
      <t>ジコウ</t>
    </rPh>
    <rPh sb="35" eb="38">
      <t>セツメイショ</t>
    </rPh>
    <rPh sb="39" eb="41">
      <t>コウフ</t>
    </rPh>
    <rPh sb="43" eb="45">
      <t>セツメイ</t>
    </rPh>
    <rPh sb="46" eb="47">
      <t>オコナ</t>
    </rPh>
    <phoneticPr fontId="7"/>
  </si>
  <si>
    <t>　説明後、サービス提供を受けることについての同意を、書面によって得ていますか？</t>
    <rPh sb="1" eb="4">
      <t>セツメイゴ</t>
    </rPh>
    <rPh sb="9" eb="11">
      <t>テイキョウ</t>
    </rPh>
    <rPh sb="12" eb="13">
      <t>ウ</t>
    </rPh>
    <rPh sb="22" eb="24">
      <t>ドウイ</t>
    </rPh>
    <rPh sb="26" eb="28">
      <t>ショメン</t>
    </rPh>
    <rPh sb="32" eb="33">
      <t>エ</t>
    </rPh>
    <phoneticPr fontId="7"/>
  </si>
  <si>
    <t>２　提供拒否の禁止</t>
    <rPh sb="2" eb="4">
      <t>テイキョウ</t>
    </rPh>
    <rPh sb="4" eb="6">
      <t>キョヒ</t>
    </rPh>
    <rPh sb="7" eb="9">
      <t>キンシ</t>
    </rPh>
    <phoneticPr fontId="7"/>
  </si>
  <si>
    <t>　正当な理由なくサービスの提供を拒んでいませんか？（拒んでいない場合は○）</t>
    <rPh sb="1" eb="3">
      <t>セイトウ</t>
    </rPh>
    <rPh sb="4" eb="6">
      <t>リユウ</t>
    </rPh>
    <rPh sb="13" eb="15">
      <t>テイキョウ</t>
    </rPh>
    <rPh sb="16" eb="17">
      <t>コバ</t>
    </rPh>
    <rPh sb="26" eb="27">
      <t>コバ</t>
    </rPh>
    <rPh sb="32" eb="34">
      <t>バアイ</t>
    </rPh>
    <phoneticPr fontId="7"/>
  </si>
  <si>
    <t>３　サービス提供困難時の対応</t>
    <rPh sb="6" eb="8">
      <t>テイキョウ</t>
    </rPh>
    <rPh sb="8" eb="10">
      <t>コンナン</t>
    </rPh>
    <rPh sb="10" eb="11">
      <t>トキ</t>
    </rPh>
    <rPh sb="12" eb="14">
      <t>タイオウ</t>
    </rPh>
    <phoneticPr fontId="7"/>
  </si>
  <si>
    <t>　利用申込者に対し、利用申込者の居住地が事業所の通常の事業の実施地域外である等、適切なサービス提供が困難である場合は、利用申込者に係る居宅介護支援事業者への連絡、適当な他の認知症対応型通所介護事業者等の紹介等の必要な措置を講じていますか？</t>
    <rPh sb="1" eb="3">
      <t>リヨウ</t>
    </rPh>
    <rPh sb="5" eb="6">
      <t>シャ</t>
    </rPh>
    <rPh sb="40" eb="42">
      <t>テキセツ</t>
    </rPh>
    <rPh sb="61" eb="63">
      <t>モウシコ</t>
    </rPh>
    <rPh sb="99" eb="100">
      <t>トウ</t>
    </rPh>
    <rPh sb="105" eb="107">
      <t>ヒツヨウ</t>
    </rPh>
    <rPh sb="108" eb="110">
      <t>ソチ</t>
    </rPh>
    <rPh sb="111" eb="112">
      <t>コウ</t>
    </rPh>
    <phoneticPr fontId="7"/>
  </si>
  <si>
    <t>４　受給資格等の確認</t>
    <rPh sb="2" eb="4">
      <t>ジュキュウ</t>
    </rPh>
    <rPh sb="4" eb="6">
      <t>シカク</t>
    </rPh>
    <rPh sb="6" eb="7">
      <t>トウ</t>
    </rPh>
    <rPh sb="8" eb="10">
      <t>カクニン</t>
    </rPh>
    <phoneticPr fontId="7"/>
  </si>
  <si>
    <t>　サービス提供を求められた場合は、利用者の提示する被保険者証によって、被保険者資格、要介護認定の有無及び要介護認定の有効期間、認定審査会意見の確認をしていますか？
　また、診断書等により認知症の有無を確認していますか？</t>
    <rPh sb="5" eb="7">
      <t>テイキョウ</t>
    </rPh>
    <rPh sb="8" eb="9">
      <t>モト</t>
    </rPh>
    <rPh sb="13" eb="15">
      <t>バアイ</t>
    </rPh>
    <rPh sb="17" eb="20">
      <t>リヨウシャ</t>
    </rPh>
    <rPh sb="21" eb="23">
      <t>テイジ</t>
    </rPh>
    <rPh sb="25" eb="29">
      <t>ヒホケンシャ</t>
    </rPh>
    <rPh sb="29" eb="30">
      <t>ショウ</t>
    </rPh>
    <rPh sb="35" eb="39">
      <t>ヒホケンシャ</t>
    </rPh>
    <rPh sb="39" eb="41">
      <t>シカク</t>
    </rPh>
    <rPh sb="42" eb="45">
      <t>ヨウカイゴ</t>
    </rPh>
    <rPh sb="45" eb="47">
      <t>ニンテイ</t>
    </rPh>
    <rPh sb="48" eb="50">
      <t>ウム</t>
    </rPh>
    <rPh sb="50" eb="51">
      <t>オヨ</t>
    </rPh>
    <rPh sb="52" eb="53">
      <t>ヨウ</t>
    </rPh>
    <rPh sb="53" eb="55">
      <t>カイゴ</t>
    </rPh>
    <rPh sb="55" eb="57">
      <t>ニンテイ</t>
    </rPh>
    <rPh sb="58" eb="60">
      <t>ユウコウ</t>
    </rPh>
    <rPh sb="60" eb="62">
      <t>キカン</t>
    </rPh>
    <rPh sb="63" eb="65">
      <t>ニンテイ</t>
    </rPh>
    <rPh sb="65" eb="68">
      <t>シンサカイ</t>
    </rPh>
    <rPh sb="68" eb="70">
      <t>イケン</t>
    </rPh>
    <rPh sb="71" eb="73">
      <t>カクニン</t>
    </rPh>
    <rPh sb="86" eb="89">
      <t>シンダンショ</t>
    </rPh>
    <rPh sb="89" eb="90">
      <t>トウ</t>
    </rPh>
    <rPh sb="93" eb="96">
      <t>ニンチショウ</t>
    </rPh>
    <rPh sb="97" eb="99">
      <t>ウム</t>
    </rPh>
    <rPh sb="100" eb="102">
      <t>カクニン</t>
    </rPh>
    <phoneticPr fontId="7"/>
  </si>
  <si>
    <t>５　要介護認定の申請に係る援助</t>
    <rPh sb="2" eb="5">
      <t>ヨウカイゴ</t>
    </rPh>
    <rPh sb="5" eb="7">
      <t>ニンテイ</t>
    </rPh>
    <rPh sb="8" eb="10">
      <t>シンセイ</t>
    </rPh>
    <rPh sb="11" eb="12">
      <t>カカ</t>
    </rPh>
    <rPh sb="13" eb="15">
      <t>エンジョ</t>
    </rPh>
    <phoneticPr fontId="7"/>
  </si>
  <si>
    <t>　サービス提供の開始の際に、要介護認定を受けていない利用申込者については、要介護認定の申請が行われていない場合は、利用申込者の意思を踏まえて、速やかに申請が行われるよう必要な援助を行っていますか？</t>
    <rPh sb="5" eb="7">
      <t>テイキョウ</t>
    </rPh>
    <rPh sb="8" eb="10">
      <t>カイシ</t>
    </rPh>
    <rPh sb="11" eb="12">
      <t>サイ</t>
    </rPh>
    <rPh sb="14" eb="17">
      <t>ヨウカイゴ</t>
    </rPh>
    <rPh sb="17" eb="19">
      <t>ニンテイ</t>
    </rPh>
    <rPh sb="20" eb="21">
      <t>ウ</t>
    </rPh>
    <rPh sb="26" eb="28">
      <t>リヨウ</t>
    </rPh>
    <rPh sb="28" eb="31">
      <t>モウシコミシャ</t>
    </rPh>
    <rPh sb="37" eb="38">
      <t>ヨウ</t>
    </rPh>
    <rPh sb="38" eb="40">
      <t>カイゴ</t>
    </rPh>
    <rPh sb="40" eb="42">
      <t>ニンテイ</t>
    </rPh>
    <rPh sb="43" eb="45">
      <t>シンセイ</t>
    </rPh>
    <rPh sb="46" eb="47">
      <t>オコナ</t>
    </rPh>
    <rPh sb="53" eb="55">
      <t>バアイ</t>
    </rPh>
    <rPh sb="57" eb="59">
      <t>リヨウ</t>
    </rPh>
    <rPh sb="59" eb="61">
      <t>モウシコミ</t>
    </rPh>
    <rPh sb="61" eb="62">
      <t>シャ</t>
    </rPh>
    <rPh sb="63" eb="65">
      <t>イシ</t>
    </rPh>
    <rPh sb="66" eb="67">
      <t>フ</t>
    </rPh>
    <rPh sb="71" eb="72">
      <t>スミ</t>
    </rPh>
    <rPh sb="75" eb="77">
      <t>シンセイ</t>
    </rPh>
    <rPh sb="78" eb="79">
      <t>オコナ</t>
    </rPh>
    <rPh sb="84" eb="86">
      <t>ヒツヨウ</t>
    </rPh>
    <rPh sb="87" eb="89">
      <t>エンジョ</t>
    </rPh>
    <rPh sb="90" eb="91">
      <t>オコナ</t>
    </rPh>
    <phoneticPr fontId="7"/>
  </si>
  <si>
    <t>　居宅介護支援が利用者に対して行われていない等の場合であって必要と認めるときは、要介護認定の更新の申請が、遅くとも利用者が受けている要介護認定の認定の有効期間が終了する日の３０日前までに行われるよう、必要な援助を行っていますか？</t>
    <rPh sb="1" eb="3">
      <t>キョタク</t>
    </rPh>
    <rPh sb="3" eb="5">
      <t>カイゴ</t>
    </rPh>
    <rPh sb="5" eb="7">
      <t>シエン</t>
    </rPh>
    <rPh sb="8" eb="11">
      <t>リヨウシャ</t>
    </rPh>
    <rPh sb="12" eb="13">
      <t>タイ</t>
    </rPh>
    <rPh sb="15" eb="16">
      <t>オコナ</t>
    </rPh>
    <rPh sb="22" eb="23">
      <t>トウ</t>
    </rPh>
    <rPh sb="24" eb="26">
      <t>バアイ</t>
    </rPh>
    <rPh sb="30" eb="32">
      <t>ヒツヨウ</t>
    </rPh>
    <rPh sb="33" eb="34">
      <t>ミト</t>
    </rPh>
    <rPh sb="40" eb="43">
      <t>ヨウカイゴ</t>
    </rPh>
    <rPh sb="43" eb="45">
      <t>ニンテイ</t>
    </rPh>
    <rPh sb="46" eb="48">
      <t>コウシン</t>
    </rPh>
    <rPh sb="49" eb="51">
      <t>シンセイ</t>
    </rPh>
    <rPh sb="53" eb="54">
      <t>オソ</t>
    </rPh>
    <rPh sb="57" eb="60">
      <t>リヨウシャ</t>
    </rPh>
    <rPh sb="61" eb="62">
      <t>ウ</t>
    </rPh>
    <rPh sb="69" eb="71">
      <t>ニンテイ</t>
    </rPh>
    <rPh sb="72" eb="74">
      <t>ニンテイ</t>
    </rPh>
    <rPh sb="75" eb="77">
      <t>ユウコウ</t>
    </rPh>
    <rPh sb="77" eb="79">
      <t>キカン</t>
    </rPh>
    <rPh sb="80" eb="82">
      <t>シュウリョウ</t>
    </rPh>
    <rPh sb="84" eb="85">
      <t>ヒ</t>
    </rPh>
    <rPh sb="88" eb="89">
      <t>ヒ</t>
    </rPh>
    <rPh sb="89" eb="90">
      <t>マエ</t>
    </rPh>
    <rPh sb="93" eb="94">
      <t>オコナ</t>
    </rPh>
    <rPh sb="100" eb="102">
      <t>ヒツヨウ</t>
    </rPh>
    <rPh sb="103" eb="105">
      <t>エンジョ</t>
    </rPh>
    <rPh sb="106" eb="107">
      <t>オコナ</t>
    </rPh>
    <phoneticPr fontId="7"/>
  </si>
  <si>
    <t>６　心身の状況等の把握</t>
    <rPh sb="2" eb="4">
      <t>シンシン</t>
    </rPh>
    <rPh sb="5" eb="7">
      <t>ジョウキョウ</t>
    </rPh>
    <rPh sb="7" eb="8">
      <t>トウ</t>
    </rPh>
    <rPh sb="9" eb="11">
      <t>ハアク</t>
    </rPh>
    <phoneticPr fontId="7"/>
  </si>
  <si>
    <t>　サービス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rPh sb="5" eb="7">
      <t>テイキョウ</t>
    </rPh>
    <rPh sb="8" eb="9">
      <t>ア</t>
    </rPh>
    <rPh sb="14" eb="17">
      <t>リヨウシャ</t>
    </rPh>
    <rPh sb="18" eb="19">
      <t>カカ</t>
    </rPh>
    <rPh sb="20" eb="22">
      <t>キョタク</t>
    </rPh>
    <rPh sb="22" eb="24">
      <t>カイゴ</t>
    </rPh>
    <rPh sb="24" eb="26">
      <t>シエン</t>
    </rPh>
    <rPh sb="26" eb="29">
      <t>ジギョウシャ</t>
    </rPh>
    <rPh sb="30" eb="32">
      <t>カイサイ</t>
    </rPh>
    <rPh sb="38" eb="41">
      <t>タントウシャ</t>
    </rPh>
    <rPh sb="41" eb="43">
      <t>カイギ</t>
    </rPh>
    <rPh sb="43" eb="44">
      <t>トウ</t>
    </rPh>
    <rPh sb="45" eb="46">
      <t>ツウ</t>
    </rPh>
    <rPh sb="49" eb="52">
      <t>リヨウシャ</t>
    </rPh>
    <rPh sb="53" eb="55">
      <t>シンシン</t>
    </rPh>
    <rPh sb="56" eb="58">
      <t>ジョウキョウ</t>
    </rPh>
    <rPh sb="61" eb="62">
      <t>オ</t>
    </rPh>
    <rPh sb="67" eb="69">
      <t>カンキョウ</t>
    </rPh>
    <rPh sb="70" eb="71">
      <t>タ</t>
    </rPh>
    <rPh sb="72" eb="74">
      <t>ホケン</t>
    </rPh>
    <rPh sb="74" eb="76">
      <t>イリョウ</t>
    </rPh>
    <rPh sb="80" eb="81">
      <t>マタ</t>
    </rPh>
    <rPh sb="82" eb="84">
      <t>フクシ</t>
    </rPh>
    <rPh sb="89" eb="91">
      <t>リヨウ</t>
    </rPh>
    <rPh sb="91" eb="93">
      <t>ジョウキョウ</t>
    </rPh>
    <rPh sb="93" eb="94">
      <t>トウ</t>
    </rPh>
    <rPh sb="95" eb="97">
      <t>ハアク</t>
    </rPh>
    <rPh sb="98" eb="99">
      <t>ツト</t>
    </rPh>
    <phoneticPr fontId="7"/>
  </si>
  <si>
    <t>７　居宅介護支援事業者等との連携</t>
    <rPh sb="2" eb="4">
      <t>キョタク</t>
    </rPh>
    <rPh sb="4" eb="6">
      <t>カイゴ</t>
    </rPh>
    <rPh sb="6" eb="8">
      <t>シエン</t>
    </rPh>
    <rPh sb="8" eb="11">
      <t>ジギョウシャ</t>
    </rPh>
    <rPh sb="11" eb="12">
      <t>トウ</t>
    </rPh>
    <rPh sb="14" eb="16">
      <t>レンケイ</t>
    </rPh>
    <phoneticPr fontId="7"/>
  </si>
  <si>
    <t>８　法定代理受領サービスの提供を受けるための援助</t>
    <rPh sb="2" eb="4">
      <t>ホウテイ</t>
    </rPh>
    <rPh sb="4" eb="6">
      <t>ダイリ</t>
    </rPh>
    <rPh sb="6" eb="8">
      <t>ジュリョウ</t>
    </rPh>
    <rPh sb="13" eb="15">
      <t>テイキョウ</t>
    </rPh>
    <rPh sb="16" eb="17">
      <t>ウ</t>
    </rPh>
    <rPh sb="22" eb="24">
      <t>エンジョ</t>
    </rPh>
    <phoneticPr fontId="7"/>
  </si>
  <si>
    <t>９　居宅サービス計画に沿ったサービスの提供</t>
    <rPh sb="2" eb="4">
      <t>キョタク</t>
    </rPh>
    <rPh sb="8" eb="10">
      <t>ケイカク</t>
    </rPh>
    <rPh sb="11" eb="12">
      <t>ソ</t>
    </rPh>
    <rPh sb="19" eb="21">
      <t>テイキョウ</t>
    </rPh>
    <phoneticPr fontId="7"/>
  </si>
  <si>
    <t>　訪問時間帯又は内容等の変更を行った場合は、利用者を担当する介護支援専門員に対し適宜報告を行う等、適切な連携を図っていますか？</t>
    <rPh sb="1" eb="3">
      <t>ホウモン</t>
    </rPh>
    <rPh sb="3" eb="6">
      <t>ジカンタイ</t>
    </rPh>
    <rPh sb="6" eb="7">
      <t>マタ</t>
    </rPh>
    <rPh sb="8" eb="10">
      <t>ナイヨウ</t>
    </rPh>
    <rPh sb="10" eb="11">
      <t>トウ</t>
    </rPh>
    <rPh sb="12" eb="14">
      <t>ヘンコウ</t>
    </rPh>
    <rPh sb="15" eb="16">
      <t>オコナ</t>
    </rPh>
    <rPh sb="18" eb="20">
      <t>バアイ</t>
    </rPh>
    <rPh sb="22" eb="25">
      <t>リヨウシャ</t>
    </rPh>
    <rPh sb="26" eb="28">
      <t>タントウ</t>
    </rPh>
    <rPh sb="30" eb="32">
      <t>カイゴ</t>
    </rPh>
    <rPh sb="32" eb="34">
      <t>シエン</t>
    </rPh>
    <rPh sb="34" eb="37">
      <t>センモンイン</t>
    </rPh>
    <rPh sb="38" eb="39">
      <t>タイ</t>
    </rPh>
    <rPh sb="40" eb="42">
      <t>テキギ</t>
    </rPh>
    <rPh sb="42" eb="44">
      <t>ホウコク</t>
    </rPh>
    <rPh sb="45" eb="46">
      <t>オコナ</t>
    </rPh>
    <rPh sb="47" eb="48">
      <t>トウ</t>
    </rPh>
    <rPh sb="49" eb="51">
      <t>テキセツ</t>
    </rPh>
    <rPh sb="52" eb="54">
      <t>レンケイ</t>
    </rPh>
    <rPh sb="55" eb="56">
      <t>ハカ</t>
    </rPh>
    <phoneticPr fontId="7"/>
  </si>
  <si>
    <t>１０　居宅サービス計画等の変更の援助</t>
    <rPh sb="3" eb="5">
      <t>キョタク</t>
    </rPh>
    <rPh sb="9" eb="11">
      <t>ケイカク</t>
    </rPh>
    <rPh sb="11" eb="12">
      <t>トウ</t>
    </rPh>
    <rPh sb="13" eb="15">
      <t>ヘンコウ</t>
    </rPh>
    <rPh sb="16" eb="18">
      <t>エンジョ</t>
    </rPh>
    <phoneticPr fontId="7"/>
  </si>
  <si>
    <t>１１　サービス提供の記録</t>
    <rPh sb="7" eb="9">
      <t>テイキョウ</t>
    </rPh>
    <rPh sb="10" eb="12">
      <t>キロク</t>
    </rPh>
    <phoneticPr fontId="7"/>
  </si>
  <si>
    <t>１２　利用料等の受領</t>
    <rPh sb="3" eb="6">
      <t>リヨウリョウ</t>
    </rPh>
    <rPh sb="6" eb="7">
      <t>トウ</t>
    </rPh>
    <rPh sb="8" eb="10">
      <t>ジュリョウ</t>
    </rPh>
    <phoneticPr fontId="7"/>
  </si>
  <si>
    <t>　介護保険負担割合証によって利用者の負担割合を確認していますか？</t>
    <rPh sb="1" eb="3">
      <t>カイゴ</t>
    </rPh>
    <rPh sb="3" eb="5">
      <t>ホケン</t>
    </rPh>
    <rPh sb="5" eb="7">
      <t>フタン</t>
    </rPh>
    <rPh sb="7" eb="9">
      <t>ワリアイ</t>
    </rPh>
    <rPh sb="9" eb="10">
      <t>アカシ</t>
    </rPh>
    <rPh sb="14" eb="17">
      <t>リヨウシャ</t>
    </rPh>
    <rPh sb="18" eb="20">
      <t>フタン</t>
    </rPh>
    <rPh sb="20" eb="22">
      <t>ワリアイ</t>
    </rPh>
    <rPh sb="23" eb="25">
      <t>カクニン</t>
    </rPh>
    <phoneticPr fontId="7"/>
  </si>
  <si>
    <t>　法定代理受領サービスに該当するサービスを提供した際には、その利用者から利用料の一部として、当該サービスに係る地域密着型介護サービス費用基準額から事業者に支払われる地域密着型介護サービス費の額を控除して得た額の支払を受けていますか？</t>
    <rPh sb="73" eb="76">
      <t>ジギョウシャ</t>
    </rPh>
    <phoneticPr fontId="7"/>
  </si>
  <si>
    <t>　法定代理受領サービスに該当しないサービスを提供した際には、その利用者から支払を受ける利用料の額と、指定認知症対応型通所介護に係る地域密着型介護サービス費用基準額との間に、不合理な差額が生じないようにしていますか？（事例がない場合は「事例なし」と記入してください。）</t>
    <rPh sb="52" eb="55">
      <t>ニンチショウ</t>
    </rPh>
    <rPh sb="55" eb="58">
      <t>タイオウガタ</t>
    </rPh>
    <rPh sb="58" eb="60">
      <t>ツウショ</t>
    </rPh>
    <rPh sb="60" eb="62">
      <t>カイゴ</t>
    </rPh>
    <phoneticPr fontId="7"/>
  </si>
  <si>
    <t>　利用者に対して、領収証を発行していますか？</t>
    <rPh sb="1" eb="4">
      <t>リヨウシャ</t>
    </rPh>
    <rPh sb="5" eb="6">
      <t>タイ</t>
    </rPh>
    <rPh sb="9" eb="12">
      <t>リョウシュウショウ</t>
    </rPh>
    <rPh sb="13" eb="15">
      <t>ハッコウ</t>
    </rPh>
    <phoneticPr fontId="7"/>
  </si>
  <si>
    <t>　領収証には、内訳が記載されていますか？</t>
    <rPh sb="1" eb="4">
      <t>リョウシュウショウ</t>
    </rPh>
    <rPh sb="7" eb="9">
      <t>ウチワケ</t>
    </rPh>
    <rPh sb="10" eb="12">
      <t>キサイ</t>
    </rPh>
    <phoneticPr fontId="7"/>
  </si>
  <si>
    <r>
      <t>　送迎に要する費用（通常の事業の実施地域外の場合）、食事の提供に要する費用、おむつ代等の費用の額に係るサービスの提供に当たっては、</t>
    </r>
    <r>
      <rPr>
        <sz val="11"/>
        <rFont val="ＭＳ Ｐゴシック"/>
        <family val="3"/>
        <charset val="128"/>
      </rPr>
      <t>あらかじめ、利用者又はその家族に対し、サービスの内容及び費用について説明し、利用者の同意を得ていますか？</t>
    </r>
    <rPh sb="22" eb="24">
      <t>バアイ</t>
    </rPh>
    <rPh sb="26" eb="28">
      <t>ショクジ</t>
    </rPh>
    <rPh sb="29" eb="31">
      <t>テイキョウ</t>
    </rPh>
    <rPh sb="32" eb="33">
      <t>ヨウ</t>
    </rPh>
    <rPh sb="35" eb="37">
      <t>ヒヨウ</t>
    </rPh>
    <rPh sb="41" eb="42">
      <t>ダイ</t>
    </rPh>
    <rPh sb="42" eb="43">
      <t>トウ</t>
    </rPh>
    <rPh sb="44" eb="46">
      <t>ヒヨウ</t>
    </rPh>
    <rPh sb="47" eb="48">
      <t>ガク</t>
    </rPh>
    <rPh sb="49" eb="50">
      <t>カカ</t>
    </rPh>
    <rPh sb="56" eb="58">
      <t>テイキョウ</t>
    </rPh>
    <rPh sb="59" eb="60">
      <t>ア</t>
    </rPh>
    <rPh sb="71" eb="74">
      <t>リヨウシャ</t>
    </rPh>
    <rPh sb="74" eb="75">
      <t>マタ</t>
    </rPh>
    <rPh sb="78" eb="80">
      <t>カゾク</t>
    </rPh>
    <rPh sb="81" eb="82">
      <t>タイ</t>
    </rPh>
    <rPh sb="89" eb="91">
      <t>ナイヨウ</t>
    </rPh>
    <rPh sb="91" eb="92">
      <t>オヨ</t>
    </rPh>
    <rPh sb="93" eb="95">
      <t>ヒヨウ</t>
    </rPh>
    <rPh sb="99" eb="101">
      <t>セツメイ</t>
    </rPh>
    <rPh sb="103" eb="106">
      <t>リヨウシャ</t>
    </rPh>
    <rPh sb="107" eb="109">
      <t>ドウイ</t>
    </rPh>
    <rPh sb="110" eb="111">
      <t>エ</t>
    </rPh>
    <phoneticPr fontId="7"/>
  </si>
  <si>
    <t>　利用者全員で行うレクレーションの費用や入浴時のタオル、介護用手袋、ティッシュペーパー等の費用は事業所で負担していますか？</t>
    <rPh sb="1" eb="4">
      <t>リヨウシャ</t>
    </rPh>
    <rPh sb="4" eb="6">
      <t>ゼンイン</t>
    </rPh>
    <rPh sb="7" eb="8">
      <t>オコナ</t>
    </rPh>
    <rPh sb="17" eb="19">
      <t>ヒヨウ</t>
    </rPh>
    <rPh sb="20" eb="22">
      <t>ニュウヨク</t>
    </rPh>
    <rPh sb="22" eb="23">
      <t>トキ</t>
    </rPh>
    <rPh sb="28" eb="31">
      <t>カイゴヨウ</t>
    </rPh>
    <rPh sb="31" eb="33">
      <t>テブクロ</t>
    </rPh>
    <rPh sb="43" eb="44">
      <t>トウ</t>
    </rPh>
    <rPh sb="45" eb="47">
      <t>ヒヨウ</t>
    </rPh>
    <rPh sb="48" eb="51">
      <t>ジギョウショ</t>
    </rPh>
    <rPh sb="52" eb="54">
      <t>フタン</t>
    </rPh>
    <phoneticPr fontId="7"/>
  </si>
  <si>
    <t>※２１で×を記入した事業所は、日常生活に要する費用の取扱いが不適切な可能性があります。「通所介護等における日常生活に要する費用の取扱いについて」（平成１２年３月３０日老企第５４号）を再確認し、適正な費用負担となるよう改善してください。</t>
    <rPh sb="6" eb="8">
      <t>キニュウ</t>
    </rPh>
    <rPh sb="10" eb="13">
      <t>ジギョウショ</t>
    </rPh>
    <rPh sb="15" eb="17">
      <t>ニチジョウ</t>
    </rPh>
    <rPh sb="17" eb="19">
      <t>セイカツ</t>
    </rPh>
    <rPh sb="20" eb="21">
      <t>ヨウ</t>
    </rPh>
    <rPh sb="23" eb="25">
      <t>ヒヨウ</t>
    </rPh>
    <rPh sb="26" eb="28">
      <t>トリアツカ</t>
    </rPh>
    <rPh sb="30" eb="33">
      <t>フテキセツ</t>
    </rPh>
    <rPh sb="34" eb="37">
      <t>カノウセイ</t>
    </rPh>
    <rPh sb="44" eb="46">
      <t>ツウショ</t>
    </rPh>
    <rPh sb="46" eb="48">
      <t>カイゴ</t>
    </rPh>
    <rPh sb="48" eb="49">
      <t>トウ</t>
    </rPh>
    <rPh sb="53" eb="55">
      <t>ニチジョウ</t>
    </rPh>
    <rPh sb="55" eb="57">
      <t>セイカツ</t>
    </rPh>
    <rPh sb="58" eb="59">
      <t>ヨウ</t>
    </rPh>
    <rPh sb="61" eb="63">
      <t>ヒヨウ</t>
    </rPh>
    <rPh sb="64" eb="66">
      <t>トリアツカイ</t>
    </rPh>
    <rPh sb="73" eb="75">
      <t>ヘイセイ</t>
    </rPh>
    <rPh sb="77" eb="78">
      <t>ネン</t>
    </rPh>
    <rPh sb="79" eb="80">
      <t>ツキ</t>
    </rPh>
    <rPh sb="82" eb="83">
      <t>ヒ</t>
    </rPh>
    <phoneticPr fontId="7"/>
  </si>
  <si>
    <t>１３　保険給付の請求のための証明書の交付</t>
    <rPh sb="3" eb="5">
      <t>ホケン</t>
    </rPh>
    <rPh sb="5" eb="7">
      <t>キュウフ</t>
    </rPh>
    <rPh sb="8" eb="10">
      <t>セイキュウ</t>
    </rPh>
    <rPh sb="14" eb="17">
      <t>ショウメイショ</t>
    </rPh>
    <rPh sb="18" eb="20">
      <t>コウフ</t>
    </rPh>
    <phoneticPr fontId="7"/>
  </si>
  <si>
    <t>　法定代理受領サービスに該当しないサービスの提供に係る利用料の支払いを受けた場合は、サービスの内容、費用の額その他必要と認められる事項を記載したサービス提供証明書を利用者に対して交付していますか？</t>
    <rPh sb="1" eb="3">
      <t>ホウテイ</t>
    </rPh>
    <rPh sb="3" eb="5">
      <t>ダイリ</t>
    </rPh>
    <rPh sb="5" eb="7">
      <t>ジュリョウ</t>
    </rPh>
    <rPh sb="12" eb="14">
      <t>ガイトウ</t>
    </rPh>
    <rPh sb="22" eb="24">
      <t>テイキョウ</t>
    </rPh>
    <rPh sb="25" eb="26">
      <t>カカ</t>
    </rPh>
    <rPh sb="27" eb="30">
      <t>リヨウリョウ</t>
    </rPh>
    <rPh sb="31" eb="33">
      <t>シハラ</t>
    </rPh>
    <rPh sb="35" eb="36">
      <t>ウ</t>
    </rPh>
    <rPh sb="38" eb="40">
      <t>バアイ</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1">
      <t>ショウメイショ</t>
    </rPh>
    <rPh sb="82" eb="85">
      <t>リヨウシャ</t>
    </rPh>
    <rPh sb="86" eb="87">
      <t>タイ</t>
    </rPh>
    <rPh sb="89" eb="91">
      <t>コウフ</t>
    </rPh>
    <phoneticPr fontId="7"/>
  </si>
  <si>
    <t>１４　指定認知症対応型通所介護の基本取扱方針</t>
    <rPh sb="3" eb="5">
      <t>シテイ</t>
    </rPh>
    <rPh sb="5" eb="8">
      <t>ニンチショウ</t>
    </rPh>
    <rPh sb="8" eb="11">
      <t>タイオウガタ</t>
    </rPh>
    <rPh sb="11" eb="15">
      <t>ツウショカイゴ</t>
    </rPh>
    <rPh sb="16" eb="18">
      <t>キホン</t>
    </rPh>
    <rPh sb="18" eb="20">
      <t>トリアツカイ</t>
    </rPh>
    <rPh sb="20" eb="22">
      <t>ホウシン</t>
    </rPh>
    <phoneticPr fontId="7"/>
  </si>
  <si>
    <t>　サービスは利用者の認知症の症状の進行の緩和に資するよう、目標を設定し、計画的に行われていますか？</t>
    <rPh sb="6" eb="9">
      <t>リヨウシャ</t>
    </rPh>
    <rPh sb="10" eb="13">
      <t>ニンチショウ</t>
    </rPh>
    <rPh sb="14" eb="16">
      <t>ショウジョウ</t>
    </rPh>
    <rPh sb="17" eb="19">
      <t>シンコウ</t>
    </rPh>
    <rPh sb="20" eb="22">
      <t>カンワ</t>
    </rPh>
    <rPh sb="23" eb="24">
      <t>シ</t>
    </rPh>
    <rPh sb="29" eb="31">
      <t>モクヒョウ</t>
    </rPh>
    <rPh sb="32" eb="34">
      <t>セッテイ</t>
    </rPh>
    <rPh sb="36" eb="39">
      <t>ケイカクテキ</t>
    </rPh>
    <rPh sb="40" eb="41">
      <t>オコナ</t>
    </rPh>
    <phoneticPr fontId="7"/>
  </si>
  <si>
    <t>　提供しているサービスの質について、自己評価をしていますか？</t>
    <rPh sb="1" eb="3">
      <t>テイキョウ</t>
    </rPh>
    <rPh sb="12" eb="13">
      <t>シツ</t>
    </rPh>
    <rPh sb="18" eb="20">
      <t>ジコ</t>
    </rPh>
    <rPh sb="20" eb="22">
      <t>ヒョウカ</t>
    </rPh>
    <phoneticPr fontId="7"/>
  </si>
  <si>
    <r>
      <t>　直近</t>
    </r>
    <r>
      <rPr>
        <sz val="11"/>
        <rFont val="ＭＳ Ｐゴシック"/>
        <family val="3"/>
        <charset val="128"/>
      </rPr>
      <t>の自己評価の実施日はいつですか？</t>
    </r>
    <rPh sb="1" eb="3">
      <t>チョッキン</t>
    </rPh>
    <rPh sb="4" eb="6">
      <t>ジコ</t>
    </rPh>
    <rPh sb="6" eb="8">
      <t>ヒョウカ</t>
    </rPh>
    <rPh sb="9" eb="12">
      <t>ジッシビ</t>
    </rPh>
    <phoneticPr fontId="7"/>
  </si>
  <si>
    <t>　　　　年　　　　月　　　　日</t>
    <rPh sb="4" eb="5">
      <t>ネン</t>
    </rPh>
    <rPh sb="9" eb="10">
      <t>ツキ</t>
    </rPh>
    <rPh sb="14" eb="15">
      <t>ヒ</t>
    </rPh>
    <phoneticPr fontId="7"/>
  </si>
  <si>
    <t>（実施していない場合）自己評価を実施していない理由を記入してください。</t>
    <rPh sb="1" eb="3">
      <t>ジッシ</t>
    </rPh>
    <rPh sb="8" eb="10">
      <t>バアイ</t>
    </rPh>
    <rPh sb="11" eb="13">
      <t>ジコ</t>
    </rPh>
    <rPh sb="13" eb="15">
      <t>ヒョウカ</t>
    </rPh>
    <rPh sb="16" eb="18">
      <t>ジッシ</t>
    </rPh>
    <rPh sb="23" eb="25">
      <t>リユウ</t>
    </rPh>
    <rPh sb="26" eb="28">
      <t>キニュウ</t>
    </rPh>
    <phoneticPr fontId="7"/>
  </si>
  <si>
    <t>　自己評価を実施した結果から確認された課題について、改善を行うための具体的な行動をしていますか？</t>
    <rPh sb="1" eb="3">
      <t>ジコ</t>
    </rPh>
    <rPh sb="3" eb="5">
      <t>ヒョウカ</t>
    </rPh>
    <rPh sb="6" eb="8">
      <t>ジッシ</t>
    </rPh>
    <rPh sb="10" eb="12">
      <t>ケッカ</t>
    </rPh>
    <rPh sb="14" eb="16">
      <t>カクニン</t>
    </rPh>
    <rPh sb="19" eb="21">
      <t>カダイ</t>
    </rPh>
    <rPh sb="26" eb="28">
      <t>カイゼン</t>
    </rPh>
    <rPh sb="29" eb="30">
      <t>オコナ</t>
    </rPh>
    <rPh sb="34" eb="37">
      <t>グタイテキ</t>
    </rPh>
    <rPh sb="38" eb="40">
      <t>コウドウ</t>
    </rPh>
    <phoneticPr fontId="7"/>
  </si>
  <si>
    <t>　利用者やその家族からの声を、サービスの質の向上のために活用していますか？</t>
    <rPh sb="1" eb="4">
      <t>リヨウシャ</t>
    </rPh>
    <rPh sb="7" eb="9">
      <t>カゾク</t>
    </rPh>
    <rPh sb="12" eb="13">
      <t>コエ</t>
    </rPh>
    <rPh sb="20" eb="21">
      <t>シツ</t>
    </rPh>
    <rPh sb="22" eb="24">
      <t>コウジョウ</t>
    </rPh>
    <rPh sb="28" eb="30">
      <t>カツヨウ</t>
    </rPh>
    <phoneticPr fontId="7"/>
  </si>
  <si>
    <t>１５　指定認知症対応型通所介護の具体的取扱方針</t>
    <rPh sb="3" eb="5">
      <t>シテイ</t>
    </rPh>
    <rPh sb="5" eb="8">
      <t>ニンチショウ</t>
    </rPh>
    <rPh sb="8" eb="11">
      <t>タイオウガタ</t>
    </rPh>
    <rPh sb="11" eb="13">
      <t>ツウショ</t>
    </rPh>
    <rPh sb="13" eb="15">
      <t>カイゴ</t>
    </rPh>
    <rPh sb="16" eb="19">
      <t>グタイテキ</t>
    </rPh>
    <rPh sb="19" eb="21">
      <t>トリアツカイ</t>
    </rPh>
    <rPh sb="21" eb="23">
      <t>ホウシン</t>
    </rPh>
    <phoneticPr fontId="7"/>
  </si>
  <si>
    <t>　利用者が住み慣れた地域での生活を継続することができるよう、地域住民との交流や地域活動への参加を図りつつ、利用者の心身の状況を踏まえ、妥当適切にサービス提供がされていますか？</t>
    <rPh sb="1" eb="4">
      <t>リヨウシャ</t>
    </rPh>
    <rPh sb="5" eb="6">
      <t>ス</t>
    </rPh>
    <rPh sb="7" eb="8">
      <t>ナ</t>
    </rPh>
    <rPh sb="10" eb="12">
      <t>チイキ</t>
    </rPh>
    <rPh sb="14" eb="16">
      <t>セイカツ</t>
    </rPh>
    <rPh sb="17" eb="19">
      <t>ケイゾク</t>
    </rPh>
    <rPh sb="30" eb="32">
      <t>チイキ</t>
    </rPh>
    <rPh sb="32" eb="34">
      <t>ジュウミン</t>
    </rPh>
    <rPh sb="36" eb="38">
      <t>コウリュウ</t>
    </rPh>
    <rPh sb="39" eb="41">
      <t>チイキ</t>
    </rPh>
    <rPh sb="41" eb="43">
      <t>カツドウ</t>
    </rPh>
    <rPh sb="45" eb="47">
      <t>サンカ</t>
    </rPh>
    <rPh sb="48" eb="49">
      <t>ハカ</t>
    </rPh>
    <rPh sb="53" eb="56">
      <t>リヨウシャ</t>
    </rPh>
    <rPh sb="57" eb="59">
      <t>シンシン</t>
    </rPh>
    <rPh sb="60" eb="62">
      <t>ジョウキョウ</t>
    </rPh>
    <rPh sb="63" eb="64">
      <t>フ</t>
    </rPh>
    <rPh sb="67" eb="69">
      <t>ダトウ</t>
    </rPh>
    <rPh sb="69" eb="71">
      <t>テキセツ</t>
    </rPh>
    <rPh sb="76" eb="78">
      <t>テイキョウ</t>
    </rPh>
    <phoneticPr fontId="7"/>
  </si>
  <si>
    <t>　利用者一人一人の人格を尊重し、利用者がそれぞれの役割を持って家庭的な環境の下で日常生活を送ることができるよう配慮してサービスを行っていますか？</t>
    <rPh sb="1" eb="4">
      <t>リヨウシャ</t>
    </rPh>
    <rPh sb="4" eb="6">
      <t>ヒトリ</t>
    </rPh>
    <rPh sb="6" eb="8">
      <t>ヒトリ</t>
    </rPh>
    <rPh sb="9" eb="11">
      <t>ジンカク</t>
    </rPh>
    <rPh sb="12" eb="14">
      <t>ソンチョウ</t>
    </rPh>
    <rPh sb="16" eb="19">
      <t>リヨウシャ</t>
    </rPh>
    <rPh sb="25" eb="27">
      <t>ヤクワリ</t>
    </rPh>
    <rPh sb="28" eb="29">
      <t>モ</t>
    </rPh>
    <rPh sb="31" eb="34">
      <t>カテイテキ</t>
    </rPh>
    <rPh sb="35" eb="37">
      <t>カンキョウ</t>
    </rPh>
    <rPh sb="38" eb="39">
      <t>シタ</t>
    </rPh>
    <rPh sb="40" eb="42">
      <t>ニチジョウ</t>
    </rPh>
    <rPh sb="42" eb="44">
      <t>セイカツ</t>
    </rPh>
    <rPh sb="45" eb="46">
      <t>オク</t>
    </rPh>
    <rPh sb="55" eb="57">
      <t>ハイリョ</t>
    </rPh>
    <rPh sb="64" eb="65">
      <t>オコナ</t>
    </rPh>
    <phoneticPr fontId="7"/>
  </si>
  <si>
    <t>　サービスの提供に当たっては、認知症対応型通所介護計画に基づき、漫然かつ画一的にならないように、利用者の機能訓練及びその者が日常生活を営むことができるよう必要な援助を行っていますか？</t>
    <rPh sb="6" eb="8">
      <t>テイキョウ</t>
    </rPh>
    <rPh sb="9" eb="10">
      <t>ア</t>
    </rPh>
    <rPh sb="15" eb="18">
      <t>ニンチショウ</t>
    </rPh>
    <rPh sb="18" eb="21">
      <t>タイオウガタ</t>
    </rPh>
    <rPh sb="21" eb="23">
      <t>ツウショ</t>
    </rPh>
    <rPh sb="23" eb="25">
      <t>カイゴ</t>
    </rPh>
    <rPh sb="25" eb="27">
      <t>ケイカク</t>
    </rPh>
    <rPh sb="28" eb="29">
      <t>モト</t>
    </rPh>
    <rPh sb="32" eb="34">
      <t>マンゼン</t>
    </rPh>
    <rPh sb="36" eb="39">
      <t>カクイツテキ</t>
    </rPh>
    <rPh sb="48" eb="51">
      <t>リヨウシャ</t>
    </rPh>
    <rPh sb="52" eb="54">
      <t>キノウ</t>
    </rPh>
    <rPh sb="54" eb="56">
      <t>クンレン</t>
    </rPh>
    <rPh sb="56" eb="57">
      <t>オヨ</t>
    </rPh>
    <rPh sb="60" eb="61">
      <t>シャ</t>
    </rPh>
    <rPh sb="62" eb="64">
      <t>ニチジョウ</t>
    </rPh>
    <rPh sb="64" eb="66">
      <t>セイカツ</t>
    </rPh>
    <rPh sb="67" eb="68">
      <t>イトナ</t>
    </rPh>
    <rPh sb="77" eb="79">
      <t>ヒツヨウ</t>
    </rPh>
    <rPh sb="80" eb="82">
      <t>エンジョ</t>
    </rPh>
    <rPh sb="83" eb="84">
      <t>オコナ</t>
    </rPh>
    <phoneticPr fontId="7"/>
  </si>
  <si>
    <t>　サービスの提供に当たっては、利用者又はその家族に対し、認知症対応型通所介護計画の目標及び内容や行事及び日課等について理解しやすいように説明していますか？</t>
    <rPh sb="6" eb="8">
      <t>テイキョウ</t>
    </rPh>
    <rPh sb="9" eb="10">
      <t>ア</t>
    </rPh>
    <rPh sb="15" eb="18">
      <t>リヨウシャ</t>
    </rPh>
    <rPh sb="18" eb="19">
      <t>マタ</t>
    </rPh>
    <rPh sb="22" eb="24">
      <t>カゾク</t>
    </rPh>
    <rPh sb="25" eb="26">
      <t>タイ</t>
    </rPh>
    <rPh sb="28" eb="31">
      <t>ニンチショウ</t>
    </rPh>
    <rPh sb="31" eb="34">
      <t>タイオウガタ</t>
    </rPh>
    <rPh sb="34" eb="36">
      <t>ツウショ</t>
    </rPh>
    <rPh sb="36" eb="38">
      <t>カイゴ</t>
    </rPh>
    <rPh sb="38" eb="40">
      <t>ケイカク</t>
    </rPh>
    <rPh sb="41" eb="43">
      <t>モクヒョウ</t>
    </rPh>
    <rPh sb="43" eb="44">
      <t>オヨ</t>
    </rPh>
    <rPh sb="45" eb="47">
      <t>ナイヨウ</t>
    </rPh>
    <rPh sb="48" eb="50">
      <t>ギョウジ</t>
    </rPh>
    <rPh sb="50" eb="51">
      <t>オヨ</t>
    </rPh>
    <rPh sb="52" eb="54">
      <t>ニッカ</t>
    </rPh>
    <rPh sb="54" eb="55">
      <t>トウ</t>
    </rPh>
    <rPh sb="59" eb="61">
      <t>リカイ</t>
    </rPh>
    <rPh sb="68" eb="70">
      <t>セツメイ</t>
    </rPh>
    <phoneticPr fontId="7"/>
  </si>
  <si>
    <t>　屋外でサービス提供を行っていますか？</t>
    <rPh sb="1" eb="3">
      <t>オクガイ</t>
    </rPh>
    <rPh sb="8" eb="10">
      <t>テイキョウ</t>
    </rPh>
    <rPh sb="11" eb="12">
      <t>オコナ</t>
    </rPh>
    <phoneticPr fontId="7"/>
  </si>
  <si>
    <t>　病欠等の緊急時の職員配備の体制ができていますか？</t>
    <rPh sb="1" eb="3">
      <t>ビョウケツ</t>
    </rPh>
    <rPh sb="3" eb="4">
      <t>ナド</t>
    </rPh>
    <rPh sb="5" eb="8">
      <t>キンキュウジ</t>
    </rPh>
    <rPh sb="9" eb="11">
      <t>ショクイン</t>
    </rPh>
    <rPh sb="11" eb="13">
      <t>ハイビ</t>
    </rPh>
    <rPh sb="14" eb="16">
      <t>タイセイ</t>
    </rPh>
    <phoneticPr fontId="7"/>
  </si>
  <si>
    <t>　施設内でのエピソードや出来事を家族等に報告していますか？</t>
    <rPh sb="1" eb="3">
      <t>シセツ</t>
    </rPh>
    <rPh sb="3" eb="4">
      <t>ナイ</t>
    </rPh>
    <rPh sb="12" eb="15">
      <t>デキゴト</t>
    </rPh>
    <rPh sb="16" eb="18">
      <t>カゾク</t>
    </rPh>
    <rPh sb="18" eb="19">
      <t>トウ</t>
    </rPh>
    <rPh sb="20" eb="22">
      <t>ホウコク</t>
    </rPh>
    <phoneticPr fontId="7"/>
  </si>
  <si>
    <t>１６　認知症対応型通所介護計画・介護予防認知症対応型通所介護計画の作成</t>
    <rPh sb="3" eb="6">
      <t>ニンチショウ</t>
    </rPh>
    <rPh sb="6" eb="9">
      <t>タイオウガタ</t>
    </rPh>
    <rPh sb="9" eb="11">
      <t>ツウショ</t>
    </rPh>
    <rPh sb="11" eb="13">
      <t>カイゴ</t>
    </rPh>
    <rPh sb="13" eb="15">
      <t>ケイカク</t>
    </rPh>
    <rPh sb="16" eb="18">
      <t>カイゴ</t>
    </rPh>
    <rPh sb="18" eb="20">
      <t>ヨボウ</t>
    </rPh>
    <rPh sb="20" eb="23">
      <t>ニンチショウ</t>
    </rPh>
    <rPh sb="23" eb="26">
      <t>タイオウガタ</t>
    </rPh>
    <rPh sb="26" eb="28">
      <t>ツウショ</t>
    </rPh>
    <rPh sb="28" eb="30">
      <t>カイゴ</t>
    </rPh>
    <rPh sb="30" eb="32">
      <t>ケイカク</t>
    </rPh>
    <rPh sb="33" eb="35">
      <t>サクセイ</t>
    </rPh>
    <phoneticPr fontId="7"/>
  </si>
  <si>
    <t>　管理者が利用者全員分の心身の状況、希望及びその置かれている環境を踏まえた認知症対応型通所介護計画等を作成していますか？</t>
    <rPh sb="1" eb="4">
      <t>カンリシャ</t>
    </rPh>
    <rPh sb="5" eb="8">
      <t>リヨウシャ</t>
    </rPh>
    <rPh sb="8" eb="10">
      <t>ゼンイン</t>
    </rPh>
    <rPh sb="10" eb="11">
      <t>フン</t>
    </rPh>
    <rPh sb="12" eb="14">
      <t>シンシン</t>
    </rPh>
    <rPh sb="15" eb="17">
      <t>ジョウキョウ</t>
    </rPh>
    <rPh sb="18" eb="20">
      <t>キボウ</t>
    </rPh>
    <rPh sb="20" eb="21">
      <t>オヨ</t>
    </rPh>
    <rPh sb="24" eb="25">
      <t>オ</t>
    </rPh>
    <rPh sb="30" eb="32">
      <t>カンキョウ</t>
    </rPh>
    <rPh sb="33" eb="34">
      <t>フ</t>
    </rPh>
    <rPh sb="37" eb="40">
      <t>ニンチショウ</t>
    </rPh>
    <rPh sb="40" eb="43">
      <t>タイオウガタ</t>
    </rPh>
    <rPh sb="43" eb="45">
      <t>ツウショ</t>
    </rPh>
    <rPh sb="45" eb="47">
      <t>カイゴ</t>
    </rPh>
    <rPh sb="47" eb="49">
      <t>ケイカク</t>
    </rPh>
    <rPh sb="49" eb="50">
      <t>トウ</t>
    </rPh>
    <rPh sb="51" eb="53">
      <t>サクセイ</t>
    </rPh>
    <phoneticPr fontId="7"/>
  </si>
  <si>
    <t>　機能訓練等の目標を記載していますか？</t>
    <rPh sb="1" eb="3">
      <t>キノウ</t>
    </rPh>
    <rPh sb="3" eb="5">
      <t>クンレン</t>
    </rPh>
    <rPh sb="5" eb="6">
      <t>トウ</t>
    </rPh>
    <rPh sb="7" eb="9">
      <t>モクヒョウ</t>
    </rPh>
    <rPh sb="10" eb="12">
      <t>キサイ</t>
    </rPh>
    <phoneticPr fontId="7"/>
  </si>
  <si>
    <t>　認知症対応型通所介護計画等の内容を、全利用者及びその家族に説明して同意を得ていますか？</t>
    <rPh sb="1" eb="4">
      <t>ニンチショウ</t>
    </rPh>
    <rPh sb="4" eb="7">
      <t>タイオウガタ</t>
    </rPh>
    <rPh sb="7" eb="9">
      <t>ツウショ</t>
    </rPh>
    <rPh sb="9" eb="11">
      <t>カイゴ</t>
    </rPh>
    <rPh sb="11" eb="13">
      <t>ケイカク</t>
    </rPh>
    <rPh sb="13" eb="14">
      <t>トウ</t>
    </rPh>
    <rPh sb="15" eb="17">
      <t>ナイヨウ</t>
    </rPh>
    <rPh sb="19" eb="20">
      <t>ゼン</t>
    </rPh>
    <rPh sb="20" eb="23">
      <t>リヨウシャ</t>
    </rPh>
    <rPh sb="23" eb="24">
      <t>オヨ</t>
    </rPh>
    <rPh sb="27" eb="29">
      <t>カゾク</t>
    </rPh>
    <rPh sb="30" eb="32">
      <t>セツメイ</t>
    </rPh>
    <rPh sb="34" eb="36">
      <t>ドウイ</t>
    </rPh>
    <rPh sb="37" eb="38">
      <t>エ</t>
    </rPh>
    <phoneticPr fontId="7"/>
  </si>
  <si>
    <t>　作成した認知症対応型通所介護計画等を利用者全員に交付していますか？</t>
    <rPh sb="1" eb="3">
      <t>サクセイ</t>
    </rPh>
    <rPh sb="5" eb="8">
      <t>ニンチショウ</t>
    </rPh>
    <rPh sb="8" eb="11">
      <t>タイオウガタ</t>
    </rPh>
    <rPh sb="11" eb="13">
      <t>ツウショ</t>
    </rPh>
    <rPh sb="13" eb="15">
      <t>カイゴ</t>
    </rPh>
    <rPh sb="15" eb="17">
      <t>ケイカク</t>
    </rPh>
    <rPh sb="17" eb="18">
      <t>トウ</t>
    </rPh>
    <rPh sb="19" eb="22">
      <t>リヨウシャ</t>
    </rPh>
    <rPh sb="22" eb="24">
      <t>ゼンイン</t>
    </rPh>
    <rPh sb="25" eb="27">
      <t>コウフ</t>
    </rPh>
    <phoneticPr fontId="7"/>
  </si>
  <si>
    <t>　利用者全員について、認知症対応型通所介護計画等に従ってサービスを実施し、また実施状況、目標達成度について記録していますか？</t>
    <rPh sb="1" eb="4">
      <t>リヨウシャ</t>
    </rPh>
    <rPh sb="4" eb="6">
      <t>ゼンイン</t>
    </rPh>
    <rPh sb="11" eb="14">
      <t>ニンチショウ</t>
    </rPh>
    <rPh sb="14" eb="17">
      <t>タイオウガタ</t>
    </rPh>
    <rPh sb="17" eb="19">
      <t>ツウショ</t>
    </rPh>
    <rPh sb="19" eb="21">
      <t>カイゴ</t>
    </rPh>
    <rPh sb="21" eb="23">
      <t>ケイカク</t>
    </rPh>
    <rPh sb="23" eb="24">
      <t>トウ</t>
    </rPh>
    <rPh sb="25" eb="26">
      <t>シタガ</t>
    </rPh>
    <rPh sb="33" eb="35">
      <t>ジッシ</t>
    </rPh>
    <rPh sb="39" eb="41">
      <t>ジッシ</t>
    </rPh>
    <rPh sb="41" eb="43">
      <t>ジョウキョウ</t>
    </rPh>
    <rPh sb="44" eb="46">
      <t>モクヒョウ</t>
    </rPh>
    <rPh sb="46" eb="49">
      <t>タッセイド</t>
    </rPh>
    <rPh sb="53" eb="55">
      <t>キロク</t>
    </rPh>
    <phoneticPr fontId="7"/>
  </si>
  <si>
    <t>　利用者全員の過去５年分の認知症対応型通所介護計画等が保管されていますか？</t>
    <rPh sb="1" eb="4">
      <t>リヨウシャ</t>
    </rPh>
    <rPh sb="4" eb="6">
      <t>ゼンイン</t>
    </rPh>
    <rPh sb="7" eb="9">
      <t>カコ</t>
    </rPh>
    <rPh sb="10" eb="11">
      <t>ネン</t>
    </rPh>
    <rPh sb="11" eb="12">
      <t>フン</t>
    </rPh>
    <rPh sb="13" eb="16">
      <t>ニンチショウ</t>
    </rPh>
    <rPh sb="16" eb="19">
      <t>タイオウガタ</t>
    </rPh>
    <rPh sb="19" eb="21">
      <t>ツウショ</t>
    </rPh>
    <rPh sb="21" eb="23">
      <t>カイゴ</t>
    </rPh>
    <rPh sb="23" eb="25">
      <t>ケイカク</t>
    </rPh>
    <rPh sb="25" eb="26">
      <t>トウ</t>
    </rPh>
    <rPh sb="27" eb="29">
      <t>ホカン</t>
    </rPh>
    <phoneticPr fontId="7"/>
  </si>
  <si>
    <t>　居宅サービス計画や介護予防サービス計画が作成されているときは、当該計画の内容や目標に沿った認知症対応型通所介護計画になっていますか？</t>
    <rPh sb="1" eb="3">
      <t>キョタク</t>
    </rPh>
    <rPh sb="7" eb="9">
      <t>ケイカク</t>
    </rPh>
    <rPh sb="10" eb="12">
      <t>カイゴ</t>
    </rPh>
    <rPh sb="12" eb="14">
      <t>ヨボウ</t>
    </rPh>
    <rPh sb="18" eb="20">
      <t>ケイカク</t>
    </rPh>
    <rPh sb="21" eb="23">
      <t>サクセイ</t>
    </rPh>
    <rPh sb="32" eb="34">
      <t>トウガイ</t>
    </rPh>
    <rPh sb="34" eb="36">
      <t>ケイカク</t>
    </rPh>
    <rPh sb="37" eb="39">
      <t>ナイヨウ</t>
    </rPh>
    <rPh sb="40" eb="42">
      <t>モクヒョウ</t>
    </rPh>
    <rPh sb="43" eb="44">
      <t>ソ</t>
    </rPh>
    <rPh sb="46" eb="49">
      <t>ニンチショウ</t>
    </rPh>
    <rPh sb="49" eb="52">
      <t>タイオウガタ</t>
    </rPh>
    <rPh sb="52" eb="54">
      <t>ツウショ</t>
    </rPh>
    <rPh sb="54" eb="56">
      <t>カイゴ</t>
    </rPh>
    <rPh sb="56" eb="58">
      <t>ケイカク</t>
    </rPh>
    <phoneticPr fontId="7"/>
  </si>
  <si>
    <t>※認知症対応型通所介護計画・介護予防認知症対応型通所介護計画は、利用者全員に対して作成され、利用者及びその家族に対して説明し、同意を得て、交付しなければならないものです。また、認知症対応型通所介護計画等の実施状況や目標の達成状況等は定期的に記録されていなければならないものです。</t>
    <rPh sb="1" eb="4">
      <t>ニンチショウ</t>
    </rPh>
    <rPh sb="4" eb="7">
      <t>タイオウガタ</t>
    </rPh>
    <rPh sb="7" eb="9">
      <t>ツウショ</t>
    </rPh>
    <rPh sb="9" eb="11">
      <t>カイゴ</t>
    </rPh>
    <rPh sb="11" eb="13">
      <t>ケイカク</t>
    </rPh>
    <rPh sb="14" eb="16">
      <t>カイゴ</t>
    </rPh>
    <rPh sb="16" eb="18">
      <t>ヨボウ</t>
    </rPh>
    <rPh sb="18" eb="21">
      <t>ニンチショウ</t>
    </rPh>
    <rPh sb="21" eb="24">
      <t>タイオウガタ</t>
    </rPh>
    <rPh sb="24" eb="26">
      <t>ツウショ</t>
    </rPh>
    <rPh sb="26" eb="28">
      <t>カイゴ</t>
    </rPh>
    <rPh sb="28" eb="30">
      <t>ケイカク</t>
    </rPh>
    <rPh sb="32" eb="35">
      <t>リヨウシャ</t>
    </rPh>
    <rPh sb="35" eb="37">
      <t>ゼンイン</t>
    </rPh>
    <rPh sb="38" eb="39">
      <t>タイ</t>
    </rPh>
    <rPh sb="41" eb="43">
      <t>サクセイ</t>
    </rPh>
    <rPh sb="46" eb="49">
      <t>リヨウシャ</t>
    </rPh>
    <rPh sb="49" eb="50">
      <t>オヨ</t>
    </rPh>
    <rPh sb="53" eb="55">
      <t>カゾク</t>
    </rPh>
    <rPh sb="56" eb="57">
      <t>タイ</t>
    </rPh>
    <rPh sb="59" eb="61">
      <t>セツメイ</t>
    </rPh>
    <rPh sb="63" eb="65">
      <t>ドウイ</t>
    </rPh>
    <rPh sb="66" eb="67">
      <t>エ</t>
    </rPh>
    <rPh sb="69" eb="71">
      <t>コウフ</t>
    </rPh>
    <rPh sb="88" eb="91">
      <t>ニンチショウ</t>
    </rPh>
    <rPh sb="91" eb="94">
      <t>タイオウガタ</t>
    </rPh>
    <rPh sb="94" eb="96">
      <t>ツウショ</t>
    </rPh>
    <rPh sb="96" eb="98">
      <t>カイゴ</t>
    </rPh>
    <rPh sb="98" eb="100">
      <t>ケイカク</t>
    </rPh>
    <rPh sb="100" eb="101">
      <t>トウ</t>
    </rPh>
    <rPh sb="102" eb="104">
      <t>ジッシ</t>
    </rPh>
    <rPh sb="104" eb="106">
      <t>ジョウキョウ</t>
    </rPh>
    <rPh sb="107" eb="109">
      <t>モクヒョウ</t>
    </rPh>
    <rPh sb="110" eb="112">
      <t>タッセイ</t>
    </rPh>
    <rPh sb="112" eb="114">
      <t>ジョウキョウ</t>
    </rPh>
    <rPh sb="114" eb="115">
      <t>トウ</t>
    </rPh>
    <rPh sb="116" eb="119">
      <t>テイキテキ</t>
    </rPh>
    <rPh sb="120" eb="122">
      <t>キロク</t>
    </rPh>
    <phoneticPr fontId="7"/>
  </si>
  <si>
    <t>１７　利用者に関する市町村への通知</t>
    <rPh sb="3" eb="6">
      <t>リヨウシャ</t>
    </rPh>
    <rPh sb="7" eb="8">
      <t>カン</t>
    </rPh>
    <rPh sb="10" eb="13">
      <t>シチョウソン</t>
    </rPh>
    <rPh sb="15" eb="17">
      <t>ツウチ</t>
    </rPh>
    <phoneticPr fontId="7"/>
  </si>
  <si>
    <t>　サービスを受けている利用者が正当な理由なしにサービスの利用に関する指示に従わず要介護度等の程度を増進させた、偽りその他不正な行為によって保険給付を受け、また受けようとしたときは、遅滞なく、意見を付してその旨を市町村に通知していますか？</t>
    <rPh sb="6" eb="7">
      <t>ウ</t>
    </rPh>
    <rPh sb="11" eb="14">
      <t>リヨウシャ</t>
    </rPh>
    <rPh sb="15" eb="17">
      <t>セイトウ</t>
    </rPh>
    <rPh sb="18" eb="20">
      <t>リユウ</t>
    </rPh>
    <rPh sb="28" eb="30">
      <t>リヨウ</t>
    </rPh>
    <rPh sb="31" eb="32">
      <t>カン</t>
    </rPh>
    <rPh sb="34" eb="36">
      <t>シジ</t>
    </rPh>
    <rPh sb="37" eb="38">
      <t>シタガ</t>
    </rPh>
    <rPh sb="40" eb="44">
      <t>ヨウカイゴド</t>
    </rPh>
    <rPh sb="44" eb="45">
      <t>トウ</t>
    </rPh>
    <rPh sb="46" eb="48">
      <t>テイド</t>
    </rPh>
    <rPh sb="49" eb="51">
      <t>ゾウシン</t>
    </rPh>
    <rPh sb="55" eb="56">
      <t>イツワ</t>
    </rPh>
    <rPh sb="59" eb="60">
      <t>タ</t>
    </rPh>
    <rPh sb="60" eb="62">
      <t>フセイ</t>
    </rPh>
    <rPh sb="63" eb="65">
      <t>コウイ</t>
    </rPh>
    <rPh sb="69" eb="71">
      <t>ホケン</t>
    </rPh>
    <rPh sb="71" eb="73">
      <t>キュウフ</t>
    </rPh>
    <rPh sb="74" eb="75">
      <t>ウ</t>
    </rPh>
    <rPh sb="79" eb="80">
      <t>ウ</t>
    </rPh>
    <rPh sb="90" eb="92">
      <t>チタイ</t>
    </rPh>
    <rPh sb="95" eb="97">
      <t>イケン</t>
    </rPh>
    <rPh sb="98" eb="99">
      <t>フ</t>
    </rPh>
    <rPh sb="103" eb="104">
      <t>ムネ</t>
    </rPh>
    <rPh sb="105" eb="108">
      <t>シチョウソン</t>
    </rPh>
    <rPh sb="109" eb="111">
      <t>ツウチ</t>
    </rPh>
    <phoneticPr fontId="7"/>
  </si>
  <si>
    <t>１８　緊急時の対応</t>
    <rPh sb="3" eb="6">
      <t>キンキュウジ</t>
    </rPh>
    <rPh sb="7" eb="9">
      <t>タイオウ</t>
    </rPh>
    <phoneticPr fontId="7"/>
  </si>
  <si>
    <t>　サービス提供を行っているときに利用者に病状の急変が生じた場合その他必要な場合は、速やかに主治の医師への連絡を行う等の必要な措置を講じていますか？</t>
    <rPh sb="5" eb="7">
      <t>テイキョウ</t>
    </rPh>
    <rPh sb="8" eb="9">
      <t>オコナ</t>
    </rPh>
    <rPh sb="16" eb="19">
      <t>リヨウシャ</t>
    </rPh>
    <rPh sb="20" eb="22">
      <t>ビョウジョウ</t>
    </rPh>
    <rPh sb="23" eb="25">
      <t>キュウヘン</t>
    </rPh>
    <rPh sb="26" eb="27">
      <t>ショウ</t>
    </rPh>
    <rPh sb="29" eb="31">
      <t>バアイ</t>
    </rPh>
    <rPh sb="33" eb="34">
      <t>タ</t>
    </rPh>
    <rPh sb="34" eb="36">
      <t>ヒツヨウ</t>
    </rPh>
    <rPh sb="37" eb="39">
      <t>バアイ</t>
    </rPh>
    <rPh sb="41" eb="42">
      <t>スミ</t>
    </rPh>
    <rPh sb="45" eb="47">
      <t>シュジ</t>
    </rPh>
    <rPh sb="48" eb="50">
      <t>イシ</t>
    </rPh>
    <rPh sb="52" eb="54">
      <t>レンラク</t>
    </rPh>
    <rPh sb="55" eb="56">
      <t>オコナ</t>
    </rPh>
    <rPh sb="57" eb="58">
      <t>ナド</t>
    </rPh>
    <rPh sb="59" eb="61">
      <t>ヒツヨウ</t>
    </rPh>
    <rPh sb="62" eb="64">
      <t>ソチ</t>
    </rPh>
    <rPh sb="65" eb="66">
      <t>コウ</t>
    </rPh>
    <phoneticPr fontId="7"/>
  </si>
  <si>
    <t>　事業所で緊急・災害時対応マニュアルを作成し、職員に周知徹底していますか？</t>
    <rPh sb="1" eb="4">
      <t>ジギョウショ</t>
    </rPh>
    <rPh sb="5" eb="7">
      <t>キンキュウ</t>
    </rPh>
    <rPh sb="8" eb="11">
      <t>サイガイジ</t>
    </rPh>
    <rPh sb="11" eb="13">
      <t>タイオウ</t>
    </rPh>
    <rPh sb="19" eb="21">
      <t>サクセイ</t>
    </rPh>
    <rPh sb="23" eb="25">
      <t>ショクイン</t>
    </rPh>
    <rPh sb="26" eb="28">
      <t>シュウチ</t>
    </rPh>
    <rPh sb="28" eb="30">
      <t>テッテイ</t>
    </rPh>
    <phoneticPr fontId="7"/>
  </si>
  <si>
    <t>　緊急時の連絡体制が図られていますか？</t>
    <rPh sb="1" eb="4">
      <t>キンキュウジ</t>
    </rPh>
    <rPh sb="5" eb="7">
      <t>レンラク</t>
    </rPh>
    <rPh sb="7" eb="9">
      <t>タイセイ</t>
    </rPh>
    <rPh sb="10" eb="11">
      <t>ハカ</t>
    </rPh>
    <phoneticPr fontId="7"/>
  </si>
  <si>
    <t>　利用者個々に起こり得るリスクへの対応について、従業者間で情報が共有されていますか？</t>
    <rPh sb="1" eb="4">
      <t>リヨウシャ</t>
    </rPh>
    <rPh sb="4" eb="6">
      <t>ココ</t>
    </rPh>
    <rPh sb="7" eb="8">
      <t>オ</t>
    </rPh>
    <rPh sb="10" eb="11">
      <t>ウ</t>
    </rPh>
    <rPh sb="17" eb="19">
      <t>タイオウ</t>
    </rPh>
    <rPh sb="24" eb="27">
      <t>ジュウギョウシャ</t>
    </rPh>
    <rPh sb="27" eb="28">
      <t>アイダ</t>
    </rPh>
    <rPh sb="29" eb="31">
      <t>ジョウホウ</t>
    </rPh>
    <rPh sb="32" eb="34">
      <t>キョウユウ</t>
    </rPh>
    <phoneticPr fontId="7"/>
  </si>
  <si>
    <t>　緊急時の対応について、シミュレーション等を実施し、サービス提供に活用していますか？</t>
    <rPh sb="1" eb="4">
      <t>キンキュウジ</t>
    </rPh>
    <rPh sb="5" eb="7">
      <t>タイオウ</t>
    </rPh>
    <rPh sb="20" eb="21">
      <t>トウ</t>
    </rPh>
    <rPh sb="22" eb="24">
      <t>ジッシ</t>
    </rPh>
    <rPh sb="30" eb="32">
      <t>テイキョウ</t>
    </rPh>
    <rPh sb="33" eb="35">
      <t>カツヨウ</t>
    </rPh>
    <phoneticPr fontId="7"/>
  </si>
  <si>
    <t>１９　管理者の責務</t>
    <rPh sb="3" eb="6">
      <t>カンリシャ</t>
    </rPh>
    <rPh sb="7" eb="9">
      <t>セキム</t>
    </rPh>
    <phoneticPr fontId="7"/>
  </si>
  <si>
    <t>　法人は、管理者を含む全従業者と雇用契約を締結していますか？</t>
    <rPh sb="1" eb="3">
      <t>ホウジン</t>
    </rPh>
    <rPh sb="5" eb="8">
      <t>カンリシャ</t>
    </rPh>
    <rPh sb="9" eb="10">
      <t>フク</t>
    </rPh>
    <rPh sb="11" eb="12">
      <t>ゼン</t>
    </rPh>
    <rPh sb="12" eb="15">
      <t>ジュウギョウシャ</t>
    </rPh>
    <rPh sb="16" eb="18">
      <t>コヨウ</t>
    </rPh>
    <rPh sb="18" eb="20">
      <t>ケイヤク</t>
    </rPh>
    <rPh sb="21" eb="23">
      <t>テイケツ</t>
    </rPh>
    <phoneticPr fontId="7"/>
  </si>
  <si>
    <t>　従業者の勤務体制表（ローテーション表）を作成していますか？</t>
    <rPh sb="1" eb="4">
      <t>ジュウギョウシャ</t>
    </rPh>
    <rPh sb="5" eb="7">
      <t>キンム</t>
    </rPh>
    <rPh sb="7" eb="9">
      <t>タイセイ</t>
    </rPh>
    <rPh sb="9" eb="10">
      <t>ヒョウ</t>
    </rPh>
    <rPh sb="18" eb="19">
      <t>ヒョウ</t>
    </rPh>
    <rPh sb="21" eb="23">
      <t>サクセイ</t>
    </rPh>
    <phoneticPr fontId="7"/>
  </si>
  <si>
    <t>　全職員について、タイムカード等により勤務実績がわかるようにしていますか？</t>
    <rPh sb="1" eb="2">
      <t>ゼン</t>
    </rPh>
    <rPh sb="2" eb="4">
      <t>ショクイン</t>
    </rPh>
    <rPh sb="15" eb="16">
      <t>トウ</t>
    </rPh>
    <rPh sb="19" eb="21">
      <t>キンム</t>
    </rPh>
    <rPh sb="21" eb="23">
      <t>ジッセキ</t>
    </rPh>
    <phoneticPr fontId="7"/>
  </si>
  <si>
    <t>　管理者はサービスの利用の申込みに係る調整、業務の実施状況の把握その他の管理を一元的に行い、従業者に運営基準を遵守させるための必要な指揮命令を行っていますか？</t>
    <rPh sb="1" eb="4">
      <t>カンリシャ</t>
    </rPh>
    <rPh sb="10" eb="12">
      <t>リヨウ</t>
    </rPh>
    <rPh sb="13" eb="15">
      <t>モウシコ</t>
    </rPh>
    <rPh sb="17" eb="18">
      <t>カカ</t>
    </rPh>
    <rPh sb="19" eb="21">
      <t>チョウセイ</t>
    </rPh>
    <rPh sb="22" eb="24">
      <t>ギョウム</t>
    </rPh>
    <rPh sb="25" eb="27">
      <t>ジッシ</t>
    </rPh>
    <rPh sb="27" eb="29">
      <t>ジョウキョウ</t>
    </rPh>
    <rPh sb="30" eb="32">
      <t>ハアク</t>
    </rPh>
    <rPh sb="34" eb="35">
      <t>タ</t>
    </rPh>
    <rPh sb="36" eb="38">
      <t>カンリ</t>
    </rPh>
    <rPh sb="39" eb="42">
      <t>イチゲンテキ</t>
    </rPh>
    <rPh sb="43" eb="44">
      <t>オコナ</t>
    </rPh>
    <rPh sb="46" eb="49">
      <t>ジュウギョウシャ</t>
    </rPh>
    <rPh sb="50" eb="52">
      <t>ウンエイ</t>
    </rPh>
    <rPh sb="52" eb="54">
      <t>キジュン</t>
    </rPh>
    <rPh sb="55" eb="57">
      <t>ジュンシュ</t>
    </rPh>
    <rPh sb="63" eb="65">
      <t>ヒツヨウ</t>
    </rPh>
    <rPh sb="66" eb="68">
      <t>シキ</t>
    </rPh>
    <rPh sb="68" eb="70">
      <t>メイレイ</t>
    </rPh>
    <rPh sb="71" eb="72">
      <t>オコナ</t>
    </rPh>
    <phoneticPr fontId="7"/>
  </si>
  <si>
    <t>※看護職員等の免許など、職種として必要な確認書類は事業所でコピー等を保管しておいてください。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32" eb="33">
      <t>トウ</t>
    </rPh>
    <rPh sb="34" eb="36">
      <t>ホカン</t>
    </rPh>
    <phoneticPr fontId="7"/>
  </si>
  <si>
    <t>２０　運営規程</t>
    <rPh sb="3" eb="5">
      <t>ウンエイ</t>
    </rPh>
    <rPh sb="5" eb="7">
      <t>キテイ</t>
    </rPh>
    <phoneticPr fontId="7"/>
  </si>
  <si>
    <t>　運営規程の内容は、常に実態を反映したものを整備していますか？また、変更があった場合は、別に市町村長が定める様式で届出をしていますか？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4" eb="45">
      <t>ベツ</t>
    </rPh>
    <rPh sb="46" eb="48">
      <t>シチョウ</t>
    </rPh>
    <rPh sb="48" eb="50">
      <t>ソンチョウ</t>
    </rPh>
    <rPh sb="51" eb="52">
      <t>サダ</t>
    </rPh>
    <rPh sb="54" eb="56">
      <t>ヨウシキ</t>
    </rPh>
    <rPh sb="57" eb="59">
      <t>トドケデ</t>
    </rPh>
    <phoneticPr fontId="7"/>
  </si>
  <si>
    <t>　運営規程に、規定されている項目の（　　）内に○印を記入してください。</t>
    <rPh sb="1" eb="3">
      <t>ウンエイ</t>
    </rPh>
    <rPh sb="3" eb="5">
      <t>キテイ</t>
    </rPh>
    <rPh sb="7" eb="9">
      <t>キテイ</t>
    </rPh>
    <rPh sb="14" eb="16">
      <t>コウモク</t>
    </rPh>
    <rPh sb="21" eb="22">
      <t>ナイ</t>
    </rPh>
    <rPh sb="24" eb="25">
      <t>シルシ</t>
    </rPh>
    <rPh sb="26" eb="28">
      <t>キニュウ</t>
    </rPh>
    <phoneticPr fontId="7"/>
  </si>
  <si>
    <t>　（　　　）事業の目的及び運営の方針</t>
    <rPh sb="6" eb="8">
      <t>ジギョウ</t>
    </rPh>
    <rPh sb="9" eb="11">
      <t>モクテキ</t>
    </rPh>
    <rPh sb="11" eb="12">
      <t>オヨ</t>
    </rPh>
    <rPh sb="13" eb="15">
      <t>ウンエイ</t>
    </rPh>
    <rPh sb="16" eb="18">
      <t>ホウシン</t>
    </rPh>
    <phoneticPr fontId="7"/>
  </si>
  <si>
    <t>　（　　　）従業員の職種、員数及び職務の内容</t>
    <rPh sb="6" eb="9">
      <t>ジュウギョウイン</t>
    </rPh>
    <rPh sb="10" eb="12">
      <t>ショクシュ</t>
    </rPh>
    <rPh sb="13" eb="15">
      <t>インズウ</t>
    </rPh>
    <rPh sb="15" eb="16">
      <t>オヨ</t>
    </rPh>
    <rPh sb="17" eb="19">
      <t>ショクム</t>
    </rPh>
    <rPh sb="20" eb="22">
      <t>ナイヨウ</t>
    </rPh>
    <phoneticPr fontId="7"/>
  </si>
  <si>
    <t>　（　　　）営業日及び営業時間</t>
    <rPh sb="6" eb="9">
      <t>エイギョウビ</t>
    </rPh>
    <rPh sb="9" eb="10">
      <t>オヨ</t>
    </rPh>
    <rPh sb="11" eb="13">
      <t>エイギョウ</t>
    </rPh>
    <rPh sb="13" eb="15">
      <t>ジカン</t>
    </rPh>
    <phoneticPr fontId="7"/>
  </si>
  <si>
    <t>　（　　　）指定認知症対応型通所介護の利用定員</t>
    <rPh sb="6" eb="8">
      <t>シテイ</t>
    </rPh>
    <rPh sb="8" eb="11">
      <t>ニンチショウ</t>
    </rPh>
    <rPh sb="11" eb="14">
      <t>タイオウガタ</t>
    </rPh>
    <rPh sb="14" eb="16">
      <t>ツウショ</t>
    </rPh>
    <rPh sb="16" eb="18">
      <t>カイゴ</t>
    </rPh>
    <rPh sb="19" eb="21">
      <t>リヨウ</t>
    </rPh>
    <rPh sb="21" eb="23">
      <t>テイイン</t>
    </rPh>
    <phoneticPr fontId="7"/>
  </si>
  <si>
    <t>　（　　　）指定認知症対応型通所介護の内容及び利用料その他の費用の額</t>
    <rPh sb="6" eb="8">
      <t>シテイ</t>
    </rPh>
    <rPh sb="8" eb="11">
      <t>ニンチショウ</t>
    </rPh>
    <rPh sb="11" eb="14">
      <t>タイオウガタ</t>
    </rPh>
    <rPh sb="14" eb="16">
      <t>ツウショ</t>
    </rPh>
    <rPh sb="16" eb="18">
      <t>カイゴ</t>
    </rPh>
    <rPh sb="19" eb="21">
      <t>ナイヨウ</t>
    </rPh>
    <rPh sb="21" eb="22">
      <t>オヨ</t>
    </rPh>
    <rPh sb="23" eb="26">
      <t>リヨウリョウ</t>
    </rPh>
    <rPh sb="28" eb="29">
      <t>タ</t>
    </rPh>
    <rPh sb="30" eb="32">
      <t>ヒヨウ</t>
    </rPh>
    <rPh sb="33" eb="34">
      <t>ガク</t>
    </rPh>
    <phoneticPr fontId="7"/>
  </si>
  <si>
    <t>　（　　　）通常の事業の実施地域</t>
    <rPh sb="6" eb="8">
      <t>ツウジョウ</t>
    </rPh>
    <rPh sb="9" eb="11">
      <t>ジギョウ</t>
    </rPh>
    <rPh sb="12" eb="14">
      <t>ジッシ</t>
    </rPh>
    <rPh sb="14" eb="16">
      <t>チイキ</t>
    </rPh>
    <phoneticPr fontId="7"/>
  </si>
  <si>
    <t>　（　　　）サービス利用に当たっての留意事項</t>
    <rPh sb="10" eb="12">
      <t>リヨウ</t>
    </rPh>
    <rPh sb="13" eb="14">
      <t>ア</t>
    </rPh>
    <rPh sb="18" eb="20">
      <t>リュウイ</t>
    </rPh>
    <rPh sb="20" eb="22">
      <t>ジコウ</t>
    </rPh>
    <phoneticPr fontId="7"/>
  </si>
  <si>
    <t>　（　　　）緊急時における対応方法</t>
    <rPh sb="6" eb="9">
      <t>キンキュウジ</t>
    </rPh>
    <rPh sb="13" eb="15">
      <t>タイオウ</t>
    </rPh>
    <rPh sb="15" eb="17">
      <t>ホウホウ</t>
    </rPh>
    <phoneticPr fontId="7"/>
  </si>
  <si>
    <t>　（　　　）非常災害対策</t>
    <rPh sb="6" eb="8">
      <t>ヒジョウ</t>
    </rPh>
    <rPh sb="8" eb="10">
      <t>サイガイ</t>
    </rPh>
    <rPh sb="10" eb="12">
      <t>タイサク</t>
    </rPh>
    <phoneticPr fontId="7"/>
  </si>
  <si>
    <t>　（　　　）虐待の防止のための措置に関する事項</t>
    <rPh sb="6" eb="8">
      <t>ギャクタイ</t>
    </rPh>
    <rPh sb="9" eb="11">
      <t>ボウシ</t>
    </rPh>
    <rPh sb="15" eb="17">
      <t>ソチ</t>
    </rPh>
    <rPh sb="18" eb="19">
      <t>カン</t>
    </rPh>
    <rPh sb="21" eb="23">
      <t>ジコウ</t>
    </rPh>
    <phoneticPr fontId="7"/>
  </si>
  <si>
    <t>　（　　　）その他の運営に関する重要事項</t>
    <rPh sb="8" eb="9">
      <t>タ</t>
    </rPh>
    <rPh sb="10" eb="12">
      <t>ウンエイ</t>
    </rPh>
    <rPh sb="13" eb="14">
      <t>カン</t>
    </rPh>
    <rPh sb="16" eb="18">
      <t>ジュウヨウ</t>
    </rPh>
    <rPh sb="18" eb="20">
      <t>ジコウ</t>
    </rPh>
    <phoneticPr fontId="7"/>
  </si>
  <si>
    <r>
      <t>　</t>
    </r>
    <r>
      <rPr>
        <sz val="11"/>
        <rFont val="ＭＳ Ｐゴシック"/>
        <family val="3"/>
        <charset val="128"/>
      </rPr>
      <t>８時間以上９時間未満の前後、連続して延長サービスを行うときは、その旨を運営規程に規定していますか？</t>
    </r>
    <rPh sb="2" eb="4">
      <t>ジカン</t>
    </rPh>
    <rPh sb="4" eb="6">
      <t>イジョウ</t>
    </rPh>
    <rPh sb="7" eb="9">
      <t>ジカン</t>
    </rPh>
    <rPh sb="9" eb="11">
      <t>ミマン</t>
    </rPh>
    <rPh sb="12" eb="14">
      <t>ゼンゴ</t>
    </rPh>
    <rPh sb="15" eb="17">
      <t>レンゾク</t>
    </rPh>
    <rPh sb="19" eb="21">
      <t>エンチョウ</t>
    </rPh>
    <rPh sb="26" eb="27">
      <t>オコナ</t>
    </rPh>
    <rPh sb="34" eb="35">
      <t>ムネ</t>
    </rPh>
    <rPh sb="36" eb="38">
      <t>ウンエイ</t>
    </rPh>
    <rPh sb="38" eb="40">
      <t>キテイ</t>
    </rPh>
    <rPh sb="41" eb="43">
      <t>キテイ</t>
    </rPh>
    <phoneticPr fontId="7"/>
  </si>
  <si>
    <t>　介護保険適用と介護保険適用外サービス（全額自己負担となるもの）に関する料金表を作成し、利用者等に説明していますか？</t>
    <rPh sb="1" eb="3">
      <t>カイゴ</t>
    </rPh>
    <rPh sb="3" eb="5">
      <t>ホケン</t>
    </rPh>
    <rPh sb="5" eb="7">
      <t>テキヨウ</t>
    </rPh>
    <rPh sb="8" eb="10">
      <t>カイゴ</t>
    </rPh>
    <rPh sb="10" eb="12">
      <t>ホケン</t>
    </rPh>
    <rPh sb="12" eb="14">
      <t>テキヨウ</t>
    </rPh>
    <rPh sb="14" eb="15">
      <t>ソト</t>
    </rPh>
    <rPh sb="20" eb="22">
      <t>ゼンガク</t>
    </rPh>
    <rPh sb="22" eb="24">
      <t>ジコ</t>
    </rPh>
    <rPh sb="24" eb="26">
      <t>フタン</t>
    </rPh>
    <rPh sb="33" eb="34">
      <t>カン</t>
    </rPh>
    <rPh sb="36" eb="39">
      <t>リョウキンヒョウ</t>
    </rPh>
    <rPh sb="40" eb="42">
      <t>サクセイ</t>
    </rPh>
    <rPh sb="44" eb="47">
      <t>リヨウシャ</t>
    </rPh>
    <rPh sb="47" eb="48">
      <t>トウ</t>
    </rPh>
    <rPh sb="49" eb="51">
      <t>セツメイ</t>
    </rPh>
    <phoneticPr fontId="7"/>
  </si>
  <si>
    <t>※運営規程の内容に変更があった場合は、別に市町村長が定める様式で届出をする必要があります。常に最新の内容として整備してください。</t>
    <rPh sb="1" eb="3">
      <t>ウンエイ</t>
    </rPh>
    <rPh sb="3" eb="5">
      <t>キテイ</t>
    </rPh>
    <rPh sb="6" eb="8">
      <t>ナイヨウ</t>
    </rPh>
    <rPh sb="9" eb="11">
      <t>ヘンコウ</t>
    </rPh>
    <rPh sb="15" eb="17">
      <t>バアイ</t>
    </rPh>
    <rPh sb="21" eb="23">
      <t>シチョウ</t>
    </rPh>
    <rPh sb="23" eb="25">
      <t>ソンチョウ</t>
    </rPh>
    <rPh sb="37" eb="39">
      <t>ヒツヨウ</t>
    </rPh>
    <rPh sb="45" eb="46">
      <t>ツネ</t>
    </rPh>
    <rPh sb="47" eb="49">
      <t>サイシン</t>
    </rPh>
    <rPh sb="50" eb="52">
      <t>ナイヨウ</t>
    </rPh>
    <rPh sb="55" eb="57">
      <t>セイビ</t>
    </rPh>
    <phoneticPr fontId="7"/>
  </si>
  <si>
    <t>２１　勤務体制の確保等</t>
    <rPh sb="3" eb="5">
      <t>キンム</t>
    </rPh>
    <rPh sb="5" eb="7">
      <t>タイセイ</t>
    </rPh>
    <rPh sb="8" eb="10">
      <t>カクホ</t>
    </rPh>
    <rPh sb="10" eb="11">
      <t>トウ</t>
    </rPh>
    <phoneticPr fontId="7"/>
  </si>
  <si>
    <t>　従業者の日々の勤務時間、常勤・非常勤の別、各職員の兼務関係が明確な勤務表を作成していますか？</t>
    <rPh sb="1" eb="4">
      <t>ジュウギョウシャ</t>
    </rPh>
    <rPh sb="5" eb="7">
      <t>ヒビ</t>
    </rPh>
    <rPh sb="8" eb="10">
      <t>キンム</t>
    </rPh>
    <rPh sb="10" eb="12">
      <t>ジカン</t>
    </rPh>
    <rPh sb="13" eb="15">
      <t>ジョウキン</t>
    </rPh>
    <rPh sb="16" eb="19">
      <t>ヒジョウキン</t>
    </rPh>
    <rPh sb="20" eb="21">
      <t>ベツ</t>
    </rPh>
    <rPh sb="22" eb="23">
      <t>カク</t>
    </rPh>
    <rPh sb="23" eb="25">
      <t>ショクイン</t>
    </rPh>
    <rPh sb="26" eb="28">
      <t>ケンム</t>
    </rPh>
    <rPh sb="28" eb="30">
      <t>カンケイ</t>
    </rPh>
    <rPh sb="31" eb="33">
      <t>メイカク</t>
    </rPh>
    <rPh sb="34" eb="37">
      <t>キンムヒョウ</t>
    </rPh>
    <rPh sb="38" eb="40">
      <t>サクセイ</t>
    </rPh>
    <phoneticPr fontId="7"/>
  </si>
  <si>
    <r>
      <t>　サービスの資質の向上のために、研修の機会を設けていますか？
　</t>
    </r>
    <r>
      <rPr>
        <sz val="11"/>
        <rFont val="ＭＳ Ｐゴシック"/>
        <family val="3"/>
        <charset val="128"/>
      </rPr>
      <t>また、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
    <rPh sb="6" eb="8">
      <t>シシツ</t>
    </rPh>
    <rPh sb="9" eb="11">
      <t>コウジョウ</t>
    </rPh>
    <rPh sb="16" eb="18">
      <t>ケンシュウ</t>
    </rPh>
    <rPh sb="19" eb="21">
      <t>キカイ</t>
    </rPh>
    <rPh sb="22" eb="23">
      <t>モウ</t>
    </rPh>
    <rPh sb="35" eb="36">
      <t>スベ</t>
    </rPh>
    <rPh sb="38" eb="41">
      <t>ジュウギョウシャ</t>
    </rPh>
    <rPh sb="42" eb="45">
      <t>カンゴシ</t>
    </rPh>
    <rPh sb="46" eb="50">
      <t>ジュンカンゴシ</t>
    </rPh>
    <rPh sb="51" eb="56">
      <t>カイゴフクシシ</t>
    </rPh>
    <rPh sb="57" eb="59">
      <t>カイゴ</t>
    </rPh>
    <rPh sb="59" eb="61">
      <t>シエン</t>
    </rPh>
    <rPh sb="61" eb="64">
      <t>センモンイン</t>
    </rPh>
    <rPh sb="65" eb="66">
      <t>ホウ</t>
    </rPh>
    <rPh sb="66" eb="67">
      <t>ダイ</t>
    </rPh>
    <rPh sb="68" eb="69">
      <t>ジョウ</t>
    </rPh>
    <rPh sb="69" eb="70">
      <t>ダイ</t>
    </rPh>
    <rPh sb="109" eb="110">
      <t>タイ</t>
    </rPh>
    <rPh sb="112" eb="115">
      <t>ニンチショウ</t>
    </rPh>
    <rPh sb="115" eb="117">
      <t>カイゴ</t>
    </rPh>
    <rPh sb="118" eb="119">
      <t>カカ</t>
    </rPh>
    <rPh sb="120" eb="123">
      <t>キソテキ</t>
    </rPh>
    <rPh sb="124" eb="126">
      <t>ケンシュウ</t>
    </rPh>
    <rPh sb="127" eb="129">
      <t>ジュコウ</t>
    </rPh>
    <rPh sb="135" eb="137">
      <t>ヒツヨウ</t>
    </rPh>
    <rPh sb="138" eb="140">
      <t>ソチ</t>
    </rPh>
    <rPh sb="141" eb="142">
      <t>コウ</t>
    </rPh>
    <phoneticPr fontId="7"/>
  </si>
  <si>
    <t>　本年４月以降の研修の実施日又は実施予定日はいつですか？</t>
    <rPh sb="1" eb="3">
      <t>ホンネン</t>
    </rPh>
    <rPh sb="3" eb="4">
      <t>ヘイネン</t>
    </rPh>
    <rPh sb="4" eb="5">
      <t>ツキ</t>
    </rPh>
    <rPh sb="5" eb="7">
      <t>イコウ</t>
    </rPh>
    <rPh sb="8" eb="10">
      <t>ケンシュウ</t>
    </rPh>
    <rPh sb="11" eb="14">
      <t>ジッシビ</t>
    </rPh>
    <rPh sb="14" eb="15">
      <t>マタ</t>
    </rPh>
    <rPh sb="16" eb="18">
      <t>ジッシ</t>
    </rPh>
    <rPh sb="18" eb="20">
      <t>ヨテイ</t>
    </rPh>
    <rPh sb="20" eb="21">
      <t>ヒ</t>
    </rPh>
    <phoneticPr fontId="7"/>
  </si>
  <si>
    <t>※</t>
    <phoneticPr fontId="7"/>
  </si>
  <si>
    <t>欄が足りない場合は、別紙を作成し添付してください。</t>
    <rPh sb="0" eb="1">
      <t>ラン</t>
    </rPh>
    <rPh sb="2" eb="3">
      <t>タ</t>
    </rPh>
    <rPh sb="6" eb="8">
      <t>バアイ</t>
    </rPh>
    <rPh sb="10" eb="12">
      <t>ベッシ</t>
    </rPh>
    <rPh sb="13" eb="15">
      <t>サクセイ</t>
    </rPh>
    <rPh sb="16" eb="18">
      <t>テンプ</t>
    </rPh>
    <phoneticPr fontId="7"/>
  </si>
  <si>
    <t>出席者欄には、対象とする職種（管理者・介護職員等）を記入してください。</t>
    <rPh sb="0" eb="3">
      <t>シュッセキシャ</t>
    </rPh>
    <rPh sb="3" eb="4">
      <t>ラン</t>
    </rPh>
    <rPh sb="7" eb="9">
      <t>タイショウ</t>
    </rPh>
    <rPh sb="12" eb="14">
      <t>ショクシュ</t>
    </rPh>
    <rPh sb="15" eb="18">
      <t>カンリシャ</t>
    </rPh>
    <rPh sb="19" eb="21">
      <t>カイゴ</t>
    </rPh>
    <rPh sb="21" eb="23">
      <t>ショクイン</t>
    </rPh>
    <rPh sb="23" eb="24">
      <t>トウ</t>
    </rPh>
    <rPh sb="26" eb="28">
      <t>キニュウ</t>
    </rPh>
    <phoneticPr fontId="7"/>
  </si>
  <si>
    <t>研修を行っていない、又は、行う予定がない場合には、研修内容欄に”実施なし”と記入してください。</t>
    <rPh sb="0" eb="2">
      <t>ケンシュウ</t>
    </rPh>
    <rPh sb="3" eb="4">
      <t>オコナ</t>
    </rPh>
    <rPh sb="10" eb="11">
      <t>マタ</t>
    </rPh>
    <rPh sb="13" eb="14">
      <t>オコナ</t>
    </rPh>
    <rPh sb="15" eb="17">
      <t>ヨテイ</t>
    </rPh>
    <rPh sb="20" eb="22">
      <t>バアイ</t>
    </rPh>
    <rPh sb="25" eb="27">
      <t>ケンシュウ</t>
    </rPh>
    <rPh sb="27" eb="29">
      <t>ナイヨウ</t>
    </rPh>
    <rPh sb="29" eb="30">
      <t>ラン</t>
    </rPh>
    <rPh sb="32" eb="34">
      <t>ジッシ</t>
    </rPh>
    <rPh sb="38" eb="40">
      <t>キニュウ</t>
    </rPh>
    <phoneticPr fontId="7"/>
  </si>
  <si>
    <t>事業所内研修</t>
    <rPh sb="0" eb="3">
      <t>ジギョウショ</t>
    </rPh>
    <rPh sb="3" eb="4">
      <t>ナイ</t>
    </rPh>
    <rPh sb="4" eb="6">
      <t>ケンシュウ</t>
    </rPh>
    <phoneticPr fontId="7"/>
  </si>
  <si>
    <t>実施年月日</t>
    <rPh sb="0" eb="2">
      <t>ジッシ</t>
    </rPh>
    <rPh sb="2" eb="5">
      <t>ネンガッピ</t>
    </rPh>
    <phoneticPr fontId="7"/>
  </si>
  <si>
    <t>出席者</t>
    <rPh sb="0" eb="3">
      <t>シュッセキシャ</t>
    </rPh>
    <phoneticPr fontId="7"/>
  </si>
  <si>
    <t>研修内容</t>
    <rPh sb="0" eb="2">
      <t>ケンシュウ</t>
    </rPh>
    <rPh sb="2" eb="4">
      <t>ナイヨウ</t>
    </rPh>
    <phoneticPr fontId="7"/>
  </si>
  <si>
    <t>事業所外研修</t>
    <rPh sb="0" eb="3">
      <t>ジギョウショ</t>
    </rPh>
    <rPh sb="3" eb="4">
      <t>ガイ</t>
    </rPh>
    <rPh sb="4" eb="6">
      <t>ケンシュウ</t>
    </rPh>
    <phoneticPr fontId="7"/>
  </si>
  <si>
    <t>　職場において行われる性的な言動又は優越的な関係を背景とした言動であって業務上必要かつ相当な範囲を超えたものにより従業者の就業環境が害されることを防止するための方針等を定めていますか？</t>
    <phoneticPr fontId="7"/>
  </si>
  <si>
    <t>２２　業務継続計画の策定</t>
    <rPh sb="3" eb="5">
      <t>ギョウム</t>
    </rPh>
    <rPh sb="5" eb="7">
      <t>ケイゾク</t>
    </rPh>
    <rPh sb="7" eb="9">
      <t>ケイカク</t>
    </rPh>
    <rPh sb="10" eb="12">
      <t>サクテイ</t>
    </rPh>
    <phoneticPr fontId="7"/>
  </si>
  <si>
    <t>　感染症や非常災害の発生時において、利用者に対するサービスの提供を継続的に実施するための、及び非常時の体制で早期の業務再開を図るための計画を策定していますか？</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59">
      <t>ギョウム</t>
    </rPh>
    <rPh sb="59" eb="61">
      <t>サイカイ</t>
    </rPh>
    <rPh sb="62" eb="63">
      <t>ハカ</t>
    </rPh>
    <rPh sb="67" eb="69">
      <t>ケイカク</t>
    </rPh>
    <rPh sb="70" eb="72">
      <t>サクテイ</t>
    </rPh>
    <phoneticPr fontId="7"/>
  </si>
  <si>
    <r>
      <t>　従業者に対し、業務継続計画について周知するとともに、必要な研修及び訓練を定期的</t>
    </r>
    <r>
      <rPr>
        <sz val="11"/>
        <rFont val="ＭＳ Ｐゴシック"/>
        <family val="3"/>
        <charset val="128"/>
      </rPr>
      <t>（年1回以上）に実施していますか？</t>
    </r>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39">
      <t>テイキ</t>
    </rPh>
    <rPh sb="39" eb="40">
      <t>マト</t>
    </rPh>
    <rPh sb="41" eb="42">
      <t>ネン</t>
    </rPh>
    <rPh sb="43" eb="44">
      <t>カイ</t>
    </rPh>
    <rPh sb="44" eb="46">
      <t>イジョウ</t>
    </rPh>
    <rPh sb="48" eb="50">
      <t>ジッシ</t>
    </rPh>
    <phoneticPr fontId="7"/>
  </si>
  <si>
    <t>２３　定員の遵守</t>
    <rPh sb="3" eb="5">
      <t>テイイン</t>
    </rPh>
    <rPh sb="6" eb="8">
      <t>ジュンシュ</t>
    </rPh>
    <phoneticPr fontId="7"/>
  </si>
  <si>
    <t>　サービス提供日ごとに、利用者数が届出されている定員を超えないような運営を行っていますか？</t>
    <rPh sb="5" eb="7">
      <t>テイキョウ</t>
    </rPh>
    <rPh sb="7" eb="8">
      <t>ヒ</t>
    </rPh>
    <rPh sb="12" eb="15">
      <t>リヨウシャ</t>
    </rPh>
    <rPh sb="15" eb="16">
      <t>スウ</t>
    </rPh>
    <rPh sb="17" eb="19">
      <t>トドケデ</t>
    </rPh>
    <rPh sb="24" eb="26">
      <t>テイイン</t>
    </rPh>
    <rPh sb="27" eb="28">
      <t>コ</t>
    </rPh>
    <rPh sb="34" eb="36">
      <t>ウンエイ</t>
    </rPh>
    <rPh sb="37" eb="38">
      <t>オコナ</t>
    </rPh>
    <phoneticPr fontId="7"/>
  </si>
  <si>
    <t>２４　非常災害対策　・　非常災害設備</t>
    <rPh sb="3" eb="5">
      <t>ヒジョウ</t>
    </rPh>
    <rPh sb="5" eb="7">
      <t>サイガイ</t>
    </rPh>
    <rPh sb="7" eb="9">
      <t>タイサク</t>
    </rPh>
    <rPh sb="12" eb="14">
      <t>ヒジョウ</t>
    </rPh>
    <rPh sb="14" eb="16">
      <t>サイガイ</t>
    </rPh>
    <rPh sb="16" eb="18">
      <t>セツビ</t>
    </rPh>
    <phoneticPr fontId="7"/>
  </si>
  <si>
    <t>　消防法施行規則に規定する消防計画等、非常災害に関する具体的な計画を立てていますか？</t>
    <rPh sb="1" eb="3">
      <t>ショウボウ</t>
    </rPh>
    <rPh sb="3" eb="4">
      <t>ホウ</t>
    </rPh>
    <rPh sb="4" eb="6">
      <t>セコウ</t>
    </rPh>
    <rPh sb="6" eb="8">
      <t>キソク</t>
    </rPh>
    <rPh sb="9" eb="11">
      <t>キテイ</t>
    </rPh>
    <rPh sb="13" eb="15">
      <t>ショウボウ</t>
    </rPh>
    <rPh sb="15" eb="17">
      <t>ケイカク</t>
    </rPh>
    <rPh sb="17" eb="18">
      <t>トウ</t>
    </rPh>
    <rPh sb="19" eb="21">
      <t>ヒジョウ</t>
    </rPh>
    <rPh sb="21" eb="23">
      <t>サイガイ</t>
    </rPh>
    <rPh sb="24" eb="25">
      <t>カン</t>
    </rPh>
    <rPh sb="27" eb="30">
      <t>グタイテキ</t>
    </rPh>
    <rPh sb="31" eb="33">
      <t>ケイカク</t>
    </rPh>
    <rPh sb="34" eb="35">
      <t>タ</t>
    </rPh>
    <phoneticPr fontId="7"/>
  </si>
  <si>
    <t>　事業所の防火管理者（又は責任者）の氏名を記入してください。</t>
    <rPh sb="1" eb="4">
      <t>ジギョウショ</t>
    </rPh>
    <rPh sb="5" eb="7">
      <t>ボウカ</t>
    </rPh>
    <rPh sb="7" eb="10">
      <t>カンリシャ</t>
    </rPh>
    <rPh sb="11" eb="12">
      <t>マタ</t>
    </rPh>
    <rPh sb="13" eb="16">
      <t>セキニンシャ</t>
    </rPh>
    <rPh sb="18" eb="20">
      <t>シメイ</t>
    </rPh>
    <rPh sb="21" eb="23">
      <t>キニュウ</t>
    </rPh>
    <phoneticPr fontId="7"/>
  </si>
  <si>
    <t>　本年４月以降の非常災害訓練の実施日又は実施予定日はいつですか？</t>
    <rPh sb="1" eb="3">
      <t>ホンネン</t>
    </rPh>
    <rPh sb="3" eb="4">
      <t>ヘイネン</t>
    </rPh>
    <rPh sb="4" eb="5">
      <t>ツキ</t>
    </rPh>
    <rPh sb="5" eb="7">
      <t>イコウ</t>
    </rPh>
    <rPh sb="8" eb="10">
      <t>ヒジョウ</t>
    </rPh>
    <rPh sb="10" eb="12">
      <t>サイガイ</t>
    </rPh>
    <rPh sb="12" eb="14">
      <t>クンレン</t>
    </rPh>
    <rPh sb="15" eb="18">
      <t>ジッシビ</t>
    </rPh>
    <rPh sb="18" eb="19">
      <t>マタ</t>
    </rPh>
    <rPh sb="20" eb="22">
      <t>ジッシ</t>
    </rPh>
    <rPh sb="22" eb="24">
      <t>ヨテイ</t>
    </rPh>
    <rPh sb="24" eb="25">
      <t>ヒ</t>
    </rPh>
    <phoneticPr fontId="7"/>
  </si>
  <si>
    <t>避難訓練</t>
    <rPh sb="0" eb="2">
      <t>ヒナン</t>
    </rPh>
    <rPh sb="2" eb="4">
      <t>クンレン</t>
    </rPh>
    <phoneticPr fontId="7"/>
  </si>
  <si>
    <t>（実施　・　実施予定）</t>
    <rPh sb="1" eb="3">
      <t>ジッシ</t>
    </rPh>
    <rPh sb="6" eb="8">
      <t>ジッシ</t>
    </rPh>
    <rPh sb="8" eb="10">
      <t>ヨテイ</t>
    </rPh>
    <phoneticPr fontId="7"/>
  </si>
  <si>
    <t>救出訓練</t>
    <rPh sb="0" eb="2">
      <t>キュウシュツ</t>
    </rPh>
    <rPh sb="2" eb="4">
      <t>クンレン</t>
    </rPh>
    <phoneticPr fontId="7"/>
  </si>
  <si>
    <t>その他</t>
    <rPh sb="2" eb="3">
      <t>タ</t>
    </rPh>
    <phoneticPr fontId="7"/>
  </si>
  <si>
    <t>訓練</t>
    <rPh sb="0" eb="2">
      <t>クンレン</t>
    </rPh>
    <phoneticPr fontId="7"/>
  </si>
  <si>
    <t>　火災等の災害時に、地域の消防機関へ速やかに通報する体制をとるよう従業員に周知していますか？</t>
    <rPh sb="1" eb="3">
      <t>カサイ</t>
    </rPh>
    <rPh sb="3" eb="4">
      <t>トウ</t>
    </rPh>
    <rPh sb="5" eb="8">
      <t>サイガイジ</t>
    </rPh>
    <rPh sb="10" eb="12">
      <t>チイキ</t>
    </rPh>
    <rPh sb="13" eb="15">
      <t>ショウボウ</t>
    </rPh>
    <rPh sb="15" eb="17">
      <t>キカン</t>
    </rPh>
    <rPh sb="18" eb="19">
      <t>スミ</t>
    </rPh>
    <rPh sb="22" eb="24">
      <t>ツウホウ</t>
    </rPh>
    <rPh sb="26" eb="28">
      <t>タイセイ</t>
    </rPh>
    <rPh sb="33" eb="36">
      <t>ジュウギョウイン</t>
    </rPh>
    <rPh sb="37" eb="39">
      <t>シュウチ</t>
    </rPh>
    <phoneticPr fontId="7"/>
  </si>
  <si>
    <t>　日ごろから、消防団や地域住民との連携を図り、火災等の際に消火・避難等に協力してもらえる体制をとっていますか？</t>
    <rPh sb="1" eb="2">
      <t>ヒ</t>
    </rPh>
    <rPh sb="7" eb="10">
      <t>ショウボウダン</t>
    </rPh>
    <rPh sb="11" eb="13">
      <t>チイキ</t>
    </rPh>
    <rPh sb="13" eb="15">
      <t>ジュウミン</t>
    </rPh>
    <rPh sb="17" eb="19">
      <t>レンケイ</t>
    </rPh>
    <rPh sb="20" eb="21">
      <t>ハカ</t>
    </rPh>
    <rPh sb="23" eb="25">
      <t>カサイ</t>
    </rPh>
    <rPh sb="25" eb="26">
      <t>トウ</t>
    </rPh>
    <rPh sb="27" eb="28">
      <t>サイ</t>
    </rPh>
    <rPh sb="29" eb="31">
      <t>ショウカ</t>
    </rPh>
    <rPh sb="32" eb="34">
      <t>ヒナン</t>
    </rPh>
    <rPh sb="34" eb="35">
      <t>トウ</t>
    </rPh>
    <rPh sb="36" eb="38">
      <t>キョウリョク</t>
    </rPh>
    <rPh sb="44" eb="46">
      <t>タイセイ</t>
    </rPh>
    <phoneticPr fontId="7"/>
  </si>
  <si>
    <t>　消防法その他の法令等に規定された必要な消火設備、非常災害用設備について定期的に設備点検を行っていますか？</t>
    <rPh sb="1" eb="4">
      <t>ショウボウホウ</t>
    </rPh>
    <rPh sb="6" eb="7">
      <t>タ</t>
    </rPh>
    <rPh sb="8" eb="10">
      <t>ホウレイ</t>
    </rPh>
    <rPh sb="10" eb="11">
      <t>トウ</t>
    </rPh>
    <rPh sb="12" eb="14">
      <t>キテイ</t>
    </rPh>
    <rPh sb="17" eb="19">
      <t>ヒツヨウ</t>
    </rPh>
    <rPh sb="20" eb="22">
      <t>ショウカ</t>
    </rPh>
    <rPh sb="22" eb="24">
      <t>セツビ</t>
    </rPh>
    <rPh sb="25" eb="27">
      <t>ヒジョウ</t>
    </rPh>
    <rPh sb="27" eb="29">
      <t>サイガイ</t>
    </rPh>
    <rPh sb="29" eb="30">
      <t>ヨウ</t>
    </rPh>
    <rPh sb="30" eb="32">
      <t>セツビ</t>
    </rPh>
    <rPh sb="36" eb="39">
      <t>テイキテキ</t>
    </rPh>
    <rPh sb="40" eb="42">
      <t>セツビ</t>
    </rPh>
    <rPh sb="42" eb="44">
      <t>テンケン</t>
    </rPh>
    <rPh sb="45" eb="46">
      <t>オコナ</t>
    </rPh>
    <phoneticPr fontId="7"/>
  </si>
  <si>
    <r>
      <t>　</t>
    </r>
    <r>
      <rPr>
        <sz val="11"/>
        <rFont val="ＭＳ Ｐゴシック"/>
        <family val="3"/>
        <charset val="128"/>
      </rPr>
      <t>指定緊急避難場所はどこですか？
  緊急時の避難経路は安全が確保されていますか？</t>
    </r>
    <rPh sb="1" eb="3">
      <t>シテイ</t>
    </rPh>
    <rPh sb="3" eb="5">
      <t>キンキュウ</t>
    </rPh>
    <rPh sb="5" eb="7">
      <t>ヒナン</t>
    </rPh>
    <rPh sb="7" eb="9">
      <t>バショ</t>
    </rPh>
    <rPh sb="19" eb="22">
      <t>キンキュウジ</t>
    </rPh>
    <rPh sb="23" eb="25">
      <t>ヒナン</t>
    </rPh>
    <rPh sb="25" eb="27">
      <t>ケイロ</t>
    </rPh>
    <rPh sb="28" eb="30">
      <t>アンゼン</t>
    </rPh>
    <rPh sb="31" eb="33">
      <t>カクホ</t>
    </rPh>
    <phoneticPr fontId="7"/>
  </si>
  <si>
    <t>（場所）</t>
    <rPh sb="1" eb="3">
      <t>バショ</t>
    </rPh>
    <phoneticPr fontId="7"/>
  </si>
  <si>
    <t>※防火管理者の責務（消防法施行令第３条の２）</t>
    <rPh sb="1" eb="3">
      <t>ボウカ</t>
    </rPh>
    <rPh sb="3" eb="6">
      <t>カンリシャ</t>
    </rPh>
    <rPh sb="7" eb="9">
      <t>セキム</t>
    </rPh>
    <rPh sb="10" eb="12">
      <t>ショウボウ</t>
    </rPh>
    <rPh sb="12" eb="13">
      <t>ホウ</t>
    </rPh>
    <rPh sb="13" eb="15">
      <t>セコウ</t>
    </rPh>
    <rPh sb="15" eb="16">
      <t>レイ</t>
    </rPh>
    <rPh sb="16" eb="17">
      <t>ダイ</t>
    </rPh>
    <rPh sb="18" eb="19">
      <t>ジョウ</t>
    </rPh>
    <phoneticPr fontId="7"/>
  </si>
  <si>
    <t>第3条の２第１項　防火管理者は、総務省令で定めるところにより、当該防火対象物についての防火管理に係る消防計画を作成し、所轄消防長又は消防署長に届け出なければならない。</t>
    <rPh sb="0" eb="1">
      <t>ダイ</t>
    </rPh>
    <rPh sb="2" eb="3">
      <t>ジョウ</t>
    </rPh>
    <rPh sb="5" eb="6">
      <t>ダイ</t>
    </rPh>
    <rPh sb="7" eb="8">
      <t>コウ</t>
    </rPh>
    <rPh sb="9" eb="11">
      <t>ボウカ</t>
    </rPh>
    <rPh sb="11" eb="14">
      <t>カンリシャ</t>
    </rPh>
    <rPh sb="16" eb="18">
      <t>ソウム</t>
    </rPh>
    <rPh sb="18" eb="20">
      <t>ショウレイ</t>
    </rPh>
    <rPh sb="21" eb="22">
      <t>サダ</t>
    </rPh>
    <rPh sb="31" eb="33">
      <t>トウガイ</t>
    </rPh>
    <rPh sb="33" eb="35">
      <t>ボウカ</t>
    </rPh>
    <rPh sb="35" eb="38">
      <t>タイショウブツ</t>
    </rPh>
    <rPh sb="43" eb="45">
      <t>ボウカ</t>
    </rPh>
    <rPh sb="45" eb="47">
      <t>カンリ</t>
    </rPh>
    <rPh sb="48" eb="49">
      <t>カカワ</t>
    </rPh>
    <rPh sb="50" eb="52">
      <t>ショウボウ</t>
    </rPh>
    <rPh sb="52" eb="54">
      <t>ケイカク</t>
    </rPh>
    <rPh sb="55" eb="57">
      <t>サクセイ</t>
    </rPh>
    <rPh sb="59" eb="61">
      <t>ショカツ</t>
    </rPh>
    <rPh sb="61" eb="64">
      <t>ショウボウチョウ</t>
    </rPh>
    <rPh sb="64" eb="65">
      <t>マタ</t>
    </rPh>
    <rPh sb="66" eb="69">
      <t>ショウボウショ</t>
    </rPh>
    <rPh sb="69" eb="70">
      <t>チョウ</t>
    </rPh>
    <rPh sb="71" eb="72">
      <t>トド</t>
    </rPh>
    <rPh sb="73" eb="74">
      <t>デ</t>
    </rPh>
    <phoneticPr fontId="7"/>
  </si>
  <si>
    <t>第３条の２第２項　防火管理者は、前項の消防計画に基づいて、当該防火対象物について消火、通報及び避難の訓練の実施、消防の用に供する設備、消防用水又は消火活動上必要な施設の点検及び整備、火気の使用又は取扱いに関する監督、避難又は防火上必要な構造及び設備の維持管理並びに収容人数の管理その他防火管理上必要な業務を行わなければならない。</t>
    <rPh sb="0" eb="1">
      <t>ダイ</t>
    </rPh>
    <rPh sb="2" eb="3">
      <t>ジョウ</t>
    </rPh>
    <rPh sb="5" eb="6">
      <t>ダイ</t>
    </rPh>
    <rPh sb="7" eb="8">
      <t>コウ</t>
    </rPh>
    <rPh sb="9" eb="11">
      <t>ボウカ</t>
    </rPh>
    <rPh sb="11" eb="14">
      <t>カンリシャ</t>
    </rPh>
    <rPh sb="16" eb="18">
      <t>ゼンコウ</t>
    </rPh>
    <rPh sb="19" eb="21">
      <t>ショウボウ</t>
    </rPh>
    <rPh sb="21" eb="23">
      <t>ケイカク</t>
    </rPh>
    <rPh sb="24" eb="25">
      <t>モト</t>
    </rPh>
    <rPh sb="29" eb="31">
      <t>トウガイ</t>
    </rPh>
    <rPh sb="31" eb="33">
      <t>ボウカ</t>
    </rPh>
    <rPh sb="33" eb="36">
      <t>タイショウブツ</t>
    </rPh>
    <rPh sb="40" eb="42">
      <t>ショウカ</t>
    </rPh>
    <rPh sb="43" eb="45">
      <t>ツウホウ</t>
    </rPh>
    <rPh sb="45" eb="46">
      <t>オヨ</t>
    </rPh>
    <rPh sb="47" eb="49">
      <t>ヒナン</t>
    </rPh>
    <rPh sb="50" eb="52">
      <t>クンレン</t>
    </rPh>
    <rPh sb="53" eb="55">
      <t>ジッシ</t>
    </rPh>
    <rPh sb="56" eb="58">
      <t>ショウボウ</t>
    </rPh>
    <rPh sb="59" eb="60">
      <t>ヨウ</t>
    </rPh>
    <rPh sb="61" eb="62">
      <t>キョウ</t>
    </rPh>
    <rPh sb="64" eb="66">
      <t>セツビ</t>
    </rPh>
    <rPh sb="67" eb="69">
      <t>ショウボウ</t>
    </rPh>
    <rPh sb="69" eb="71">
      <t>ヨウスイ</t>
    </rPh>
    <rPh sb="71" eb="72">
      <t>マタ</t>
    </rPh>
    <rPh sb="73" eb="75">
      <t>ショウカ</t>
    </rPh>
    <rPh sb="75" eb="77">
      <t>カツドウ</t>
    </rPh>
    <rPh sb="77" eb="78">
      <t>ジョウ</t>
    </rPh>
    <rPh sb="78" eb="80">
      <t>ヒツヨウ</t>
    </rPh>
    <rPh sb="81" eb="83">
      <t>シセツ</t>
    </rPh>
    <rPh sb="84" eb="86">
      <t>テンケン</t>
    </rPh>
    <rPh sb="86" eb="87">
      <t>オヨ</t>
    </rPh>
    <rPh sb="88" eb="90">
      <t>セイビ</t>
    </rPh>
    <rPh sb="91" eb="93">
      <t>カキ</t>
    </rPh>
    <rPh sb="94" eb="96">
      <t>シヨウ</t>
    </rPh>
    <rPh sb="96" eb="97">
      <t>マタ</t>
    </rPh>
    <rPh sb="98" eb="100">
      <t>トリアツカ</t>
    </rPh>
    <rPh sb="102" eb="103">
      <t>カン</t>
    </rPh>
    <rPh sb="105" eb="107">
      <t>カントク</t>
    </rPh>
    <rPh sb="108" eb="110">
      <t>ヒナン</t>
    </rPh>
    <rPh sb="110" eb="111">
      <t>マタ</t>
    </rPh>
    <rPh sb="112" eb="114">
      <t>ボウカ</t>
    </rPh>
    <rPh sb="114" eb="115">
      <t>ジョウ</t>
    </rPh>
    <rPh sb="115" eb="117">
      <t>ヒツヨウ</t>
    </rPh>
    <rPh sb="118" eb="120">
      <t>コウゾウ</t>
    </rPh>
    <rPh sb="120" eb="121">
      <t>オヨ</t>
    </rPh>
    <rPh sb="122" eb="124">
      <t>セツビ</t>
    </rPh>
    <rPh sb="125" eb="127">
      <t>イジ</t>
    </rPh>
    <rPh sb="127" eb="129">
      <t>カンリ</t>
    </rPh>
    <rPh sb="129" eb="130">
      <t>ナラ</t>
    </rPh>
    <rPh sb="132" eb="134">
      <t>シュウヨウ</t>
    </rPh>
    <rPh sb="134" eb="136">
      <t>ニンズウ</t>
    </rPh>
    <rPh sb="137" eb="139">
      <t>カンリ</t>
    </rPh>
    <rPh sb="141" eb="142">
      <t>タ</t>
    </rPh>
    <rPh sb="142" eb="144">
      <t>ボウカ</t>
    </rPh>
    <rPh sb="144" eb="146">
      <t>カンリ</t>
    </rPh>
    <rPh sb="146" eb="147">
      <t>ジョウ</t>
    </rPh>
    <rPh sb="147" eb="149">
      <t>ヒツヨウ</t>
    </rPh>
    <rPh sb="150" eb="152">
      <t>ギョウム</t>
    </rPh>
    <rPh sb="153" eb="154">
      <t>オコナ</t>
    </rPh>
    <phoneticPr fontId="7"/>
  </si>
  <si>
    <t>第３条の２第３項　防火管理者は、防火管理上必要な業務を行うときは、必要に応じて当該防火対象物の管理について権原を有する者の指示を求め、誠実にその職務を遂行しなければならない。</t>
    <rPh sb="0" eb="1">
      <t>ダイ</t>
    </rPh>
    <rPh sb="2" eb="3">
      <t>ジョウ</t>
    </rPh>
    <rPh sb="5" eb="6">
      <t>ダイ</t>
    </rPh>
    <rPh sb="7" eb="8">
      <t>コウ</t>
    </rPh>
    <rPh sb="9" eb="11">
      <t>ボウカ</t>
    </rPh>
    <rPh sb="11" eb="14">
      <t>カンリシャ</t>
    </rPh>
    <rPh sb="16" eb="18">
      <t>ボウカ</t>
    </rPh>
    <rPh sb="18" eb="20">
      <t>カンリ</t>
    </rPh>
    <rPh sb="20" eb="21">
      <t>ジョウ</t>
    </rPh>
    <rPh sb="21" eb="23">
      <t>ヒツヨウ</t>
    </rPh>
    <rPh sb="24" eb="26">
      <t>ギョウム</t>
    </rPh>
    <rPh sb="27" eb="28">
      <t>オコナ</t>
    </rPh>
    <rPh sb="33" eb="35">
      <t>ヒツヨウ</t>
    </rPh>
    <rPh sb="36" eb="37">
      <t>オウ</t>
    </rPh>
    <rPh sb="39" eb="41">
      <t>トウガイ</t>
    </rPh>
    <rPh sb="41" eb="43">
      <t>ボウカ</t>
    </rPh>
    <rPh sb="43" eb="46">
      <t>タイショウブツ</t>
    </rPh>
    <rPh sb="47" eb="49">
      <t>カンリ</t>
    </rPh>
    <rPh sb="53" eb="55">
      <t>ケンゲン</t>
    </rPh>
    <rPh sb="56" eb="57">
      <t>ユウ</t>
    </rPh>
    <rPh sb="59" eb="60">
      <t>モノ</t>
    </rPh>
    <rPh sb="61" eb="63">
      <t>シジ</t>
    </rPh>
    <rPh sb="64" eb="65">
      <t>モト</t>
    </rPh>
    <rPh sb="67" eb="69">
      <t>セイジツ</t>
    </rPh>
    <rPh sb="72" eb="74">
      <t>ショクム</t>
    </rPh>
    <rPh sb="75" eb="77">
      <t>スイコウ</t>
    </rPh>
    <phoneticPr fontId="7"/>
  </si>
  <si>
    <t>第３条の２第４項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t>
    <rPh sb="5" eb="6">
      <t>ダイ</t>
    </rPh>
    <rPh sb="7" eb="8">
      <t>コウ</t>
    </rPh>
    <phoneticPr fontId="7"/>
  </si>
  <si>
    <t>２５　衛生管理等</t>
    <rPh sb="3" eb="5">
      <t>エイセイ</t>
    </rPh>
    <rPh sb="5" eb="8">
      <t>カンリトウ</t>
    </rPh>
    <phoneticPr fontId="7"/>
  </si>
  <si>
    <t>　利用者の使用する施設、食器その他の設備又は飲用に供する水について、衛生的な管理に努め、又は衛生上必要な措置を講じていますか？</t>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phoneticPr fontId="7"/>
  </si>
  <si>
    <r>
      <t>　感染症が発生し、又はまん延しないように、次に掲げる措置を講じていますか？
　・感染症の予防及びまん延防止（以降、「感染症予防等」という。）のための対策を検討する
　　</t>
    </r>
    <r>
      <rPr>
        <sz val="11"/>
        <rFont val="ＭＳ Ｐゴシック"/>
        <family val="3"/>
        <charset val="128"/>
      </rPr>
      <t>委員会の開催及び従業者への周知徹底
　・感染症予防等のための指針の整備
　・従業者に対して感染症予防等のための研修及び訓練を実施</t>
    </r>
    <rPh sb="1" eb="3">
      <t>カンセン</t>
    </rPh>
    <rPh sb="3" eb="4">
      <t>ショウ</t>
    </rPh>
    <rPh sb="5" eb="7">
      <t>ハッセイ</t>
    </rPh>
    <rPh sb="9" eb="10">
      <t>マタ</t>
    </rPh>
    <rPh sb="13" eb="14">
      <t>エン</t>
    </rPh>
    <rPh sb="21" eb="22">
      <t>ツギ</t>
    </rPh>
    <rPh sb="23" eb="24">
      <t>カカ</t>
    </rPh>
    <rPh sb="26" eb="28">
      <t>ソチ</t>
    </rPh>
    <rPh sb="29" eb="30">
      <t>コウ</t>
    </rPh>
    <rPh sb="40" eb="43">
      <t>カンセンショウ</t>
    </rPh>
    <rPh sb="44" eb="46">
      <t>ヨボウ</t>
    </rPh>
    <rPh sb="46" eb="47">
      <t>オヨ</t>
    </rPh>
    <rPh sb="50" eb="51">
      <t>エン</t>
    </rPh>
    <rPh sb="51" eb="53">
      <t>ボウシ</t>
    </rPh>
    <rPh sb="54" eb="56">
      <t>イコウ</t>
    </rPh>
    <rPh sb="58" eb="61">
      <t>カンセンショウ</t>
    </rPh>
    <rPh sb="61" eb="63">
      <t>ヨボウ</t>
    </rPh>
    <rPh sb="63" eb="64">
      <t>ナド</t>
    </rPh>
    <rPh sb="74" eb="76">
      <t>タイサク</t>
    </rPh>
    <rPh sb="77" eb="79">
      <t>ケントウ</t>
    </rPh>
    <rPh sb="84" eb="87">
      <t>イインカイ</t>
    </rPh>
    <rPh sb="88" eb="90">
      <t>カイサイ</t>
    </rPh>
    <rPh sb="90" eb="91">
      <t>オヨ</t>
    </rPh>
    <rPh sb="97" eb="99">
      <t>シュウチ</t>
    </rPh>
    <rPh sb="99" eb="101">
      <t>テッテイ</t>
    </rPh>
    <rPh sb="104" eb="107">
      <t>カンセンショウ</t>
    </rPh>
    <rPh sb="107" eb="109">
      <t>ヨボウ</t>
    </rPh>
    <rPh sb="109" eb="110">
      <t>ナド</t>
    </rPh>
    <rPh sb="114" eb="116">
      <t>シシン</t>
    </rPh>
    <rPh sb="117" eb="119">
      <t>セイビ</t>
    </rPh>
    <rPh sb="126" eb="127">
      <t>タイ</t>
    </rPh>
    <rPh sb="129" eb="132">
      <t>カンセンショウ</t>
    </rPh>
    <rPh sb="132" eb="134">
      <t>ヨボウ</t>
    </rPh>
    <rPh sb="134" eb="135">
      <t>ナド</t>
    </rPh>
    <rPh sb="139" eb="141">
      <t>ケンシュウ</t>
    </rPh>
    <rPh sb="141" eb="142">
      <t>オヨ</t>
    </rPh>
    <rPh sb="143" eb="145">
      <t>クンレン</t>
    </rPh>
    <rPh sb="146" eb="148">
      <t>ジッシ</t>
    </rPh>
    <phoneticPr fontId="7"/>
  </si>
  <si>
    <t>２６　掲示</t>
    <rPh sb="3" eb="5">
      <t>ケイジ</t>
    </rPh>
    <phoneticPr fontId="7"/>
  </si>
  <si>
    <r>
      <t>　次の内容を誰もが見やすい場所に掲示</t>
    </r>
    <r>
      <rPr>
        <sz val="11"/>
        <rFont val="ＭＳ Ｐゴシック"/>
        <family val="3"/>
        <charset val="128"/>
      </rPr>
      <t>若しくはファイル等を設置していますか？
　（運営規程・重要事項説明書・料金表・勤務体制一覧表）</t>
    </r>
    <rPh sb="1" eb="2">
      <t>ツギ</t>
    </rPh>
    <rPh sb="3" eb="5">
      <t>ナイヨウ</t>
    </rPh>
    <rPh sb="6" eb="7">
      <t>ダレ</t>
    </rPh>
    <rPh sb="9" eb="10">
      <t>ミ</t>
    </rPh>
    <rPh sb="13" eb="15">
      <t>バショ</t>
    </rPh>
    <rPh sb="16" eb="18">
      <t>ケイジ</t>
    </rPh>
    <rPh sb="18" eb="19">
      <t>モ</t>
    </rPh>
    <rPh sb="26" eb="27">
      <t>トウ</t>
    </rPh>
    <rPh sb="28" eb="30">
      <t>セッチ</t>
    </rPh>
    <rPh sb="40" eb="42">
      <t>ウンエイ</t>
    </rPh>
    <rPh sb="42" eb="44">
      <t>キテイ</t>
    </rPh>
    <rPh sb="45" eb="47">
      <t>ジュウヨウ</t>
    </rPh>
    <rPh sb="47" eb="49">
      <t>ジコウ</t>
    </rPh>
    <rPh sb="49" eb="52">
      <t>セツメイショ</t>
    </rPh>
    <rPh sb="53" eb="55">
      <t>リョウキン</t>
    </rPh>
    <rPh sb="55" eb="56">
      <t>ヒョウ</t>
    </rPh>
    <rPh sb="57" eb="59">
      <t>キンム</t>
    </rPh>
    <rPh sb="59" eb="61">
      <t>タイセイ</t>
    </rPh>
    <rPh sb="61" eb="63">
      <t>イチラン</t>
    </rPh>
    <rPh sb="63" eb="64">
      <t>ヒョウ</t>
    </rPh>
    <phoneticPr fontId="7"/>
  </si>
  <si>
    <t>※常に最新の情報を掲示しておいてください。掲示方法は、壁等に貼り付ける方法の他、ファイルや冊子にして誰もが見やすい場所に整備してください。</t>
    <rPh sb="1" eb="2">
      <t>ツネ</t>
    </rPh>
    <rPh sb="3" eb="5">
      <t>サイシン</t>
    </rPh>
    <rPh sb="6" eb="8">
      <t>ジョウホウ</t>
    </rPh>
    <rPh sb="9" eb="11">
      <t>ケイジ</t>
    </rPh>
    <rPh sb="21" eb="23">
      <t>ケイジ</t>
    </rPh>
    <rPh sb="23" eb="25">
      <t>ホウホウ</t>
    </rPh>
    <rPh sb="27" eb="28">
      <t>カベ</t>
    </rPh>
    <rPh sb="28" eb="29">
      <t>トウ</t>
    </rPh>
    <rPh sb="30" eb="31">
      <t>ハ</t>
    </rPh>
    <rPh sb="32" eb="33">
      <t>ツ</t>
    </rPh>
    <rPh sb="35" eb="37">
      <t>ホウホウ</t>
    </rPh>
    <rPh sb="38" eb="39">
      <t>ホカ</t>
    </rPh>
    <rPh sb="45" eb="47">
      <t>サッシ</t>
    </rPh>
    <rPh sb="50" eb="51">
      <t>ダレ</t>
    </rPh>
    <rPh sb="53" eb="54">
      <t>ミ</t>
    </rPh>
    <rPh sb="57" eb="59">
      <t>バショ</t>
    </rPh>
    <rPh sb="60" eb="62">
      <t>セイビ</t>
    </rPh>
    <phoneticPr fontId="7"/>
  </si>
  <si>
    <t>２７　秘密の保持</t>
    <rPh sb="3" eb="5">
      <t>ヒミツ</t>
    </rPh>
    <rPh sb="6" eb="8">
      <t>ホジ</t>
    </rPh>
    <phoneticPr fontId="7"/>
  </si>
  <si>
    <t>　就業規則や雇用契約書等に、従業者及び退職した者が業務上知り得た利用者やその家族の個人情報を漏らすことを禁止する規定がありますか？</t>
    <rPh sb="1" eb="3">
      <t>シュウギョウ</t>
    </rPh>
    <rPh sb="3" eb="5">
      <t>キソク</t>
    </rPh>
    <rPh sb="6" eb="8">
      <t>コヨウ</t>
    </rPh>
    <rPh sb="8" eb="11">
      <t>ケイヤクショ</t>
    </rPh>
    <rPh sb="11" eb="12">
      <t>トウ</t>
    </rPh>
    <rPh sb="14" eb="17">
      <t>ジュウギョウシャ</t>
    </rPh>
    <rPh sb="17" eb="18">
      <t>オヨ</t>
    </rPh>
    <rPh sb="19" eb="21">
      <t>タイショク</t>
    </rPh>
    <rPh sb="23" eb="24">
      <t>シャ</t>
    </rPh>
    <rPh sb="25" eb="28">
      <t>ギョウムジョウ</t>
    </rPh>
    <rPh sb="28" eb="29">
      <t>シ</t>
    </rPh>
    <rPh sb="30" eb="31">
      <t>エ</t>
    </rPh>
    <rPh sb="32" eb="35">
      <t>リヨウシャ</t>
    </rPh>
    <rPh sb="38" eb="40">
      <t>カゾク</t>
    </rPh>
    <rPh sb="41" eb="43">
      <t>コジン</t>
    </rPh>
    <rPh sb="43" eb="45">
      <t>ジョウホウ</t>
    </rPh>
    <rPh sb="46" eb="47">
      <t>モ</t>
    </rPh>
    <rPh sb="52" eb="54">
      <t>キンシ</t>
    </rPh>
    <rPh sb="56" eb="58">
      <t>キテイ</t>
    </rPh>
    <phoneticPr fontId="7"/>
  </si>
  <si>
    <t>　利用者全員から個人情報使用同意書等で利用者やその家族の個人情報をサービス担当者会議等で使用することについて同意を得ていますか？</t>
    <rPh sb="1" eb="4">
      <t>リヨウシャ</t>
    </rPh>
    <rPh sb="4" eb="6">
      <t>ゼンイン</t>
    </rPh>
    <rPh sb="8" eb="10">
      <t>コジン</t>
    </rPh>
    <rPh sb="10" eb="12">
      <t>ジョウホウ</t>
    </rPh>
    <rPh sb="12" eb="14">
      <t>シヨウ</t>
    </rPh>
    <rPh sb="14" eb="17">
      <t>ドウイショ</t>
    </rPh>
    <rPh sb="17" eb="18">
      <t>トウ</t>
    </rPh>
    <rPh sb="19" eb="22">
      <t>リヨウシャ</t>
    </rPh>
    <rPh sb="25" eb="27">
      <t>カゾク</t>
    </rPh>
    <rPh sb="28" eb="30">
      <t>コジン</t>
    </rPh>
    <rPh sb="30" eb="32">
      <t>ジョウホウ</t>
    </rPh>
    <rPh sb="37" eb="40">
      <t>タントウシャ</t>
    </rPh>
    <rPh sb="40" eb="42">
      <t>カイギ</t>
    </rPh>
    <rPh sb="42" eb="43">
      <t>トウ</t>
    </rPh>
    <rPh sb="44" eb="46">
      <t>シヨウ</t>
    </rPh>
    <rPh sb="54" eb="56">
      <t>ドウイ</t>
    </rPh>
    <rPh sb="57" eb="58">
      <t>エ</t>
    </rPh>
    <phoneticPr fontId="7"/>
  </si>
  <si>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7"/>
  </si>
  <si>
    <t>２８　広告</t>
    <rPh sb="3" eb="5">
      <t>コウコク</t>
    </rPh>
    <phoneticPr fontId="7"/>
  </si>
  <si>
    <t>　事業所を広告する場合には、その内容が虚偽又は誇大なものとならないようにしていますか？</t>
    <rPh sb="1" eb="4">
      <t>ジギョウショ</t>
    </rPh>
    <rPh sb="5" eb="7">
      <t>コウコク</t>
    </rPh>
    <rPh sb="9" eb="11">
      <t>バアイ</t>
    </rPh>
    <rPh sb="16" eb="18">
      <t>ナイヨウ</t>
    </rPh>
    <rPh sb="19" eb="21">
      <t>キョギ</t>
    </rPh>
    <rPh sb="21" eb="22">
      <t>マタ</t>
    </rPh>
    <rPh sb="23" eb="25">
      <t>コダイ</t>
    </rPh>
    <phoneticPr fontId="7"/>
  </si>
  <si>
    <t>２９　居宅介護支援事業者に対する利益供与の禁止</t>
    <rPh sb="3" eb="5">
      <t>キョタク</t>
    </rPh>
    <rPh sb="5" eb="7">
      <t>カイゴ</t>
    </rPh>
    <rPh sb="7" eb="9">
      <t>シエン</t>
    </rPh>
    <rPh sb="9" eb="11">
      <t>ジギョウ</t>
    </rPh>
    <rPh sb="11" eb="12">
      <t>シャ</t>
    </rPh>
    <rPh sb="13" eb="14">
      <t>タイ</t>
    </rPh>
    <rPh sb="16" eb="18">
      <t>リエキ</t>
    </rPh>
    <rPh sb="18" eb="20">
      <t>キョウヨ</t>
    </rPh>
    <rPh sb="21" eb="23">
      <t>キンシ</t>
    </rPh>
    <phoneticPr fontId="7"/>
  </si>
  <si>
    <t>　居宅介護支援事業者又はその従業者に対し、利用者に特定の事業者によるサービスを利用させることの対償として、金品その他の財産上の利益を供与していませんか？</t>
    <rPh sb="1" eb="3">
      <t>キョタク</t>
    </rPh>
    <rPh sb="3" eb="5">
      <t>カイゴ</t>
    </rPh>
    <rPh sb="5" eb="7">
      <t>シエン</t>
    </rPh>
    <rPh sb="7" eb="10">
      <t>ジギョウシャ</t>
    </rPh>
    <rPh sb="10" eb="11">
      <t>マタ</t>
    </rPh>
    <rPh sb="14" eb="16">
      <t>ジュウギョウ</t>
    </rPh>
    <rPh sb="16" eb="17">
      <t>シャ</t>
    </rPh>
    <rPh sb="18" eb="19">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7"/>
  </si>
  <si>
    <t>３０　苦情処理</t>
    <rPh sb="3" eb="5">
      <t>クジョウ</t>
    </rPh>
    <rPh sb="5" eb="7">
      <t>ショリ</t>
    </rPh>
    <phoneticPr fontId="7"/>
  </si>
  <si>
    <t>　利用者等に対し、苦情の申立先や窓口を記載した書類（重要事項説明書でも可）を配布するなど、当該サービスに対する苦情の申し出がしやすいようにしていますか？</t>
    <rPh sb="1" eb="4">
      <t>リヨウシャ</t>
    </rPh>
    <rPh sb="4" eb="5">
      <t>トウ</t>
    </rPh>
    <rPh sb="6" eb="7">
      <t>タイ</t>
    </rPh>
    <rPh sb="9" eb="11">
      <t>クジョウ</t>
    </rPh>
    <rPh sb="12" eb="14">
      <t>モウシタテ</t>
    </rPh>
    <rPh sb="14" eb="15">
      <t>サキ</t>
    </rPh>
    <rPh sb="16" eb="18">
      <t>マドグチ</t>
    </rPh>
    <rPh sb="19" eb="21">
      <t>キサイ</t>
    </rPh>
    <rPh sb="23" eb="25">
      <t>ショルイ</t>
    </rPh>
    <rPh sb="26" eb="28">
      <t>ジュウヨウ</t>
    </rPh>
    <rPh sb="28" eb="30">
      <t>ジコウ</t>
    </rPh>
    <rPh sb="30" eb="32">
      <t>セツメイ</t>
    </rPh>
    <rPh sb="32" eb="33">
      <t>ショ</t>
    </rPh>
    <rPh sb="35" eb="36">
      <t>カ</t>
    </rPh>
    <rPh sb="38" eb="40">
      <t>ハイフ</t>
    </rPh>
    <rPh sb="45" eb="47">
      <t>トウガイ</t>
    </rPh>
    <rPh sb="52" eb="53">
      <t>タイ</t>
    </rPh>
    <rPh sb="55" eb="57">
      <t>クジョウ</t>
    </rPh>
    <rPh sb="58" eb="59">
      <t>モウ</t>
    </rPh>
    <rPh sb="60" eb="61">
      <t>デ</t>
    </rPh>
    <phoneticPr fontId="7"/>
  </si>
  <si>
    <t>　苦情相談の方法や対応手順を記載したマニュアル等を整備し、事業所に掲示していますか？</t>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7"/>
  </si>
  <si>
    <t>　苦情記録簿を整備して５年間保管していますか？</t>
    <rPh sb="1" eb="3">
      <t>クジョウ</t>
    </rPh>
    <rPh sb="3" eb="6">
      <t>キロクボ</t>
    </rPh>
    <rPh sb="7" eb="9">
      <t>セイビ</t>
    </rPh>
    <rPh sb="12" eb="14">
      <t>ネンカン</t>
    </rPh>
    <rPh sb="14" eb="16">
      <t>ホカン</t>
    </rPh>
    <phoneticPr fontId="7"/>
  </si>
  <si>
    <t>　実際にあった苦情及びその原因と対応策について、職員に周知する等再発防止やサービスの質の向上に努めていますか？</t>
    <rPh sb="1" eb="3">
      <t>ジッサイ</t>
    </rPh>
    <rPh sb="7" eb="9">
      <t>クジョウ</t>
    </rPh>
    <rPh sb="9" eb="10">
      <t>オヨ</t>
    </rPh>
    <rPh sb="13" eb="15">
      <t>ゲンイン</t>
    </rPh>
    <rPh sb="16" eb="19">
      <t>タイオウサク</t>
    </rPh>
    <rPh sb="24" eb="26">
      <t>ショクイン</t>
    </rPh>
    <rPh sb="27" eb="29">
      <t>シュウチ</t>
    </rPh>
    <rPh sb="31" eb="32">
      <t>ナド</t>
    </rPh>
    <rPh sb="32" eb="34">
      <t>サイハツ</t>
    </rPh>
    <rPh sb="34" eb="36">
      <t>ボウシ</t>
    </rPh>
    <rPh sb="42" eb="43">
      <t>シツ</t>
    </rPh>
    <rPh sb="44" eb="46">
      <t>コウジョウ</t>
    </rPh>
    <rPh sb="47" eb="48">
      <t>ツト</t>
    </rPh>
    <phoneticPr fontId="7"/>
  </si>
  <si>
    <t>　利用者が外部に声を出せる工夫について、どのように図られていますか？</t>
    <rPh sb="1" eb="4">
      <t>リヨウシャ</t>
    </rPh>
    <rPh sb="5" eb="7">
      <t>ガイブ</t>
    </rPh>
    <rPh sb="8" eb="9">
      <t>コエ</t>
    </rPh>
    <rPh sb="10" eb="11">
      <t>ダ</t>
    </rPh>
    <rPh sb="13" eb="15">
      <t>クフウ</t>
    </rPh>
    <rPh sb="25" eb="26">
      <t>ハカ</t>
    </rPh>
    <phoneticPr fontId="7"/>
  </si>
  <si>
    <t>【具体的に記入してください】</t>
    <rPh sb="1" eb="4">
      <t>グタイテキ</t>
    </rPh>
    <rPh sb="5" eb="7">
      <t>キニュウ</t>
    </rPh>
    <phoneticPr fontId="7"/>
  </si>
  <si>
    <t>３１　地域との連携等</t>
    <phoneticPr fontId="7"/>
  </si>
  <si>
    <t>　運営推進会議を設置していますか。</t>
    <rPh sb="1" eb="3">
      <t>ウンエイ</t>
    </rPh>
    <rPh sb="3" eb="5">
      <t>スイシン</t>
    </rPh>
    <rPh sb="5" eb="7">
      <t>カイギ</t>
    </rPh>
    <rPh sb="8" eb="10">
      <t>セッチ</t>
    </rPh>
    <phoneticPr fontId="7"/>
  </si>
  <si>
    <t>　運営推進会議で活動状況等を報告し、評価を受けるとともに、必要な要望、助言等を聴く機会を設けていますか。</t>
    <rPh sb="1" eb="3">
      <t>ウンエイ</t>
    </rPh>
    <rPh sb="3" eb="5">
      <t>スイシン</t>
    </rPh>
    <rPh sb="5" eb="7">
      <t>カイギ</t>
    </rPh>
    <rPh sb="8" eb="10">
      <t>カツドウ</t>
    </rPh>
    <rPh sb="10" eb="12">
      <t>ジョウキョウ</t>
    </rPh>
    <rPh sb="12" eb="13">
      <t>トウ</t>
    </rPh>
    <rPh sb="14" eb="16">
      <t>ホウコク</t>
    </rPh>
    <rPh sb="18" eb="20">
      <t>ヒョウカ</t>
    </rPh>
    <rPh sb="21" eb="22">
      <t>ウ</t>
    </rPh>
    <rPh sb="29" eb="31">
      <t>ヒツヨウ</t>
    </rPh>
    <rPh sb="32" eb="34">
      <t>ヨウボウ</t>
    </rPh>
    <rPh sb="35" eb="37">
      <t>ジョゲン</t>
    </rPh>
    <rPh sb="37" eb="38">
      <t>トウ</t>
    </rPh>
    <rPh sb="39" eb="40">
      <t>キ</t>
    </rPh>
    <rPh sb="41" eb="43">
      <t>キカイ</t>
    </rPh>
    <rPh sb="44" eb="45">
      <t>モウ</t>
    </rPh>
    <phoneticPr fontId="7"/>
  </si>
  <si>
    <t>　事業の運営にあたり、地域住民又はその自発的な活動等との連携及び協力を行う等の地域との交流を図っていますか。</t>
    <rPh sb="1" eb="3">
      <t>ジギョウ</t>
    </rPh>
    <rPh sb="4" eb="6">
      <t>ウンエイ</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ハカ</t>
    </rPh>
    <phoneticPr fontId="7"/>
  </si>
  <si>
    <r>
      <t>　</t>
    </r>
    <r>
      <rPr>
        <sz val="11"/>
        <rFont val="ＭＳ Ｐゴシック"/>
        <family val="3"/>
        <charset val="128"/>
      </rPr>
      <t>本年4月以降の運営推進会議の実施日又は実施予定日はいつですか。</t>
    </r>
    <rPh sb="1" eb="2">
      <t>ホン</t>
    </rPh>
    <rPh sb="8" eb="10">
      <t>ウンエイ</t>
    </rPh>
    <rPh sb="10" eb="12">
      <t>スイシン</t>
    </rPh>
    <rPh sb="12" eb="14">
      <t>カイギ</t>
    </rPh>
    <rPh sb="15" eb="18">
      <t>ジッシビ</t>
    </rPh>
    <rPh sb="18" eb="19">
      <t>マタ</t>
    </rPh>
    <rPh sb="20" eb="22">
      <t>ジッシ</t>
    </rPh>
    <rPh sb="22" eb="24">
      <t>ヨテイ</t>
    </rPh>
    <rPh sb="24" eb="25">
      <t>ヒ</t>
    </rPh>
    <phoneticPr fontId="7"/>
  </si>
  <si>
    <t>（開催　・　実施予定）</t>
    <rPh sb="1" eb="3">
      <t>カイサイ</t>
    </rPh>
    <rPh sb="6" eb="8">
      <t>ジッシ</t>
    </rPh>
    <rPh sb="8" eb="10">
      <t>ヨテイ</t>
    </rPh>
    <phoneticPr fontId="7"/>
  </si>
  <si>
    <t>月</t>
    <rPh sb="0" eb="1">
      <t>ゲツ</t>
    </rPh>
    <phoneticPr fontId="7"/>
  </si>
  <si>
    <t>３２　事故発生時の対応</t>
    <rPh sb="3" eb="5">
      <t>ジコ</t>
    </rPh>
    <rPh sb="5" eb="7">
      <t>ハッセイ</t>
    </rPh>
    <rPh sb="7" eb="8">
      <t>トキ</t>
    </rPh>
    <rPh sb="9" eb="11">
      <t>タイオウ</t>
    </rPh>
    <phoneticPr fontId="7"/>
  </si>
  <si>
    <t>　事故記録簿（ヒヤリハット簿）等を整備していますか？</t>
    <rPh sb="1" eb="3">
      <t>ジコ</t>
    </rPh>
    <rPh sb="3" eb="6">
      <t>キロクボ</t>
    </rPh>
    <rPh sb="13" eb="14">
      <t>ボ</t>
    </rPh>
    <rPh sb="15" eb="16">
      <t>トウ</t>
    </rPh>
    <rPh sb="17" eb="19">
      <t>セイビ</t>
    </rPh>
    <phoneticPr fontId="7"/>
  </si>
  <si>
    <t>　事故報告書の様式、手順等を知っていますか？</t>
    <rPh sb="1" eb="3">
      <t>ジコ</t>
    </rPh>
    <rPh sb="3" eb="6">
      <t>ホウコクショ</t>
    </rPh>
    <rPh sb="7" eb="9">
      <t>ヨウシキ</t>
    </rPh>
    <rPh sb="10" eb="12">
      <t>テジュン</t>
    </rPh>
    <rPh sb="12" eb="13">
      <t>トウ</t>
    </rPh>
    <rPh sb="14" eb="15">
      <t>シ</t>
    </rPh>
    <phoneticPr fontId="7"/>
  </si>
  <si>
    <t>　サービスの提供により事故が発生した場合には、市町村、当該利用者の家族、居宅介護支援事業者に対して速やかに連絡を行い、当該事故の状況及び処置について記録し、５年間保存していますか？</t>
    <rPh sb="6" eb="8">
      <t>テイキョウ</t>
    </rPh>
    <rPh sb="11" eb="13">
      <t>ジコ</t>
    </rPh>
    <rPh sb="14" eb="16">
      <t>ハッセイ</t>
    </rPh>
    <rPh sb="18" eb="20">
      <t>バアイ</t>
    </rPh>
    <rPh sb="23" eb="26">
      <t>シチョウソン</t>
    </rPh>
    <rPh sb="27" eb="29">
      <t>トウガイ</t>
    </rPh>
    <rPh sb="29" eb="32">
      <t>リヨウシャ</t>
    </rPh>
    <rPh sb="33" eb="35">
      <t>カゾク</t>
    </rPh>
    <rPh sb="36" eb="38">
      <t>キョタク</t>
    </rPh>
    <rPh sb="38" eb="40">
      <t>カイゴ</t>
    </rPh>
    <rPh sb="40" eb="42">
      <t>シエン</t>
    </rPh>
    <rPh sb="42" eb="45">
      <t>ジギョウシャ</t>
    </rPh>
    <rPh sb="46" eb="47">
      <t>タイ</t>
    </rPh>
    <rPh sb="49" eb="50">
      <t>スミ</t>
    </rPh>
    <rPh sb="53" eb="55">
      <t>レンラク</t>
    </rPh>
    <rPh sb="56" eb="57">
      <t>オコナ</t>
    </rPh>
    <rPh sb="59" eb="61">
      <t>トウガイ</t>
    </rPh>
    <rPh sb="61" eb="63">
      <t>ジコ</t>
    </rPh>
    <rPh sb="64" eb="66">
      <t>ジョウキョウ</t>
    </rPh>
    <rPh sb="66" eb="67">
      <t>オヨ</t>
    </rPh>
    <rPh sb="68" eb="70">
      <t>ショチ</t>
    </rPh>
    <rPh sb="74" eb="76">
      <t>キロク</t>
    </rPh>
    <rPh sb="79" eb="81">
      <t>ネンカン</t>
    </rPh>
    <rPh sb="81" eb="83">
      <t>ホゾン</t>
    </rPh>
    <phoneticPr fontId="7"/>
  </si>
  <si>
    <t>　利用者に対するサービスの提供により賠償すべき事故が発生した場合は、損害賠償を速やかに行っていますか？（賠償すべき事故が発生したことがない場合、損害賠償を速やかに行える体制を整えていますか？）</t>
    <rPh sb="1" eb="4">
      <t>リヨウシャ</t>
    </rPh>
    <rPh sb="5" eb="6">
      <t>タイ</t>
    </rPh>
    <rPh sb="13" eb="15">
      <t>テイキョウ</t>
    </rPh>
    <rPh sb="18" eb="20">
      <t>バイショウ</t>
    </rPh>
    <rPh sb="23" eb="25">
      <t>ジコ</t>
    </rPh>
    <rPh sb="26" eb="28">
      <t>ハッセイ</t>
    </rPh>
    <rPh sb="30" eb="32">
      <t>バアイ</t>
    </rPh>
    <rPh sb="34" eb="36">
      <t>ソンガイ</t>
    </rPh>
    <rPh sb="36" eb="38">
      <t>バイショウ</t>
    </rPh>
    <rPh sb="39" eb="40">
      <t>スミ</t>
    </rPh>
    <rPh sb="43" eb="44">
      <t>オコナ</t>
    </rPh>
    <rPh sb="52" eb="54">
      <t>バイショウ</t>
    </rPh>
    <rPh sb="57" eb="59">
      <t>ジコ</t>
    </rPh>
    <rPh sb="60" eb="62">
      <t>ハッセイ</t>
    </rPh>
    <rPh sb="69" eb="71">
      <t>バアイ</t>
    </rPh>
    <rPh sb="72" eb="74">
      <t>ソンガイ</t>
    </rPh>
    <rPh sb="74" eb="76">
      <t>バイショウ</t>
    </rPh>
    <rPh sb="77" eb="78">
      <t>スミ</t>
    </rPh>
    <rPh sb="81" eb="82">
      <t>オコナ</t>
    </rPh>
    <rPh sb="84" eb="86">
      <t>タイセイ</t>
    </rPh>
    <rPh sb="87" eb="88">
      <t>トトノ</t>
    </rPh>
    <phoneticPr fontId="7"/>
  </si>
  <si>
    <r>
      <t>　</t>
    </r>
    <r>
      <rPr>
        <sz val="11"/>
        <rFont val="ＭＳ Ｐゴシック"/>
        <family val="3"/>
        <charset val="128"/>
      </rPr>
      <t>事故が生じた際には、原因を解明し、再発生を防ぐための対策を講じていますか？</t>
    </r>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7"/>
  </si>
  <si>
    <t>　指定認知症対応型通所介護以外のサービスの提供により事故が発生した場合も、指定認知症対応型通所介護における規定に準じた必要な措置を講じていますか？（指定認知症対応型通所介護以外のサービスを提供している事例がない場合は「提供なし」と記入してください。）</t>
    <rPh sb="1" eb="3">
      <t>シテイ</t>
    </rPh>
    <rPh sb="3" eb="6">
      <t>ニンチショウ</t>
    </rPh>
    <rPh sb="6" eb="9">
      <t>タイオウガタ</t>
    </rPh>
    <rPh sb="9" eb="11">
      <t>ツウショ</t>
    </rPh>
    <rPh sb="11" eb="13">
      <t>カイゴ</t>
    </rPh>
    <rPh sb="13" eb="15">
      <t>イガイ</t>
    </rPh>
    <rPh sb="21" eb="23">
      <t>テイキョウ</t>
    </rPh>
    <rPh sb="26" eb="28">
      <t>ジコ</t>
    </rPh>
    <rPh sb="29" eb="31">
      <t>ハッセイ</t>
    </rPh>
    <rPh sb="33" eb="35">
      <t>バアイ</t>
    </rPh>
    <rPh sb="37" eb="39">
      <t>シテイ</t>
    </rPh>
    <rPh sb="39" eb="42">
      <t>ニンチショウ</t>
    </rPh>
    <rPh sb="42" eb="45">
      <t>タイオウガタ</t>
    </rPh>
    <rPh sb="45" eb="47">
      <t>ツウショ</t>
    </rPh>
    <rPh sb="47" eb="49">
      <t>カイゴ</t>
    </rPh>
    <rPh sb="53" eb="55">
      <t>キテイ</t>
    </rPh>
    <rPh sb="56" eb="57">
      <t>ジュン</t>
    </rPh>
    <rPh sb="59" eb="61">
      <t>ヒツヨウ</t>
    </rPh>
    <rPh sb="62" eb="64">
      <t>ソチ</t>
    </rPh>
    <rPh sb="65" eb="66">
      <t>コウ</t>
    </rPh>
    <rPh sb="109" eb="111">
      <t>テイキョウ</t>
    </rPh>
    <phoneticPr fontId="7"/>
  </si>
  <si>
    <t>３３　虐待の防止</t>
    <rPh sb="3" eb="5">
      <t>ギャクタイ</t>
    </rPh>
    <rPh sb="6" eb="8">
      <t>ボウシ</t>
    </rPh>
    <phoneticPr fontId="7"/>
  </si>
  <si>
    <r>
      <t>　虐待の発生又はその再発を防止するため、次に掲げる措置を講じていますか？
　・虐待の防止のための対策を検討する委員会の開催及び従業</t>
    </r>
    <r>
      <rPr>
        <sz val="11"/>
        <rFont val="ＭＳ Ｐゴシック"/>
        <family val="3"/>
        <charset val="128"/>
      </rPr>
      <t>者への周知徹底
　・虐待の防止のための指針の整備
　・従業者に対し、虐待の防止のための定期的な研修（年1回以上）の開催
　・上記措置を適切に実施するための担当者の配置</t>
    </r>
    <rPh sb="1" eb="3">
      <t>ギャクタイ</t>
    </rPh>
    <rPh sb="4" eb="6">
      <t>ハッセイ</t>
    </rPh>
    <rPh sb="6" eb="7">
      <t>マタ</t>
    </rPh>
    <rPh sb="10" eb="12">
      <t>サイハツ</t>
    </rPh>
    <rPh sb="13" eb="15">
      <t>ボウシ</t>
    </rPh>
    <rPh sb="20" eb="21">
      <t>ツギ</t>
    </rPh>
    <rPh sb="22" eb="23">
      <t>カカ</t>
    </rPh>
    <rPh sb="25" eb="27">
      <t>ソチ</t>
    </rPh>
    <rPh sb="28" eb="29">
      <t>コウ</t>
    </rPh>
    <rPh sb="39" eb="41">
      <t>ギャクタイ</t>
    </rPh>
    <rPh sb="42" eb="44">
      <t>ボウシ</t>
    </rPh>
    <rPh sb="48" eb="50">
      <t>タイサク</t>
    </rPh>
    <rPh sb="51" eb="53">
      <t>ケントウ</t>
    </rPh>
    <rPh sb="55" eb="58">
      <t>イインカイ</t>
    </rPh>
    <rPh sb="59" eb="61">
      <t>カイサイ</t>
    </rPh>
    <rPh sb="61" eb="62">
      <t>オヨ</t>
    </rPh>
    <rPh sb="68" eb="72">
      <t>シュウチテッテイ</t>
    </rPh>
    <rPh sb="75" eb="77">
      <t>ギャクタイ</t>
    </rPh>
    <rPh sb="78" eb="80">
      <t>ボウシ</t>
    </rPh>
    <rPh sb="84" eb="86">
      <t>シシン</t>
    </rPh>
    <rPh sb="87" eb="89">
      <t>セイビ</t>
    </rPh>
    <rPh sb="92" eb="95">
      <t>ジュウギョウシャ</t>
    </rPh>
    <rPh sb="96" eb="97">
      <t>タイ</t>
    </rPh>
    <rPh sb="99" eb="101">
      <t>ギャクタイ</t>
    </rPh>
    <rPh sb="102" eb="104">
      <t>ボウシ</t>
    </rPh>
    <rPh sb="108" eb="111">
      <t>テイキテキ</t>
    </rPh>
    <rPh sb="112" eb="114">
      <t>ケンシュウ</t>
    </rPh>
    <rPh sb="115" eb="116">
      <t>ネン</t>
    </rPh>
    <rPh sb="117" eb="118">
      <t>カイ</t>
    </rPh>
    <rPh sb="118" eb="120">
      <t>イジョウ</t>
    </rPh>
    <rPh sb="122" eb="124">
      <t>カイサイ</t>
    </rPh>
    <rPh sb="127" eb="129">
      <t>ジョウキ</t>
    </rPh>
    <rPh sb="129" eb="131">
      <t>ソチ</t>
    </rPh>
    <rPh sb="132" eb="134">
      <t>テキセツ</t>
    </rPh>
    <rPh sb="135" eb="137">
      <t>ジッシ</t>
    </rPh>
    <rPh sb="142" eb="144">
      <t>タントウ</t>
    </rPh>
    <rPh sb="144" eb="145">
      <t>シャ</t>
    </rPh>
    <rPh sb="146" eb="148">
      <t>ハイチ</t>
    </rPh>
    <phoneticPr fontId="7"/>
  </si>
  <si>
    <t>３４　会計の区分</t>
    <rPh sb="3" eb="5">
      <t>カイケイ</t>
    </rPh>
    <rPh sb="6" eb="8">
      <t>クブン</t>
    </rPh>
    <phoneticPr fontId="7"/>
  </si>
  <si>
    <t>　サービス事業所ごとに経理を区分し、当該サービス事業の会計とその他の事業の会計を区分していますか？</t>
    <rPh sb="5" eb="8">
      <t>ジギョウショ</t>
    </rPh>
    <rPh sb="11" eb="13">
      <t>ケイリ</t>
    </rPh>
    <rPh sb="14" eb="16">
      <t>クブン</t>
    </rPh>
    <rPh sb="18" eb="20">
      <t>トウガイ</t>
    </rPh>
    <rPh sb="24" eb="26">
      <t>ジギョウ</t>
    </rPh>
    <rPh sb="27" eb="29">
      <t>カイケイ</t>
    </rPh>
    <rPh sb="32" eb="33">
      <t>タ</t>
    </rPh>
    <rPh sb="34" eb="36">
      <t>ジギョウ</t>
    </rPh>
    <rPh sb="37" eb="39">
      <t>カイケイ</t>
    </rPh>
    <rPh sb="40" eb="42">
      <t>クブン</t>
    </rPh>
    <phoneticPr fontId="7"/>
  </si>
  <si>
    <t>３５　記録の整備</t>
    <rPh sb="3" eb="5">
      <t>キロク</t>
    </rPh>
    <rPh sb="6" eb="8">
      <t>セイビ</t>
    </rPh>
    <phoneticPr fontId="7"/>
  </si>
  <si>
    <t>　従業者、設備、備品及び会計に関する諸記録を整備し、利用者ごとにサービスの完結の日から５年間保存していますか？</t>
    <rPh sb="1" eb="4">
      <t>ジュウギョウシャ</t>
    </rPh>
    <rPh sb="5" eb="7">
      <t>セツビ</t>
    </rPh>
    <rPh sb="8" eb="10">
      <t>ビヒン</t>
    </rPh>
    <rPh sb="10" eb="11">
      <t>オヨ</t>
    </rPh>
    <rPh sb="12" eb="14">
      <t>カイケイ</t>
    </rPh>
    <rPh sb="15" eb="16">
      <t>カン</t>
    </rPh>
    <rPh sb="18" eb="19">
      <t>ショ</t>
    </rPh>
    <rPh sb="19" eb="21">
      <t>キロク</t>
    </rPh>
    <rPh sb="22" eb="24">
      <t>セイビ</t>
    </rPh>
    <rPh sb="26" eb="29">
      <t>リヨウシャ</t>
    </rPh>
    <rPh sb="37" eb="39">
      <t>カンケツ</t>
    </rPh>
    <rPh sb="40" eb="41">
      <t>ヒ</t>
    </rPh>
    <rPh sb="44" eb="46">
      <t>ネンカン</t>
    </rPh>
    <rPh sb="46" eb="48">
      <t>ホゾン</t>
    </rPh>
    <phoneticPr fontId="7"/>
  </si>
  <si>
    <t>Ⅲ</t>
    <phoneticPr fontId="7"/>
  </si>
  <si>
    <t>　報酬に関する報告</t>
    <rPh sb="1" eb="3">
      <t>ホウシュウ</t>
    </rPh>
    <rPh sb="4" eb="5">
      <t>カン</t>
    </rPh>
    <rPh sb="7" eb="9">
      <t>ホウコク</t>
    </rPh>
    <phoneticPr fontId="7"/>
  </si>
  <si>
    <t>２　介護報酬の請求</t>
    <rPh sb="2" eb="4">
      <t>カイゴ</t>
    </rPh>
    <rPh sb="4" eb="6">
      <t>ホウシュウ</t>
    </rPh>
    <rPh sb="7" eb="9">
      <t>セイキュウ</t>
    </rPh>
    <phoneticPr fontId="7"/>
  </si>
  <si>
    <t>　実績の確認については、複数の目で確認して請求していますか？</t>
    <rPh sb="1" eb="3">
      <t>ジッセキ</t>
    </rPh>
    <rPh sb="4" eb="6">
      <t>カクニン</t>
    </rPh>
    <rPh sb="12" eb="14">
      <t>フクスウ</t>
    </rPh>
    <rPh sb="15" eb="16">
      <t>メ</t>
    </rPh>
    <rPh sb="17" eb="19">
      <t>カクニン</t>
    </rPh>
    <rPh sb="21" eb="23">
      <t>セイキュウ</t>
    </rPh>
    <phoneticPr fontId="7"/>
  </si>
  <si>
    <t>３　認知症対応型通所介護費について</t>
    <rPh sb="2" eb="5">
      <t>ニンチショウ</t>
    </rPh>
    <rPh sb="5" eb="8">
      <t>タイオウガタ</t>
    </rPh>
    <rPh sb="8" eb="12">
      <t>ツウショカイゴ</t>
    </rPh>
    <rPh sb="12" eb="13">
      <t>ヒ</t>
    </rPh>
    <phoneticPr fontId="7"/>
  </si>
  <si>
    <t>【所要時間２時間以上３時間未満のサービス】</t>
    <rPh sb="1" eb="3">
      <t>ショヨウ</t>
    </rPh>
    <rPh sb="3" eb="5">
      <t>ジカン</t>
    </rPh>
    <rPh sb="6" eb="8">
      <t>ジカン</t>
    </rPh>
    <rPh sb="8" eb="10">
      <t>イジョウ</t>
    </rPh>
    <rPh sb="11" eb="13">
      <t>ジカン</t>
    </rPh>
    <rPh sb="13" eb="15">
      <t>ミマン</t>
    </rPh>
    <phoneticPr fontId="7"/>
  </si>
  <si>
    <t>　利用者側のやむを得ない事情により長時間のサービス利用が困難（心身の状況から長時間のサービス利用が困難である、病後等で短時間の利用から始めて長時間利用に結びつけていく必要がある等）であり、所要時間２時間以上３時間未満のサービスを行う利用者がいますか？</t>
    <rPh sb="1" eb="4">
      <t>リヨウシャ</t>
    </rPh>
    <rPh sb="4" eb="5">
      <t>ガワ</t>
    </rPh>
    <rPh sb="9" eb="10">
      <t>エ</t>
    </rPh>
    <rPh sb="12" eb="14">
      <t>ジジョウ</t>
    </rPh>
    <rPh sb="31" eb="33">
      <t>シンシン</t>
    </rPh>
    <rPh sb="34" eb="36">
      <t>ジョウキョウ</t>
    </rPh>
    <rPh sb="38" eb="41">
      <t>チョウジカン</t>
    </rPh>
    <rPh sb="46" eb="48">
      <t>リヨウ</t>
    </rPh>
    <rPh sb="49" eb="51">
      <t>コンナン</t>
    </rPh>
    <rPh sb="55" eb="57">
      <t>ビョウゴ</t>
    </rPh>
    <rPh sb="57" eb="58">
      <t>トウ</t>
    </rPh>
    <rPh sb="59" eb="62">
      <t>タンジカン</t>
    </rPh>
    <rPh sb="63" eb="65">
      <t>リヨウ</t>
    </rPh>
    <rPh sb="67" eb="68">
      <t>ハジ</t>
    </rPh>
    <rPh sb="70" eb="73">
      <t>チョウジカン</t>
    </rPh>
    <rPh sb="73" eb="75">
      <t>リヨウ</t>
    </rPh>
    <rPh sb="76" eb="77">
      <t>ムス</t>
    </rPh>
    <rPh sb="83" eb="85">
      <t>ヒツヨウ</t>
    </rPh>
    <rPh sb="88" eb="89">
      <t>トウ</t>
    </rPh>
    <rPh sb="94" eb="96">
      <t>ショヨウ</t>
    </rPh>
    <rPh sb="96" eb="98">
      <t>ジカン</t>
    </rPh>
    <rPh sb="99" eb="101">
      <t>ジカン</t>
    </rPh>
    <rPh sb="101" eb="103">
      <t>イジョウ</t>
    </rPh>
    <rPh sb="104" eb="106">
      <t>ジカン</t>
    </rPh>
    <rPh sb="106" eb="108">
      <t>ミマン</t>
    </rPh>
    <rPh sb="114" eb="115">
      <t>オコナ</t>
    </rPh>
    <rPh sb="116" eb="119">
      <t>リヨウシャ</t>
    </rPh>
    <phoneticPr fontId="7"/>
  </si>
  <si>
    <t>　（２で〇と答えた場合）利用者の認知症対応型通所介護費については、所定単位数を算定していますか？</t>
    <rPh sb="6" eb="7">
      <t>コタ</t>
    </rPh>
    <rPh sb="9" eb="11">
      <t>バアイ</t>
    </rPh>
    <rPh sb="12" eb="14">
      <t>リヨウ</t>
    </rPh>
    <rPh sb="14" eb="15">
      <t>シャ</t>
    </rPh>
    <rPh sb="16" eb="19">
      <t>ニンチショウ</t>
    </rPh>
    <rPh sb="19" eb="22">
      <t>タイオウガタ</t>
    </rPh>
    <rPh sb="22" eb="24">
      <t>ツウショ</t>
    </rPh>
    <rPh sb="24" eb="26">
      <t>カイゴ</t>
    </rPh>
    <rPh sb="26" eb="27">
      <t>ヒ</t>
    </rPh>
    <rPh sb="33" eb="35">
      <t>ショテイ</t>
    </rPh>
    <rPh sb="35" eb="38">
      <t>タンイスウ</t>
    </rPh>
    <rPh sb="39" eb="41">
      <t>サンテイ</t>
    </rPh>
    <phoneticPr fontId="7"/>
  </si>
  <si>
    <t>【サービス提供時間について】</t>
    <rPh sb="5" eb="7">
      <t>テイキョウ</t>
    </rPh>
    <rPh sb="7" eb="9">
      <t>ジカン</t>
    </rPh>
    <phoneticPr fontId="7"/>
  </si>
  <si>
    <t>　送迎時に居宅内での介助等を実施し、サービス利用時間に含めている利用者がいますか？</t>
    <rPh sb="14" eb="16">
      <t>ジッシ</t>
    </rPh>
    <rPh sb="22" eb="24">
      <t>リヨウ</t>
    </rPh>
    <rPh sb="24" eb="26">
      <t>ジカン</t>
    </rPh>
    <rPh sb="27" eb="28">
      <t>フク</t>
    </rPh>
    <rPh sb="32" eb="35">
      <t>リヨウシャ</t>
    </rPh>
    <phoneticPr fontId="7"/>
  </si>
  <si>
    <t xml:space="preserve"> （４で〇と回答した場合）下記の要件をいずれも満たしていますか？</t>
    <rPh sb="6" eb="8">
      <t>カイトウ</t>
    </rPh>
    <phoneticPr fontId="7"/>
  </si>
  <si>
    <t>１．送迎時に実施した居宅内での介助等を居宅サービス計画及び認知症対応型通所介護計画に位置付けている。</t>
    <rPh sb="2" eb="4">
      <t>ソウゲイ</t>
    </rPh>
    <rPh sb="4" eb="5">
      <t>ジ</t>
    </rPh>
    <rPh sb="6" eb="8">
      <t>ジッシ</t>
    </rPh>
    <rPh sb="10" eb="12">
      <t>キョタク</t>
    </rPh>
    <rPh sb="12" eb="13">
      <t>ナイ</t>
    </rPh>
    <rPh sb="15" eb="17">
      <t>カイジョ</t>
    </rPh>
    <rPh sb="17" eb="18">
      <t>トウ</t>
    </rPh>
    <phoneticPr fontId="7"/>
  </si>
  <si>
    <t>２．送迎時に居宅内の介助等を行う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27" eb="28">
      <t>モノ</t>
    </rPh>
    <phoneticPr fontId="7"/>
  </si>
  <si>
    <t>※送迎に要する時間はサービス提供時間に含まれませんが、送迎時に実施する居宅内での介助等については、５の要件をいずれも満たす場合には１日３０分以内を限度としてサービス提供時間に含めることができます。</t>
    <rPh sb="1" eb="3">
      <t>ソウゲイ</t>
    </rPh>
    <rPh sb="4" eb="5">
      <t>ヨウ</t>
    </rPh>
    <rPh sb="7" eb="9">
      <t>ジカン</t>
    </rPh>
    <rPh sb="14" eb="16">
      <t>テイキョウ</t>
    </rPh>
    <rPh sb="16" eb="18">
      <t>ジカン</t>
    </rPh>
    <rPh sb="19" eb="20">
      <t>フク</t>
    </rPh>
    <rPh sb="27" eb="29">
      <t>ソウゲイ</t>
    </rPh>
    <rPh sb="29" eb="30">
      <t>ジ</t>
    </rPh>
    <rPh sb="31" eb="33">
      <t>ジッシ</t>
    </rPh>
    <rPh sb="35" eb="37">
      <t>キョタク</t>
    </rPh>
    <rPh sb="37" eb="38">
      <t>ナイ</t>
    </rPh>
    <rPh sb="40" eb="43">
      <t>カイジョナド</t>
    </rPh>
    <rPh sb="66" eb="67">
      <t>ニチ</t>
    </rPh>
    <rPh sb="69" eb="70">
      <t>プン</t>
    </rPh>
    <rPh sb="70" eb="72">
      <t>イナイ</t>
    </rPh>
    <rPh sb="73" eb="75">
      <t>ゲンド</t>
    </rPh>
    <rPh sb="82" eb="84">
      <t>テイキョウ</t>
    </rPh>
    <rPh sb="84" eb="86">
      <t>ジカン</t>
    </rPh>
    <rPh sb="87" eb="88">
      <t>フク</t>
    </rPh>
    <phoneticPr fontId="7"/>
  </si>
  <si>
    <t>　帰宅の際の時間の取扱いについて、該当する項目に○をつけてください。</t>
    <rPh sb="1" eb="3">
      <t>キタク</t>
    </rPh>
    <rPh sb="4" eb="5">
      <t>サイ</t>
    </rPh>
    <rPh sb="6" eb="8">
      <t>ジカン</t>
    </rPh>
    <rPh sb="9" eb="11">
      <t>トリアツカイ</t>
    </rPh>
    <rPh sb="17" eb="19">
      <t>ガイトウ</t>
    </rPh>
    <rPh sb="21" eb="23">
      <t>コウモク</t>
    </rPh>
    <phoneticPr fontId="7"/>
  </si>
  <si>
    <t>　Ａ　帰宅を準備する時間は含めていない。</t>
    <rPh sb="3" eb="5">
      <t>キタク</t>
    </rPh>
    <rPh sb="6" eb="8">
      <t>ジュンビ</t>
    </rPh>
    <rPh sb="10" eb="12">
      <t>ジカン</t>
    </rPh>
    <rPh sb="13" eb="14">
      <t>フク</t>
    </rPh>
    <phoneticPr fontId="7"/>
  </si>
  <si>
    <t>　Ｂ　帰宅を準備する時間を含めている。</t>
    <rPh sb="3" eb="5">
      <t>キタク</t>
    </rPh>
    <rPh sb="6" eb="8">
      <t>ジュンビ</t>
    </rPh>
    <rPh sb="10" eb="12">
      <t>ジカン</t>
    </rPh>
    <rPh sb="13" eb="14">
      <t>フク</t>
    </rPh>
    <phoneticPr fontId="7"/>
  </si>
  <si>
    <t>※帰宅を準備する時間は、サービス提供時間に含まれません。Ｂに○がついた場合は、介護報酬を自主点検し必要に応じて過誤調整を行う必要があります。</t>
    <rPh sb="1" eb="3">
      <t>キタク</t>
    </rPh>
    <rPh sb="4" eb="6">
      <t>ジュンビ</t>
    </rPh>
    <rPh sb="8" eb="10">
      <t>ジカン</t>
    </rPh>
    <rPh sb="16" eb="18">
      <t>テイキョウ</t>
    </rPh>
    <rPh sb="18" eb="20">
      <t>ジカン</t>
    </rPh>
    <rPh sb="21" eb="22">
      <t>フク</t>
    </rPh>
    <rPh sb="35" eb="37">
      <t>バアイ</t>
    </rPh>
    <rPh sb="39" eb="41">
      <t>カイゴ</t>
    </rPh>
    <rPh sb="41" eb="43">
      <t>ホウシュウ</t>
    </rPh>
    <rPh sb="44" eb="46">
      <t>ジシュ</t>
    </rPh>
    <rPh sb="46" eb="48">
      <t>テンケン</t>
    </rPh>
    <rPh sb="49" eb="51">
      <t>ヒツヨウ</t>
    </rPh>
    <rPh sb="52" eb="53">
      <t>オウ</t>
    </rPh>
    <rPh sb="55" eb="57">
      <t>カゴ</t>
    </rPh>
    <rPh sb="57" eb="59">
      <t>チョウセイ</t>
    </rPh>
    <rPh sb="60" eb="61">
      <t>オコナ</t>
    </rPh>
    <rPh sb="62" eb="64">
      <t>ヒツヨウ</t>
    </rPh>
    <phoneticPr fontId="7"/>
  </si>
  <si>
    <t>　送迎時間の取扱いについて、該当する項目に○をつけてください。</t>
    <rPh sb="1" eb="3">
      <t>ソウゲイ</t>
    </rPh>
    <rPh sb="3" eb="5">
      <t>ジカン</t>
    </rPh>
    <rPh sb="6" eb="8">
      <t>トリアツカイ</t>
    </rPh>
    <rPh sb="14" eb="16">
      <t>ガイトウ</t>
    </rPh>
    <rPh sb="18" eb="20">
      <t>コウモク</t>
    </rPh>
    <phoneticPr fontId="7"/>
  </si>
  <si>
    <t>　Ａ　送迎時間を含めてサービス提供時間としている。</t>
    <rPh sb="3" eb="5">
      <t>ソウゲイ</t>
    </rPh>
    <rPh sb="5" eb="7">
      <t>ジカン</t>
    </rPh>
    <rPh sb="8" eb="9">
      <t>フク</t>
    </rPh>
    <rPh sb="15" eb="17">
      <t>テイキョウ</t>
    </rPh>
    <rPh sb="17" eb="19">
      <t>ジカン</t>
    </rPh>
    <phoneticPr fontId="7"/>
  </si>
  <si>
    <t>　Ｂ　送迎時間を除いた時間をサービス提供時間としている。</t>
    <rPh sb="3" eb="5">
      <t>ソウゲイ</t>
    </rPh>
    <rPh sb="5" eb="7">
      <t>ジカン</t>
    </rPh>
    <rPh sb="8" eb="9">
      <t>ノゾ</t>
    </rPh>
    <rPh sb="11" eb="13">
      <t>ジカン</t>
    </rPh>
    <rPh sb="18" eb="20">
      <t>テイキョウ</t>
    </rPh>
    <rPh sb="20" eb="22">
      <t>ジカン</t>
    </rPh>
    <phoneticPr fontId="7"/>
  </si>
  <si>
    <t>※送迎時間は、サービス提供時間に含まれません。Ａに○がついた場合は、介護報酬を自主点検し必要に応じて過誤調整を行う必要があります。</t>
    <rPh sb="1" eb="3">
      <t>ソウゲイ</t>
    </rPh>
    <rPh sb="3" eb="5">
      <t>ジカン</t>
    </rPh>
    <rPh sb="11" eb="13">
      <t>テイキョウ</t>
    </rPh>
    <rPh sb="13" eb="15">
      <t>ジカン</t>
    </rPh>
    <rPh sb="16" eb="17">
      <t>フク</t>
    </rPh>
    <rPh sb="30" eb="32">
      <t>バアイ</t>
    </rPh>
    <rPh sb="34" eb="36">
      <t>カイゴ</t>
    </rPh>
    <rPh sb="36" eb="38">
      <t>ホウシュウ</t>
    </rPh>
    <rPh sb="39" eb="41">
      <t>ジシュ</t>
    </rPh>
    <rPh sb="41" eb="43">
      <t>テンケン</t>
    </rPh>
    <rPh sb="44" eb="46">
      <t>ヒツヨウ</t>
    </rPh>
    <rPh sb="47" eb="48">
      <t>オウ</t>
    </rPh>
    <rPh sb="50" eb="52">
      <t>カゴ</t>
    </rPh>
    <rPh sb="52" eb="54">
      <t>チョウセイ</t>
    </rPh>
    <rPh sb="55" eb="56">
      <t>オコナ</t>
    </rPh>
    <rPh sb="57" eb="59">
      <t>ヒツヨウ</t>
    </rPh>
    <phoneticPr fontId="7"/>
  </si>
  <si>
    <t>加算の種類</t>
    <rPh sb="0" eb="2">
      <t>カサン</t>
    </rPh>
    <rPh sb="3" eb="5">
      <t>シュルイ</t>
    </rPh>
    <phoneticPr fontId="7"/>
  </si>
  <si>
    <t>届出の有無</t>
    <rPh sb="0" eb="2">
      <t>トドケデ</t>
    </rPh>
    <rPh sb="3" eb="5">
      <t>ウム</t>
    </rPh>
    <phoneticPr fontId="7"/>
  </si>
  <si>
    <t>入浴介助加算</t>
    <rPh sb="0" eb="2">
      <t>ニュウヨク</t>
    </rPh>
    <rPh sb="2" eb="4">
      <t>カイジョ</t>
    </rPh>
    <rPh sb="4" eb="6">
      <t>カサン</t>
    </rPh>
    <phoneticPr fontId="7"/>
  </si>
  <si>
    <t>有　・無</t>
    <rPh sb="0" eb="1">
      <t>ア</t>
    </rPh>
    <rPh sb="3" eb="4">
      <t>ナ</t>
    </rPh>
    <phoneticPr fontId="7"/>
  </si>
  <si>
    <t>生活機能向上連携加算</t>
    <rPh sb="0" eb="2">
      <t>セイカツ</t>
    </rPh>
    <rPh sb="2" eb="4">
      <t>キノウ</t>
    </rPh>
    <rPh sb="4" eb="6">
      <t>コウジョウ</t>
    </rPh>
    <rPh sb="6" eb="8">
      <t>レンケイ</t>
    </rPh>
    <rPh sb="8" eb="10">
      <t>カサン</t>
    </rPh>
    <phoneticPr fontId="7"/>
  </si>
  <si>
    <t>個別機能訓練加算</t>
    <rPh sb="0" eb="2">
      <t>コベツ</t>
    </rPh>
    <rPh sb="2" eb="4">
      <t>キノウ</t>
    </rPh>
    <rPh sb="4" eb="6">
      <t>クンレン</t>
    </rPh>
    <rPh sb="6" eb="8">
      <t>カサン</t>
    </rPh>
    <phoneticPr fontId="7"/>
  </si>
  <si>
    <t>ＡＤＬ維持等加算</t>
    <rPh sb="3" eb="5">
      <t>イジ</t>
    </rPh>
    <rPh sb="5" eb="6">
      <t>トウ</t>
    </rPh>
    <rPh sb="6" eb="8">
      <t>カサン</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</si>
  <si>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</si>
  <si>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栄養アセスメント加算</t>
    <rPh sb="0" eb="2">
      <t>エイヨウ</t>
    </rPh>
    <rPh sb="8" eb="10">
      <t>カサン</t>
    </rPh>
    <phoneticPr fontId="7"/>
  </si>
  <si>
    <t>栄養改善加算</t>
    <rPh sb="0" eb="2">
      <t>エイヨウ</t>
    </rPh>
    <rPh sb="2" eb="4">
      <t>カイゼン</t>
    </rPh>
    <rPh sb="4" eb="6">
      <t>カサン</t>
    </rPh>
    <phoneticPr fontId="7"/>
  </si>
  <si>
    <t>口腔・栄養スクリーニング加算</t>
    <rPh sb="0" eb="2">
      <t>コウクウ</t>
    </rPh>
    <rPh sb="3" eb="5">
      <t>エイヨウ</t>
    </rPh>
    <rPh sb="12" eb="14">
      <t>カサン</t>
    </rPh>
    <phoneticPr fontId="7"/>
  </si>
  <si>
    <t>-</t>
    <phoneticPr fontId="7"/>
  </si>
  <si>
    <t>口腔機能向上加算</t>
    <rPh sb="0" eb="2">
      <t>コウクウ</t>
    </rPh>
    <rPh sb="2" eb="4">
      <t>キノウ</t>
    </rPh>
    <rPh sb="4" eb="6">
      <t>コウジョウ</t>
    </rPh>
    <rPh sb="6" eb="8">
      <t>カサン</t>
    </rPh>
    <phoneticPr fontId="7"/>
  </si>
  <si>
    <t>科学的介護推進体制加算</t>
    <rPh sb="0" eb="2">
      <t>カガク</t>
    </rPh>
    <rPh sb="2" eb="3">
      <t>テキ</t>
    </rPh>
    <rPh sb="3" eb="5">
      <t>カイゴ</t>
    </rPh>
    <rPh sb="5" eb="11">
      <t>スイシンタイセイカサン</t>
    </rPh>
    <phoneticPr fontId="7"/>
  </si>
  <si>
    <t>サービス提供体制強化加算</t>
    <rPh sb="4" eb="6">
      <t>テイキョウ</t>
    </rPh>
    <rPh sb="6" eb="8">
      <t>タイセイ</t>
    </rPh>
    <rPh sb="8" eb="10">
      <t>キョウカ</t>
    </rPh>
    <rPh sb="10" eb="12">
      <t>カサン</t>
    </rPh>
    <phoneticPr fontId="7"/>
  </si>
  <si>
    <t>※算定している場合のみ記入してください。</t>
    <phoneticPr fontId="7"/>
  </si>
  <si>
    <r>
      <t>　</t>
    </r>
    <r>
      <rPr>
        <sz val="11"/>
        <rFont val="ＭＳ Ｐゴシック"/>
        <family val="3"/>
        <charset val="128"/>
      </rPr>
      <t>８時間以上９時間未満のサービスの所要時間と、その前後の日常生活上の世話（延長サービス）の所要時間を通算した算定対象時間は、９時間以上１４時間未満ですか？</t>
    </r>
    <rPh sb="2" eb="4">
      <t>ジカン</t>
    </rPh>
    <rPh sb="4" eb="6">
      <t>イジョウ</t>
    </rPh>
    <rPh sb="7" eb="9">
      <t>ジカン</t>
    </rPh>
    <rPh sb="9" eb="11">
      <t>ミマン</t>
    </rPh>
    <rPh sb="17" eb="19">
      <t>ショヨウ</t>
    </rPh>
    <rPh sb="19" eb="21">
      <t>ジカン</t>
    </rPh>
    <rPh sb="25" eb="27">
      <t>ゼンゴ</t>
    </rPh>
    <rPh sb="28" eb="30">
      <t>ニチジョウ</t>
    </rPh>
    <rPh sb="30" eb="33">
      <t>セイカツジョウ</t>
    </rPh>
    <rPh sb="34" eb="36">
      <t>セワ</t>
    </rPh>
    <rPh sb="37" eb="39">
      <t>エンチョウ</t>
    </rPh>
    <rPh sb="45" eb="47">
      <t>ショヨウ</t>
    </rPh>
    <rPh sb="47" eb="49">
      <t>ジカン</t>
    </rPh>
    <rPh sb="50" eb="52">
      <t>ツウサン</t>
    </rPh>
    <rPh sb="54" eb="56">
      <t>サンテイ</t>
    </rPh>
    <rPh sb="56" eb="58">
      <t>タイショウ</t>
    </rPh>
    <rPh sb="58" eb="60">
      <t>ジカン</t>
    </rPh>
    <rPh sb="63" eb="65">
      <t>ジカン</t>
    </rPh>
    <rPh sb="65" eb="67">
      <t>イジョウ</t>
    </rPh>
    <rPh sb="69" eb="71">
      <t>ジカン</t>
    </rPh>
    <rPh sb="71" eb="73">
      <t>ミマン</t>
    </rPh>
    <phoneticPr fontId="7"/>
  </si>
  <si>
    <t>　実際に利用者に対して延長サービスを行うことが可能な体制にあり、かつ、実際に延長サービスを行った場合に算定していますか？</t>
    <rPh sb="1" eb="3">
      <t>ジッサイ</t>
    </rPh>
    <rPh sb="4" eb="7">
      <t>リヨウシャ</t>
    </rPh>
    <rPh sb="8" eb="9">
      <t>タイ</t>
    </rPh>
    <rPh sb="11" eb="13">
      <t>エンチョウ</t>
    </rPh>
    <rPh sb="18" eb="19">
      <t>オコナ</t>
    </rPh>
    <rPh sb="23" eb="25">
      <t>カノウ</t>
    </rPh>
    <rPh sb="26" eb="28">
      <t>タイセイ</t>
    </rPh>
    <rPh sb="35" eb="37">
      <t>ジッサイ</t>
    </rPh>
    <rPh sb="38" eb="40">
      <t>エンチョウ</t>
    </rPh>
    <rPh sb="45" eb="46">
      <t>オコナ</t>
    </rPh>
    <rPh sb="48" eb="50">
      <t>バアイ</t>
    </rPh>
    <rPh sb="51" eb="53">
      <t>サンテイ</t>
    </rPh>
    <phoneticPr fontId="7"/>
  </si>
  <si>
    <t>　サービスの前後に事業所の設備を利用した宿泊を行った場合に、加算を算定していませんか？（算定していなければ○）</t>
    <rPh sb="6" eb="8">
      <t>ゼンゴ</t>
    </rPh>
    <rPh sb="9" eb="12">
      <t>ジギョウショ</t>
    </rPh>
    <rPh sb="13" eb="15">
      <t>セツビ</t>
    </rPh>
    <rPh sb="16" eb="18">
      <t>リヨウ</t>
    </rPh>
    <rPh sb="20" eb="22">
      <t>シュクハク</t>
    </rPh>
    <rPh sb="23" eb="24">
      <t>オコナ</t>
    </rPh>
    <rPh sb="26" eb="28">
      <t>バアイ</t>
    </rPh>
    <rPh sb="30" eb="32">
      <t>カサン</t>
    </rPh>
    <rPh sb="33" eb="35">
      <t>サンテイ</t>
    </rPh>
    <rPh sb="44" eb="46">
      <t>サンテイ</t>
    </rPh>
    <phoneticPr fontId="7"/>
  </si>
  <si>
    <t>※各種加算のチェックシートは別にシートが分けられています。</t>
    <rPh sb="1" eb="3">
      <t>カクシュ</t>
    </rPh>
    <rPh sb="3" eb="5">
      <t>カサン</t>
    </rPh>
    <rPh sb="14" eb="15">
      <t>ベツ</t>
    </rPh>
    <rPh sb="20" eb="21">
      <t>ワ</t>
    </rPh>
    <phoneticPr fontId="4"/>
  </si>
  <si>
    <t>算定をしている場合のみそれぞれ使用してください。</t>
    <rPh sb="0" eb="2">
      <t>サンテイ</t>
    </rPh>
    <rPh sb="7" eb="9">
      <t>バアイ</t>
    </rPh>
    <rPh sb="15" eb="17">
      <t>シヨウ</t>
    </rPh>
    <phoneticPr fontId="4"/>
  </si>
  <si>
    <t>１　加算について</t>
    <rPh sb="2" eb="4">
      <t>カサン</t>
    </rPh>
    <phoneticPr fontId="7"/>
  </si>
  <si>
    <t>ＡＤＬ維持等加算（Ⅰ）（Ⅱ）　チェック表</t>
    <rPh sb="3" eb="5">
      <t>イジ</t>
    </rPh>
    <rPh sb="5" eb="6">
      <t>トウ</t>
    </rPh>
    <rPh sb="6" eb="8">
      <t>カサン</t>
    </rPh>
    <rPh sb="19" eb="20">
      <t>ヒョウ</t>
    </rPh>
    <phoneticPr fontId="7"/>
  </si>
  <si>
    <t>　評価対象者(当該施設等の評価対象利用期間が６月を超える者）の総数が10人以上ですか。</t>
    <phoneticPr fontId="4"/>
  </si>
  <si>
    <t>　評価対象者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ますか。</t>
    <phoneticPr fontId="4"/>
  </si>
  <si>
    <t>　※（Ⅰ）のみ
　評価対象者の評価対象利用開始月の翌月から起算して６月目の月に測定したＡＤＬ値から評価対象利用開始月に測定したＡＤＬ値を控除して得た値を用いて一定の基準に基づき算出した値の平均値が１以上ですか。</t>
    <phoneticPr fontId="4"/>
  </si>
  <si>
    <t>口腔・栄養スクリーニング加算（Ⅰ）（Ⅱ）　チェック表</t>
    <rPh sb="0" eb="2">
      <t>コウクウ</t>
    </rPh>
    <rPh sb="3" eb="5">
      <t>エイヨウ</t>
    </rPh>
    <rPh sb="12" eb="14">
      <t>カサン</t>
    </rPh>
    <rPh sb="25" eb="26">
      <t>ヒョウ</t>
    </rPh>
    <phoneticPr fontId="7"/>
  </si>
  <si>
    <t>サービス種類：認知症対応型通所介護　　　　　　　　　　　　　　　　　　　　　　　　　　　　　　　　　　　　　　　　　　　　　　　　　　　　　　</t>
    <rPh sb="4" eb="6">
      <t>シュルイ</t>
    </rPh>
    <rPh sb="7" eb="10">
      <t>ニンチショウ</t>
    </rPh>
    <rPh sb="10" eb="12">
      <t>タイオウ</t>
    </rPh>
    <rPh sb="12" eb="13">
      <t>ガタ</t>
    </rPh>
    <rPh sb="13" eb="15">
      <t>ツウショ</t>
    </rPh>
    <rPh sb="15" eb="17">
      <t>カイゴ</t>
    </rPh>
    <phoneticPr fontId="7"/>
  </si>
  <si>
    <t>サービス種類：認知症対応型通所介護　　　　　　　　　　　　　　　　　　　　　　　　　　　　　　　　　　　　　　　　　　　　　　　　　　　　　　　</t>
    <rPh sb="4" eb="6">
      <t>シュルイ</t>
    </rPh>
    <phoneticPr fontId="7"/>
  </si>
  <si>
    <t>　　※（共通）
　　加算の算定を行う事業所については、サービス担当者会議で決定していますか。</t>
    <rPh sb="4" eb="6">
      <t>キョウツウ</t>
    </rPh>
    <phoneticPr fontId="4"/>
  </si>
  <si>
    <t>≪要 提出≫</t>
    <rPh sb="1" eb="2">
      <t>ヨウ</t>
    </rPh>
    <rPh sb="3" eb="5">
      <t>テイシュツ</t>
    </rPh>
    <phoneticPr fontId="19"/>
  </si>
  <si>
    <t>■シフト記号表（勤務時間帯）</t>
    <rPh sb="4" eb="6">
      <t>キゴウ</t>
    </rPh>
    <rPh sb="6" eb="7">
      <t>ヒョウ</t>
    </rPh>
    <rPh sb="8" eb="10">
      <t>キンム</t>
    </rPh>
    <rPh sb="10" eb="13">
      <t>ジカンタイ</t>
    </rPh>
    <phoneticPr fontId="19"/>
  </si>
  <si>
    <t>※24時間表記</t>
  </si>
  <si>
    <t>休憩時間1時間は「1:00」、休憩時間45分は「00:45」と入力してください。</t>
    <phoneticPr fontId="19"/>
  </si>
  <si>
    <t>勤務時間</t>
    <rPh sb="0" eb="2">
      <t>キンム</t>
    </rPh>
    <rPh sb="2" eb="4">
      <t>ジカン</t>
    </rPh>
    <phoneticPr fontId="19"/>
  </si>
  <si>
    <t>サービス提供時間</t>
    <rPh sb="4" eb="6">
      <t>テイキョウ</t>
    </rPh>
    <rPh sb="6" eb="8">
      <t>ジカン</t>
    </rPh>
    <phoneticPr fontId="19"/>
  </si>
  <si>
    <t>サービス提供時間内の勤務時間</t>
    <rPh sb="4" eb="6">
      <t>テイキョウ</t>
    </rPh>
    <rPh sb="6" eb="8">
      <t>ジカン</t>
    </rPh>
    <rPh sb="8" eb="9">
      <t>ナイ</t>
    </rPh>
    <rPh sb="10" eb="12">
      <t>キンム</t>
    </rPh>
    <rPh sb="12" eb="14">
      <t>ジカン</t>
    </rPh>
    <phoneticPr fontId="19"/>
  </si>
  <si>
    <t>自由記載欄</t>
    <rPh sb="0" eb="2">
      <t>ジユウ</t>
    </rPh>
    <rPh sb="2" eb="4">
      <t>キサイ</t>
    </rPh>
    <rPh sb="4" eb="5">
      <t>ラン</t>
    </rPh>
    <phoneticPr fontId="19"/>
  </si>
  <si>
    <t>No</t>
    <phoneticPr fontId="19"/>
  </si>
  <si>
    <t>記号</t>
    <rPh sb="0" eb="2">
      <t>キゴウ</t>
    </rPh>
    <phoneticPr fontId="19"/>
  </si>
  <si>
    <t>始業時刻</t>
    <rPh sb="0" eb="2">
      <t>シギョウ</t>
    </rPh>
    <rPh sb="2" eb="4">
      <t>ジコク</t>
    </rPh>
    <phoneticPr fontId="19"/>
  </si>
  <si>
    <t>終業時刻</t>
    <rPh sb="0" eb="2">
      <t>シュウギョウ</t>
    </rPh>
    <rPh sb="2" eb="4">
      <t>ジコク</t>
    </rPh>
    <phoneticPr fontId="19"/>
  </si>
  <si>
    <t>うち、休憩時間</t>
    <rPh sb="3" eb="5">
      <t>キュウケイ</t>
    </rPh>
    <rPh sb="5" eb="7">
      <t>ジカン</t>
    </rPh>
    <phoneticPr fontId="19"/>
  </si>
  <si>
    <t>開始時刻</t>
    <rPh sb="0" eb="2">
      <t>カイシ</t>
    </rPh>
    <rPh sb="2" eb="4">
      <t>ジコク</t>
    </rPh>
    <phoneticPr fontId="19"/>
  </si>
  <si>
    <t>終了時刻</t>
    <rPh sb="0" eb="2">
      <t>シュウリョウ</t>
    </rPh>
    <rPh sb="2" eb="4">
      <t>ジコク</t>
    </rPh>
    <phoneticPr fontId="19"/>
  </si>
  <si>
    <t>a</t>
    <phoneticPr fontId="19"/>
  </si>
  <si>
    <t>：</t>
    <phoneticPr fontId="19"/>
  </si>
  <si>
    <t>～</t>
    <phoneticPr fontId="19"/>
  </si>
  <si>
    <t>（</t>
    <phoneticPr fontId="19"/>
  </si>
  <si>
    <t>)</t>
    <phoneticPr fontId="19"/>
  </si>
  <si>
    <t>b</t>
    <phoneticPr fontId="19"/>
  </si>
  <si>
    <t>c</t>
    <phoneticPr fontId="19"/>
  </si>
  <si>
    <t>d</t>
    <phoneticPr fontId="19"/>
  </si>
  <si>
    <t>e</t>
    <phoneticPr fontId="19"/>
  </si>
  <si>
    <t>f</t>
    <phoneticPr fontId="19"/>
  </si>
  <si>
    <t>g</t>
    <phoneticPr fontId="19"/>
  </si>
  <si>
    <t>h</t>
    <phoneticPr fontId="19"/>
  </si>
  <si>
    <t>i</t>
    <phoneticPr fontId="19"/>
  </si>
  <si>
    <t>j</t>
    <phoneticPr fontId="19"/>
  </si>
  <si>
    <t>k</t>
    <phoneticPr fontId="19"/>
  </si>
  <si>
    <t>l</t>
    <phoneticPr fontId="19"/>
  </si>
  <si>
    <t>m</t>
    <phoneticPr fontId="19"/>
  </si>
  <si>
    <t>n</t>
    <phoneticPr fontId="19"/>
  </si>
  <si>
    <t>o</t>
    <phoneticPr fontId="19"/>
  </si>
  <si>
    <t>p</t>
    <phoneticPr fontId="19"/>
  </si>
  <si>
    <t>q</t>
    <phoneticPr fontId="19"/>
  </si>
  <si>
    <t>r</t>
    <phoneticPr fontId="19"/>
  </si>
  <si>
    <t>s</t>
    <phoneticPr fontId="19"/>
  </si>
  <si>
    <t>t</t>
    <phoneticPr fontId="19"/>
  </si>
  <si>
    <t>u</t>
    <phoneticPr fontId="19"/>
  </si>
  <si>
    <t>v</t>
    <phoneticPr fontId="19"/>
  </si>
  <si>
    <t>w</t>
    <phoneticPr fontId="19"/>
  </si>
  <si>
    <t>x</t>
    <phoneticPr fontId="19"/>
  </si>
  <si>
    <t>y</t>
    <phoneticPr fontId="19"/>
  </si>
  <si>
    <t>z</t>
    <phoneticPr fontId="19"/>
  </si>
  <si>
    <t>休</t>
    <rPh sb="0" eb="1">
      <t>ヤス</t>
    </rPh>
    <phoneticPr fontId="19"/>
  </si>
  <si>
    <t>休日</t>
    <rPh sb="0" eb="2">
      <t>キュウジツ</t>
    </rPh>
    <phoneticPr fontId="19"/>
  </si>
  <si>
    <t>-</t>
    <phoneticPr fontId="19"/>
  </si>
  <si>
    <t>・職種ごとの勤務時間を「○：○○～○：○○」と表記することが困難な場合は、No21～30を活用し、勤務時間数のみを入力してください。</t>
    <rPh sb="45" eb="47">
      <t>カツヨウ</t>
    </rPh>
    <phoneticPr fontId="1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</si>
  <si>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9"/>
  </si>
  <si>
    <t>・シフト記号が足りない場合は、適宜、行を追加してください。</t>
    <rPh sb="4" eb="6">
      <t>キゴウ</t>
    </rPh>
    <rPh sb="7" eb="8">
      <t>タ</t>
    </rPh>
    <rPh sb="11" eb="13">
      <t>バアイ</t>
    </rPh>
    <rPh sb="15" eb="17">
      <t>テキギ</t>
    </rPh>
    <rPh sb="18" eb="19">
      <t>ギョウ</t>
    </rPh>
    <rPh sb="20" eb="22">
      <t>ツイカ</t>
    </rPh>
    <phoneticPr fontId="1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</si>
  <si>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9"/>
  </si>
  <si>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9"/>
  </si>
  <si>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9"/>
  </si>
  <si>
    <r>
      <t>①　個別機能訓練加算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４において「理学療法士等」という。）</t>
    </r>
    <r>
      <rPr>
        <strike/>
        <sz val="11"/>
        <rFont val="ＭＳ Ｐゴシック"/>
        <family val="3"/>
        <charset val="128"/>
      </rPr>
      <t>等</t>
    </r>
    <r>
      <rPr>
        <sz val="11"/>
        <rFont val="ＭＳ Ｐゴシック"/>
        <family val="3"/>
        <charset val="128"/>
      </rPr>
      <t>が個別機能訓練計画に基づき、計画的に行った機能訓練（以下「個別機能訓練」という。）について算定する。</t>
    </r>
    <rPh sb="190" eb="191">
      <t>トウ</t>
    </rPh>
    <phoneticPr fontId="4"/>
  </si>
  <si>
    <t>③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う。なお、認知症対応型通所介護においては、個別機能訓練計画に相当する内容を認知症対応型通所介護計画の中に記載する場合は、その記載をもって個別機能訓練計画の作成に代えることができるものとすること。</t>
    <phoneticPr fontId="4"/>
  </si>
  <si>
    <t>⑤　個別機能訓練に関する記録（実施時間、訓練内容、担当者等）は、利用者ごとに保管され、常に当該事業所の個別機能訓練の従事者により閲覧が可能であるようにすること。</t>
    <phoneticPr fontId="4"/>
  </si>
  <si>
    <t>①　栄養改善加算の算定に係る栄養改善サービスの提供は、利用者ごとに行われるケアマネジメントの一環として行われることに留意すること。</t>
    <phoneticPr fontId="4"/>
  </si>
  <si>
    <t>　※（Ⅰ）について
①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ますか。</t>
    <phoneticPr fontId="4"/>
  </si>
  <si>
    <t>　※（Ⅰ）について
②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ますか。</t>
    <phoneticPr fontId="4"/>
  </si>
  <si>
    <t>　※（Ⅰ）について　
③定員超過利用、人員基準欠如に該当していないですか。</t>
    <phoneticPr fontId="4"/>
  </si>
  <si>
    <t>　　・届出日が属する月の前３月の常勤換算後の介護福祉士の員数又常勤換算後の勤続年数十年以 上の介護福祉士の員数の合計</t>
    <rPh sb="16" eb="18">
      <t>ジョウキン</t>
    </rPh>
    <rPh sb="18" eb="20">
      <t>カンサン</t>
    </rPh>
    <rPh sb="20" eb="21">
      <t>ゴ</t>
    </rPh>
    <rPh sb="22" eb="24">
      <t>カイゴ</t>
    </rPh>
    <rPh sb="24" eb="27">
      <t>フクシシ</t>
    </rPh>
    <rPh sb="28" eb="30">
      <t>インスウ</t>
    </rPh>
    <rPh sb="30" eb="31">
      <t>マタ</t>
    </rPh>
    <rPh sb="56" eb="58">
      <t>ゴウケイ</t>
    </rPh>
    <phoneticPr fontId="7"/>
  </si>
  <si>
    <t>ふじキュン♡</t>
    <phoneticPr fontId="7"/>
  </si>
  <si>
    <t>②　個別機能訓練に係る機能訓練（以下「個別機能訓練」という。）は、１日１２０分以上、専ら機能訓練指導員
　の職務に従事する理学療法士等を１名以上配置して行うものであること。この場合において、例えば、１週間のうち特定の曜日だけ理学療法士等を配置している場合は、その曜日におけるサービスのみが当該加算の算定対象となる。ただし、この場合、理学療法士等が配置される曜日はあらかじめ定められ、利用者や居宅介護支援事業者に周知されている必要がある。なお、認知症対応型通所介護事業所の看護職員が加算に係る機能訓練指導員の職務に従事する場合には、当該職務の時間は、認知症対応型通所介護事業所における看護職員としての人員基準の算定に含めない。</t>
    <phoneticPr fontId="4"/>
  </si>
  <si>
    <t>⑥　個別機能訓練加算（Ⅱ）を取得する場合、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定時について」を参照されたい。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ｃｔｉｏｎ）の一連のサイクル（ＰＤＣＡサイクル）により、サービスの質の管理を行うこと。提出された情報については、国民の健康の保持増進及びその有する能力の維持向上に資するため、適宜活用されるものである。</t>
    <rPh sb="2" eb="4">
      <t>コベツ</t>
    </rPh>
    <rPh sb="4" eb="6">
      <t>キノウ</t>
    </rPh>
    <rPh sb="6" eb="8">
      <t>クンレン</t>
    </rPh>
    <rPh sb="8" eb="10">
      <t>カサン</t>
    </rPh>
    <rPh sb="14" eb="16">
      <t>シュトク</t>
    </rPh>
    <rPh sb="18" eb="20">
      <t>バアイ</t>
    </rPh>
    <rPh sb="21" eb="23">
      <t>コウセイ</t>
    </rPh>
    <rPh sb="23" eb="26">
      <t>ロウドウショウ</t>
    </rPh>
    <rPh sb="28" eb="30">
      <t>ジョウホウ</t>
    </rPh>
    <rPh sb="31" eb="33">
      <t>テイシュツ</t>
    </rPh>
    <rPh sb="44" eb="45">
      <t>モチ</t>
    </rPh>
    <rPh sb="47" eb="48">
      <t>オコナ</t>
    </rPh>
    <rPh sb="61" eb="63">
      <t>テイシュツ</t>
    </rPh>
    <rPh sb="63" eb="65">
      <t>ジョウホウ</t>
    </rPh>
    <rPh sb="66" eb="68">
      <t>テイシュツ</t>
    </rPh>
    <rPh sb="68" eb="70">
      <t>ヒンド</t>
    </rPh>
    <rPh sb="70" eb="71">
      <t>トウ</t>
    </rPh>
    <rPh sb="78" eb="81">
      <t>カガクテキ</t>
    </rPh>
    <rPh sb="81" eb="83">
      <t>カイゴ</t>
    </rPh>
    <rPh sb="83" eb="85">
      <t>ジョウホウ</t>
    </rPh>
    <rPh sb="95" eb="97">
      <t>カンレン</t>
    </rPh>
    <rPh sb="97" eb="99">
      <t>カサン</t>
    </rPh>
    <rPh sb="100" eb="101">
      <t>カン</t>
    </rPh>
    <rPh sb="103" eb="106">
      <t>キホンテキ</t>
    </rPh>
    <rPh sb="106" eb="107">
      <t>カンガ</t>
    </rPh>
    <rPh sb="108" eb="109">
      <t>カタ</t>
    </rPh>
    <rPh sb="109" eb="110">
      <t>ナラ</t>
    </rPh>
    <rPh sb="112" eb="114">
      <t>ジム</t>
    </rPh>
    <rPh sb="114" eb="116">
      <t>ショリ</t>
    </rPh>
    <rPh sb="116" eb="118">
      <t>テジュン</t>
    </rPh>
    <rPh sb="118" eb="119">
      <t>オヨ</t>
    </rPh>
    <rPh sb="120" eb="122">
      <t>ヨウシキ</t>
    </rPh>
    <rPh sb="122" eb="123">
      <t>レイ</t>
    </rPh>
    <rPh sb="124" eb="126">
      <t>テイジ</t>
    </rPh>
    <rPh sb="132" eb="134">
      <t>サンショウ</t>
    </rPh>
    <rPh sb="144" eb="145">
      <t>シツ</t>
    </rPh>
    <rPh sb="146" eb="148">
      <t>コウジョウ</t>
    </rPh>
    <rPh sb="149" eb="150">
      <t>ハカ</t>
    </rPh>
    <rPh sb="160" eb="162">
      <t>テイシュツ</t>
    </rPh>
    <rPh sb="162" eb="164">
      <t>ジョウホウ</t>
    </rPh>
    <rPh sb="164" eb="165">
      <t>オヨ</t>
    </rPh>
    <rPh sb="173" eb="175">
      <t>ジョウホウ</t>
    </rPh>
    <rPh sb="176" eb="178">
      <t>カツヨウ</t>
    </rPh>
    <rPh sb="180" eb="183">
      <t>リヨウシャ</t>
    </rPh>
    <rPh sb="184" eb="186">
      <t>ジョウタイ</t>
    </rPh>
    <rPh sb="187" eb="188">
      <t>オウ</t>
    </rPh>
    <rPh sb="190" eb="192">
      <t>コベツ</t>
    </rPh>
    <rPh sb="192" eb="194">
      <t>キノウ</t>
    </rPh>
    <rPh sb="194" eb="196">
      <t>クンレン</t>
    </rPh>
    <rPh sb="196" eb="198">
      <t>ケイカク</t>
    </rPh>
    <rPh sb="199" eb="201">
      <t>サクセイ</t>
    </rPh>
    <rPh sb="208" eb="210">
      <t>トウガイ</t>
    </rPh>
    <rPh sb="210" eb="212">
      <t>ケイカク</t>
    </rPh>
    <rPh sb="213" eb="214">
      <t>モト</t>
    </rPh>
    <rPh sb="216" eb="218">
      <t>コベツ</t>
    </rPh>
    <rPh sb="218" eb="220">
      <t>キノウ</t>
    </rPh>
    <rPh sb="220" eb="222">
      <t>クンレン</t>
    </rPh>
    <rPh sb="223" eb="225">
      <t>ジッシ</t>
    </rPh>
    <rPh sb="230" eb="232">
      <t>トウガイ</t>
    </rPh>
    <rPh sb="232" eb="234">
      <t>ジッシ</t>
    </rPh>
    <rPh sb="234" eb="236">
      <t>ナイヨウ</t>
    </rPh>
    <rPh sb="237" eb="239">
      <t>ヒョウカ</t>
    </rPh>
    <rPh sb="249" eb="251">
      <t>ヒョウカ</t>
    </rPh>
    <rPh sb="251" eb="253">
      <t>ケッカ</t>
    </rPh>
    <rPh sb="254" eb="255">
      <t>フ</t>
    </rPh>
    <rPh sb="258" eb="260">
      <t>トウガイ</t>
    </rPh>
    <rPh sb="260" eb="262">
      <t>ケイカク</t>
    </rPh>
    <rPh sb="263" eb="265">
      <t>ミナオ</t>
    </rPh>
    <rPh sb="267" eb="269">
      <t>カイゼン</t>
    </rPh>
    <rPh sb="278" eb="280">
      <t>イチレン</t>
    </rPh>
    <rPh sb="304" eb="305">
      <t>シツ</t>
    </rPh>
    <rPh sb="306" eb="308">
      <t>カンリ</t>
    </rPh>
    <rPh sb="309" eb="310">
      <t>オコナ</t>
    </rPh>
    <rPh sb="314" eb="316">
      <t>テイシュツ</t>
    </rPh>
    <rPh sb="319" eb="321">
      <t>ジョウホウ</t>
    </rPh>
    <rPh sb="327" eb="329">
      <t>コクミン</t>
    </rPh>
    <rPh sb="330" eb="332">
      <t>ケンコウ</t>
    </rPh>
    <rPh sb="333" eb="335">
      <t>ホジ</t>
    </rPh>
    <rPh sb="335" eb="337">
      <t>ゾウシン</t>
    </rPh>
    <rPh sb="337" eb="338">
      <t>オヨ</t>
    </rPh>
    <rPh sb="341" eb="342">
      <t>ユウ</t>
    </rPh>
    <rPh sb="344" eb="346">
      <t>ノウリョク</t>
    </rPh>
    <rPh sb="347" eb="349">
      <t>イジ</t>
    </rPh>
    <rPh sb="349" eb="351">
      <t>コウジョウ</t>
    </rPh>
    <rPh sb="352" eb="353">
      <t>シ</t>
    </rPh>
    <rPh sb="358" eb="360">
      <t>テキギ</t>
    </rPh>
    <rPh sb="360" eb="362">
      <t>カツヨウ</t>
    </rPh>
    <phoneticPr fontId="4"/>
  </si>
  <si>
    <t xml:space="preserve">③　栄養改善加算を算定できる利用者は、以下のイからニのいずれかに該当する者など低栄養状態にある者又はそのおそれがある者であって、栄養改善サービスの提供が必要と認められる者とすること。
　イ　ＢＭＩが１８．５未満である者
　ロ　１～６月間で３％以上の体重の減少が認められる者又は「地域支援事業の実施について」（平成１８年６月９日老発第０６０９００１号厚生労働省老健局長通知）に規定する基本チェックリストのNo．11の項目が「１」に該当する者
　ハ　血清アルブミン値が３．５ｇ／dl以下である者
　ニ　食事摂取量が不良（７５％以下）である者
　ホ　その他低栄養状態にある又はそのおそれがあると認められる者
　　なお、次のような問題を有する者については、前記イからホのいずれかの項目に該当するかどうか、適宜確認されたい。
　　・口腔及び摂食・嚥下機能の問題（基本チェックリストの口腔機能に関連する⒀、⒁、⒂のいずれかの項目において
　　　「１」に該当する者などを含む。） 
　　・生活機能の低下の問題
　　・褥瘡に関する問題
　　・食欲の低下の問題
　　・閉じこもりの問題（基本チェックリストの閉じこもりに関・閉じこもりの問題（基本チェックリストの閉じこもりに関連する
　　　⒃、⒄のいずれかの項目において「１」に該当する者などを含む。） 
　　・認知症の問題（基本チェックリストの認知症に関連する⒅、⒆、⒇のいずれかの項目において「１」に該当する者などを含む。）
　　・うつの問題（基本チェックリストのうつに関連する(21)から(25)の項目において、２項目以上「１」に該当する者などを含む。） </t>
    <phoneticPr fontId="4"/>
  </si>
  <si>
    <t>単独型・併設型指定認知症対応型通所介護事業所又は共用型指定認知症対応型通所介護事業所の介護職員の総数のうち、介護福祉士の占める割合が１００分の７０以上ですか。　
又は単独型・併設型指定認知症対応型通所介護事業所又は共用型指定認知症対応型通所介護事業所の介護職員の総数のうち、勤続年数１０年以上の介護福祉士の占める割合が１００分の２５以上ですか。　　　　　　　　　　　　　　　　　　　　　　　　　　　　　　　　　　　　　　　　　　　　　　　　　　　　　　　　　　　　　　　　　</t>
    <rPh sb="81" eb="82">
      <t>マタ</t>
    </rPh>
    <rPh sb="137" eb="139">
      <t>キンゾク</t>
    </rPh>
    <rPh sb="139" eb="141">
      <t>ネンスウ</t>
    </rPh>
    <rPh sb="144" eb="146">
      <t>イジョウ</t>
    </rPh>
    <phoneticPr fontId="7"/>
  </si>
  <si>
    <t>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なお、介護福祉士については、各月の前月の末日時点で資格を取得している者とすること。</t>
    <phoneticPr fontId="4"/>
  </si>
  <si>
    <t>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一の５の届出を提出しなければならない。</t>
    <phoneticPr fontId="4"/>
  </si>
  <si>
    <t>単独型・併設型指定認知症対応型通所介護事業所又は共用型指定認知症対応型通所介護事業所の介護職員の総数のうち、介護福祉士の占める割合が１００分の５０以上ですか。　　　　　　　　　　　　　　　　　　　　　　　　　　　　　　　　　　　　　　　　　　　　　　　　　　　　　　　　　　　　　　　　　　　　　　　　　　　　　　　　　　　　　　　　　　　　　　　　　　　　　　　　　　　　　　　　　　　　　　　　</t>
    <phoneticPr fontId="7"/>
  </si>
  <si>
    <t>単独型・併設型指定認知症対応型通所介護事業所又は共用型指定認知症対応型通所介護事業所の指定認知症対応型通所介護事業所の介護職員の総数のうち、介護福祉士の占める割合が１００分の４０以上ですか。　
又は利用者に直接提供する職員の総数のうち、勤続年数七年以上の占める者の割合が１００分の３０以上ですか。　　　　　　　　　　　　　　　　　　　　　　　　　　　　　　　　　　　　　　　　　　　　　　　　　　　　　　　　　　　　　　　　</t>
    <rPh sb="43" eb="45">
      <t>シテイ</t>
    </rPh>
    <rPh sb="45" eb="48">
      <t>ニンチショウ</t>
    </rPh>
    <rPh sb="48" eb="51">
      <t>タイオウガタ</t>
    </rPh>
    <rPh sb="51" eb="55">
      <t>ツウショカイゴ</t>
    </rPh>
    <rPh sb="55" eb="57">
      <t>ジギョウ</t>
    </rPh>
    <rPh sb="57" eb="58">
      <t>ショ</t>
    </rPh>
    <rPh sb="59" eb="61">
      <t>カイゴ</t>
    </rPh>
    <rPh sb="61" eb="63">
      <t>ショクイン</t>
    </rPh>
    <rPh sb="64" eb="66">
      <t>ソウスウ</t>
    </rPh>
    <rPh sb="70" eb="72">
      <t>カイゴ</t>
    </rPh>
    <rPh sb="72" eb="75">
      <t>フクシシ</t>
    </rPh>
    <rPh sb="76" eb="77">
      <t>シ</t>
    </rPh>
    <rPh sb="79" eb="81">
      <t>ワリアイ</t>
    </rPh>
    <rPh sb="97" eb="98">
      <t>マタ</t>
    </rPh>
    <rPh sb="99" eb="102">
      <t>リヨウシャ</t>
    </rPh>
    <rPh sb="103" eb="105">
      <t>チョクセツ</t>
    </rPh>
    <rPh sb="105" eb="107">
      <t>テイキョウ</t>
    </rPh>
    <rPh sb="109" eb="111">
      <t>ショクイン</t>
    </rPh>
    <rPh sb="112" eb="114">
      <t>ソウスウ</t>
    </rPh>
    <rPh sb="118" eb="120">
      <t>キンゾク</t>
    </rPh>
    <rPh sb="120" eb="122">
      <t>ネンスウ</t>
    </rPh>
    <rPh sb="122" eb="123">
      <t>シチ</t>
    </rPh>
    <rPh sb="123" eb="126">
      <t>ネンイジョウ</t>
    </rPh>
    <rPh sb="127" eb="128">
      <t>シ</t>
    </rPh>
    <rPh sb="130" eb="131">
      <t>モノ</t>
    </rPh>
    <rPh sb="132" eb="134">
      <t>ワリアイ</t>
    </rPh>
    <phoneticPr fontId="7"/>
  </si>
  <si>
    <t>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一の５の届出を提出しなければならない。</t>
    <phoneticPr fontId="4"/>
  </si>
  <si>
    <t>（２で×）と答えた場合…管理者は、介護保険法施行令等の一部を改正する政令（平成１８年政令第１５４号）附則第３条の規定により指定認知症対応型通所介護事業者とみなされた者に係る経過措置が適用を受ける方ですか？</t>
    <rPh sb="6" eb="7">
      <t>コタ</t>
    </rPh>
    <rPh sb="9" eb="11">
      <t>バアイ</t>
    </rPh>
    <rPh sb="12" eb="15">
      <t>カンリシャ</t>
    </rPh>
    <rPh sb="17" eb="19">
      <t>カイゴ</t>
    </rPh>
    <rPh sb="19" eb="21">
      <t>ホケン</t>
    </rPh>
    <rPh sb="21" eb="22">
      <t>ホウ</t>
    </rPh>
    <rPh sb="22" eb="25">
      <t>シコウレイ</t>
    </rPh>
    <rPh sb="25" eb="26">
      <t>トウ</t>
    </rPh>
    <rPh sb="27" eb="29">
      <t>イチブ</t>
    </rPh>
    <rPh sb="30" eb="32">
      <t>カイセイ</t>
    </rPh>
    <rPh sb="34" eb="36">
      <t>セイレイ</t>
    </rPh>
    <rPh sb="37" eb="39">
      <t>ヘイセイ</t>
    </rPh>
    <rPh sb="41" eb="42">
      <t>ネン</t>
    </rPh>
    <rPh sb="42" eb="44">
      <t>セイレイ</t>
    </rPh>
    <rPh sb="44" eb="45">
      <t>ダイ</t>
    </rPh>
    <rPh sb="48" eb="49">
      <t>ゴウ</t>
    </rPh>
    <rPh sb="50" eb="52">
      <t>フソク</t>
    </rPh>
    <rPh sb="52" eb="53">
      <t>ダイ</t>
    </rPh>
    <rPh sb="54" eb="55">
      <t>ジョウ</t>
    </rPh>
    <rPh sb="56" eb="58">
      <t>キテイ</t>
    </rPh>
    <rPh sb="61" eb="63">
      <t>シテイ</t>
    </rPh>
    <rPh sb="63" eb="66">
      <t>ニンチショウ</t>
    </rPh>
    <rPh sb="66" eb="69">
      <t>タイオウガタ</t>
    </rPh>
    <rPh sb="69" eb="71">
      <t>ツウショ</t>
    </rPh>
    <rPh sb="71" eb="73">
      <t>カイゴ</t>
    </rPh>
    <rPh sb="73" eb="76">
      <t>ジギョウシャ</t>
    </rPh>
    <rPh sb="82" eb="83">
      <t>モノ</t>
    </rPh>
    <rPh sb="84" eb="85">
      <t>カカ</t>
    </rPh>
    <rPh sb="86" eb="88">
      <t>ケイカ</t>
    </rPh>
    <rPh sb="88" eb="90">
      <t>ソチ</t>
    </rPh>
    <rPh sb="91" eb="93">
      <t>テキヨウ</t>
    </rPh>
    <rPh sb="94" eb="95">
      <t>ウ</t>
    </rPh>
    <rPh sb="97" eb="98">
      <t>カタ</t>
    </rPh>
    <phoneticPr fontId="7"/>
  </si>
  <si>
    <t>①　栄養アセスメント加算の算定に係る栄養アセスメントは、利用者ごとに行われるケアマネジメントの一環として行われることに留意すること。</t>
    <phoneticPr fontId="4"/>
  </si>
  <si>
    <t xml:space="preserve"> ホ 指定地域密着型サービス基準第６１条において準用する第３条の１８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5" eb="7">
      <t>チイキ</t>
    </rPh>
    <rPh sb="7" eb="10">
      <t>ミッチャクガタ</t>
    </rPh>
    <phoneticPr fontId="7"/>
  </si>
  <si>
    <t xml:space="preserve"> 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地域密着型通所介護においては、口腔機能改善管理指導計画に相当する内容を認知症対応型通所介護計画の中に記載する場合は、その記載をもって口腔機能改善管理指導計画の作成に代えることができるものとすること。</t>
    <rPh sb="245" eb="248">
      <t>ニンチショウ</t>
    </rPh>
    <rPh sb="248" eb="251">
      <t>タイオウガタ</t>
    </rPh>
    <rPh sb="251" eb="253">
      <t>ツウショ</t>
    </rPh>
    <phoneticPr fontId="7"/>
  </si>
  <si>
    <t>②必要に応じて地域密着型通所介護計画を見直すなど、指定認知症対応型通所介護の提供に当たって、①に規定する情報その他指定認知症対応型通所介護を適切かつ有効に提供するために必要な情報を活用していますか。</t>
    <rPh sb="7" eb="16">
      <t>チイキミッチャクガタツウショカイゴ</t>
    </rPh>
    <rPh sb="25" eb="27">
      <t>シテイ</t>
    </rPh>
    <rPh sb="27" eb="30">
      <t>ニンチショウ</t>
    </rPh>
    <rPh sb="30" eb="33">
      <t>タイオウガタ</t>
    </rPh>
    <rPh sb="33" eb="35">
      <t>ツウショ</t>
    </rPh>
    <rPh sb="35" eb="37">
      <t>カイゴ</t>
    </rPh>
    <rPh sb="38" eb="40">
      <t>テイキョウ</t>
    </rPh>
    <rPh sb="59" eb="62">
      <t>ニンチショウ</t>
    </rPh>
    <rPh sb="62" eb="65">
      <t>タイオウガタ</t>
    </rPh>
    <rPh sb="65" eb="67">
      <t>ツウショ</t>
    </rPh>
    <rPh sb="67" eb="69">
      <t>カイゴ</t>
    </rPh>
    <phoneticPr fontId="4"/>
  </si>
  <si>
    <t>(3) 事業者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rPh sb="4" eb="7">
      <t>ジギョウシャ</t>
    </rPh>
    <rPh sb="9" eb="12">
      <t>リヨウシャ</t>
    </rPh>
    <phoneticPr fontId="19"/>
  </si>
  <si>
    <t>　イ　利用者の心身の状況等に係る基本的な情報に基づき、適切なサービスを提供するための施設サービス計画を作成する（Plan）。</t>
    <rPh sb="3" eb="6">
      <t>リヨウシャ</t>
    </rPh>
    <phoneticPr fontId="19"/>
  </si>
  <si>
    <t>　ロ　サービスの提供に当たっては、サービス計画に基づいて、利用者の自立支援や重度化防止に資する介護を実施する（Do）。</t>
    <phoneticPr fontId="19"/>
  </si>
  <si>
    <t>　ハ　ＬＩＦＥへの提出情報及びフィードバック情報等も活用し、多職種が共同して、事業所の特性やサービス提供の在り方について検証を行う（Check）。</t>
    <rPh sb="39" eb="42">
      <t>ジギョウショ</t>
    </rPh>
    <phoneticPr fontId="19"/>
  </si>
  <si>
    <t>　ニ　検証結果に基づき、利用者の施設サービス計画を適切に見直し、事業所全体として、サービスの質の更なる向上に努める
　　（Action）。</t>
    <rPh sb="32" eb="35">
      <t>ジギョウショ</t>
    </rPh>
    <phoneticPr fontId="19"/>
  </si>
  <si>
    <t>② 指定認知症対応型通所介護を利用者の直接供する職員〔中略〕とは、生活相談員、看護職員、介護職員又は機能訓練指導員として勤務を行う職員を指すものとする。</t>
    <rPh sb="2" eb="4">
      <t>シテイ</t>
    </rPh>
    <rPh sb="4" eb="7">
      <t>ニンチショウ</t>
    </rPh>
    <rPh sb="7" eb="10">
      <t>タイオウガタ</t>
    </rPh>
    <rPh sb="10" eb="12">
      <t>ツウショ</t>
    </rPh>
    <rPh sb="12" eb="14">
      <t>カイゴ</t>
    </rPh>
    <rPh sb="15" eb="18">
      <t>リヨウシャ</t>
    </rPh>
    <rPh sb="19" eb="21">
      <t>チョクセツ</t>
    </rPh>
    <rPh sb="21" eb="22">
      <t>キョウ</t>
    </rPh>
    <rPh sb="24" eb="26">
      <t>ショクイン</t>
    </rPh>
    <rPh sb="27" eb="28">
      <t>チュウ</t>
    </rPh>
    <rPh sb="28" eb="29">
      <t>リャク</t>
    </rPh>
    <rPh sb="33" eb="35">
      <t>セイカツ</t>
    </rPh>
    <rPh sb="35" eb="38">
      <t>ソウダンイン</t>
    </rPh>
    <rPh sb="39" eb="41">
      <t>カンゴ</t>
    </rPh>
    <rPh sb="41" eb="43">
      <t>ショクイン</t>
    </rPh>
    <rPh sb="44" eb="46">
      <t>カイゴ</t>
    </rPh>
    <rPh sb="46" eb="48">
      <t>ショクイン</t>
    </rPh>
    <rPh sb="48" eb="49">
      <t>マタ</t>
    </rPh>
    <rPh sb="50" eb="52">
      <t>キノウ</t>
    </rPh>
    <rPh sb="52" eb="54">
      <t>クンレン</t>
    </rPh>
    <rPh sb="54" eb="57">
      <t>シドウイン</t>
    </rPh>
    <rPh sb="60" eb="62">
      <t>キンム</t>
    </rPh>
    <rPh sb="63" eb="64">
      <t>オコナ</t>
    </rPh>
    <rPh sb="65" eb="67">
      <t>ショクイン</t>
    </rPh>
    <rPh sb="68" eb="69">
      <t>サ</t>
    </rPh>
    <phoneticPr fontId="4"/>
  </si>
  <si>
    <t>⑤　概ね三か月ごとの評価の結果、③のイからホまでのいずれかに該当する者であって、継続的に管理栄養士等がサービス提供を行うことにより、栄養改善の効果が期待できると認められるものについては、継続的に栄養改善サービスを提供する。</t>
    <phoneticPr fontId="4"/>
  </si>
  <si>
    <t>④　栄養改善サービスの提供は、以下のイからヘまでに掲げる手順を経てなされる。
　イ　利用者ごとの低栄養状態のリスクを、利用開始時に把握すること。
　ロ　利用開始時に、管理栄養士が中心となって、利用者ごとの摂食・嚥下機能及び食形態にも配慮しつつ、栄養状態に関する解決すべき課題の把握（以下「栄養アセスメント」という。）を行い、管理栄養士、看護職員、介護職員、生活相談員その他の職種の者が共同して、栄養食事相談に関する事項（食事に関する内容の説明等）、解決すべき栄養管理上の課題等に対し関連職種が共同して取り組むべき事項等を記載した栄養ケア計画を作成すること。作成した栄養ケア計画については、栄養改善サービスの対象となる利用者又はその家族に説明し、その同意を得ること。なお、認知症対応型通所介護においては、栄養ケア計画に相当する内容を認知症対応型通所介護計画の中に記載する場合は、その記載をもって栄養ケア計画の作成に代えることができるものとすること。
　ハ　栄養ケア計画に基づき、管理栄養士等が利用者ごとに栄養改善サービスを提供すること。その際、栄養ケア計画に実施上の問題点があれば直ちに当該計画を修正すること。
　ニ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ホ　利用者の栄養状態に応じて、定期的に、利用者の生活機能の状況を検討し、概ね３か月ごとに体重を測定する等により栄養状態の評価を行い、その結果を担当介護支援専門員や利用者の主治の医師に対して情報提供すること。
　へ　指定地域密着型サービス基準第６１条において準用する第３条の１８に規定する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rPh sb="83" eb="85">
      <t>カンリ</t>
    </rPh>
    <rPh sb="85" eb="88">
      <t>エイヨウシ</t>
    </rPh>
    <rPh sb="89" eb="91">
      <t>チュウシン</t>
    </rPh>
    <rPh sb="96" eb="99">
      <t>リヨウシャ</t>
    </rPh>
    <rPh sb="102" eb="104">
      <t>セッショク</t>
    </rPh>
    <rPh sb="162" eb="164">
      <t>カンリ</t>
    </rPh>
    <rPh sb="164" eb="167">
      <t>エイヨウシ</t>
    </rPh>
    <rPh sb="168" eb="170">
      <t>カンゴ</t>
    </rPh>
    <rPh sb="170" eb="172">
      <t>ショクイン</t>
    </rPh>
    <rPh sb="173" eb="175">
      <t>カイゴ</t>
    </rPh>
    <rPh sb="175" eb="177">
      <t>ショクイン</t>
    </rPh>
    <rPh sb="178" eb="180">
      <t>セイカツ</t>
    </rPh>
    <rPh sb="180" eb="183">
      <t>ソウダンイン</t>
    </rPh>
    <rPh sb="185" eb="186">
      <t>タ</t>
    </rPh>
    <rPh sb="187" eb="189">
      <t>ショクシュ</t>
    </rPh>
    <rPh sb="190" eb="191">
      <t>モノ</t>
    </rPh>
    <rPh sb="192" eb="194">
      <t>キョウドウ</t>
    </rPh>
    <phoneticPr fontId="4"/>
  </si>
  <si>
    <t xml:space="preserve"> サービスの提供に当たっては、利用者又は他の利用者等の生命又は身体を保護するため緊急やむを得ない場合を除き、身体拘束等を行っていませんか。</t>
    <rPh sb="6" eb="8">
      <t>テイキョウ</t>
    </rPh>
    <rPh sb="9" eb="10">
      <t>ア</t>
    </rPh>
    <rPh sb="15" eb="18">
      <t>リヨウシャ</t>
    </rPh>
    <rPh sb="18" eb="19">
      <t>マタ</t>
    </rPh>
    <rPh sb="20" eb="21">
      <t>ホカ</t>
    </rPh>
    <rPh sb="22" eb="25">
      <t>リヨウシャ</t>
    </rPh>
    <rPh sb="25" eb="26">
      <t>ナド</t>
    </rPh>
    <rPh sb="27" eb="29">
      <t>セイメイ</t>
    </rPh>
    <rPh sb="29" eb="30">
      <t>マタ</t>
    </rPh>
    <rPh sb="31" eb="33">
      <t>シンタイ</t>
    </rPh>
    <rPh sb="34" eb="36">
      <t>ホゴ</t>
    </rPh>
    <rPh sb="40" eb="42">
      <t>キンキュウ</t>
    </rPh>
    <rPh sb="45" eb="46">
      <t>エ</t>
    </rPh>
    <rPh sb="48" eb="50">
      <t>バアイ</t>
    </rPh>
    <rPh sb="51" eb="52">
      <t>ノゾ</t>
    </rPh>
    <rPh sb="54" eb="58">
      <t>シンタイコウソク</t>
    </rPh>
    <rPh sb="58" eb="59">
      <t>ナド</t>
    </rPh>
    <rPh sb="60" eb="61">
      <t>オコナ</t>
    </rPh>
    <phoneticPr fontId="4"/>
  </si>
  <si>
    <t xml:space="preserve"> 34の身体的拘束等を行う場合には、その態様及び時間、その際の利用者の心身の状況並びに緊急やむを得ない理由を記録していますか。</t>
    <rPh sb="4" eb="7">
      <t>シンタイテキ</t>
    </rPh>
    <rPh sb="7" eb="9">
      <t>コウソク</t>
    </rPh>
    <rPh sb="9" eb="10">
      <t>ナド</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4"/>
  </si>
  <si>
    <t>介護職員等処遇改善加算</t>
    <rPh sb="0" eb="2">
      <t>カイゴ</t>
    </rPh>
    <rPh sb="2" eb="4">
      <t>ショクイン</t>
    </rPh>
    <rPh sb="4" eb="5">
      <t>ナド</t>
    </rPh>
    <rPh sb="5" eb="11">
      <t>ショグウカイゼンカサン</t>
    </rPh>
    <phoneticPr fontId="7"/>
  </si>
  <si>
    <t>【解釈通知】
３の２（16）を準用する。</t>
    <rPh sb="1" eb="3">
      <t>カイシャク</t>
    </rPh>
    <rPh sb="3" eb="5">
      <t>ツウチ</t>
    </rPh>
    <rPh sb="15" eb="17">
      <t>ジュンヨウ</t>
    </rPh>
    <phoneticPr fontId="7"/>
  </si>
  <si>
    <t>【解釈通知】
３の２（18）を準用する</t>
    <rPh sb="1" eb="3">
      <t>カイシャク</t>
    </rPh>
    <rPh sb="3" eb="5">
      <t>ツウチ</t>
    </rPh>
    <rPh sb="15" eb="17">
      <t>ジュンヨウ</t>
    </rPh>
    <phoneticPr fontId="7"/>
  </si>
  <si>
    <t>⑤他の介護サービスの事業所において、当該利用者について、口腔連携強化加算を算定していませんか。</t>
    <rPh sb="1" eb="2">
      <t>ホカ</t>
    </rPh>
    <rPh sb="3" eb="5">
      <t>カイゴ</t>
    </rPh>
    <rPh sb="10" eb="13">
      <t>ジギョウショ</t>
    </rPh>
    <rPh sb="18" eb="20">
      <t>トウガイ</t>
    </rPh>
    <rPh sb="20" eb="23">
      <t>リヨウシャ</t>
    </rPh>
    <rPh sb="28" eb="36">
      <t>コウクウレンケイキョウカカサン</t>
    </rPh>
    <rPh sb="37" eb="39">
      <t>サンテイ</t>
    </rPh>
    <phoneticPr fontId="4"/>
  </si>
  <si>
    <t>【解釈通知】
３の２（２０）を準用する</t>
    <rPh sb="15" eb="17">
      <t>ジュンヨウ</t>
    </rPh>
    <phoneticPr fontId="4"/>
  </si>
  <si>
    <t>⑦口腔機能向上サービスの提供に当たっては、別途通知（「リハビリテーション・個別機能訓練、栄養、口腔の実施及び一体的取組について」を参照されたい。</t>
    <rPh sb="1" eb="3">
      <t>コウクウ</t>
    </rPh>
    <rPh sb="3" eb="5">
      <t>キノウ</t>
    </rPh>
    <rPh sb="5" eb="7">
      <t>コウジョウ</t>
    </rPh>
    <rPh sb="12" eb="14">
      <t>テイキョウ</t>
    </rPh>
    <rPh sb="15" eb="16">
      <t>ア</t>
    </rPh>
    <rPh sb="21" eb="23">
      <t>ベット</t>
    </rPh>
    <rPh sb="23" eb="25">
      <t>ツウチ</t>
    </rPh>
    <rPh sb="37" eb="43">
      <t>コベツキノウクンレン</t>
    </rPh>
    <rPh sb="44" eb="46">
      <t>エイヨウ</t>
    </rPh>
    <rPh sb="47" eb="49">
      <t>コウクウ</t>
    </rPh>
    <rPh sb="50" eb="52">
      <t>ジッシ</t>
    </rPh>
    <rPh sb="52" eb="53">
      <t>オヨ</t>
    </rPh>
    <rPh sb="54" eb="57">
      <t>イッタイテキ</t>
    </rPh>
    <rPh sb="57" eb="59">
      <t>トリクミ</t>
    </rPh>
    <rPh sb="65" eb="67">
      <t>サンショウ</t>
    </rPh>
    <phoneticPr fontId="7"/>
  </si>
  <si>
    <t>⑧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4"/>
  </si>
  <si>
    <t>【解釈通知】
３の２（1７）を準用する</t>
    <rPh sb="1" eb="3">
      <t>カイシャク</t>
    </rPh>
    <rPh sb="3" eb="5">
      <t>ツウチ</t>
    </rPh>
    <rPh sb="15" eb="17">
      <t>ジュンヨウ</t>
    </rPh>
    <phoneticPr fontId="7"/>
  </si>
  <si>
    <t>①　２(20)④から⑦まで及び３の２(27)②を準用する。</t>
    <rPh sb="13" eb="14">
      <t>オヨ</t>
    </rPh>
    <rPh sb="24" eb="26">
      <t>ジュンヨウ</t>
    </rPh>
    <phoneticPr fontId="4"/>
  </si>
  <si>
    <t>２(20)</t>
    <phoneticPr fontId="4"/>
  </si>
  <si>
    <t>【２】３の２
(27)</t>
    <phoneticPr fontId="4"/>
  </si>
  <si>
    <t>各減算について　チェック表</t>
    <rPh sb="0" eb="1">
      <t>カク</t>
    </rPh>
    <rPh sb="1" eb="3">
      <t>ゲンサン</t>
    </rPh>
    <rPh sb="12" eb="13">
      <t>ヒョウ</t>
    </rPh>
    <phoneticPr fontId="7"/>
  </si>
  <si>
    <t>【定員超過利用による減算、職員の人員欠如】　</t>
    <rPh sb="1" eb="3">
      <t>テイイン</t>
    </rPh>
    <rPh sb="3" eb="5">
      <t>チョウカ</t>
    </rPh>
    <rPh sb="5" eb="7">
      <t>リヨウ</t>
    </rPh>
    <phoneticPr fontId="7"/>
  </si>
  <si>
    <t>適・否</t>
    <rPh sb="0" eb="1">
      <t>テキ</t>
    </rPh>
    <rPh sb="2" eb="3">
      <t>イナ</t>
    </rPh>
    <phoneticPr fontId="7"/>
  </si>
  <si>
    <t>　市に提出した運営規程に定められている利用定員を超えていませんか。（超えている場合は「いいえ」）</t>
    <rPh sb="34" eb="35">
      <t>コ</t>
    </rPh>
    <rPh sb="39" eb="41">
      <t>バアイ</t>
    </rPh>
    <phoneticPr fontId="7"/>
  </si>
  <si>
    <t>はい　　　・　　　いいえ</t>
    <phoneticPr fontId="7"/>
  </si>
  <si>
    <t>　（前項で「はい」と答えた場合）今回の運営状況報告書の人員基準はすべて基準以上ですか。</t>
    <rPh sb="2" eb="4">
      <t>ゼンコウ</t>
    </rPh>
    <phoneticPr fontId="7"/>
  </si>
  <si>
    <t>　単位ごとに１営業日当たりの平均利用者数が、藤沢市に届出されている定員を超過した月はありませんか。（超過した月がある場合は「いいえ」）
　※平均利用者数＝単位ごとの月の利用者数の合計÷営業日数</t>
    <rPh sb="50" eb="52">
      <t>チョウカ</t>
    </rPh>
    <rPh sb="54" eb="55">
      <t>ツキ</t>
    </rPh>
    <rPh sb="58" eb="60">
      <t>バアイ</t>
    </rPh>
    <phoneticPr fontId="7"/>
  </si>
  <si>
    <t>　（前項で「いいえ」と答えた場合）利用定員超過による減算を行っていますか。</t>
    <rPh sb="2" eb="4">
      <t>ゼンコウ</t>
    </rPh>
    <phoneticPr fontId="7"/>
  </si>
  <si>
    <t>　職員の人員欠如による減算はありますか。</t>
    <phoneticPr fontId="7"/>
  </si>
  <si>
    <t>※看護職員又は介護職員が人員基準を満たさずにサービス提供をした場合は、人員基準上必要とされる員数から１割を超えて減少した場合は、その翌月から解消されるまでに至った月まで、１割の範囲内で減少した場合は、その翌々月から解消されるまでに至った月まで、利用者全員に対して所定単位数の70/100の単位で算定する必要があります。</t>
    <phoneticPr fontId="7"/>
  </si>
  <si>
    <t>※月平均の利用者数が運営規程に定められている利用定員を超えてサービスを提供した場合は、定員超過利用開始月の翌月から解消月まで70/100の単位数で算定する必要があります。ただし、災害や虐待の受入れなど、やむを得ない理由によって定員超過が発生した場合には、定員超過利用開始月（災害等が生じた時期が月末であって、定員超過利用が翌月まで継続することがやむを得ないと認められる場合には、翌月も含む。）の翌月から減算を行うことはせず、やむを得ない理由がないのにその翌月まで定員超過利用が継続している場合に、災害等が生じた月の翌々月から７０／１００の単位数で算定する必要があります。</t>
    <phoneticPr fontId="7"/>
  </si>
  <si>
    <t>※月平均で利用定員を超えなければ減算にはなりませんが、1日でも定員を超えれば運営基準違反です。</t>
    <phoneticPr fontId="7"/>
  </si>
  <si>
    <t>【高齢者虐待防止措置未実施減算】</t>
    <rPh sb="1" eb="6">
      <t>コウレイシャギャクタイ</t>
    </rPh>
    <rPh sb="6" eb="8">
      <t>ボウシ</t>
    </rPh>
    <rPh sb="8" eb="10">
      <t>ソチ</t>
    </rPh>
    <rPh sb="10" eb="13">
      <t>ミジッシ</t>
    </rPh>
    <rPh sb="13" eb="15">
      <t>ゲンサン</t>
    </rPh>
    <phoneticPr fontId="7"/>
  </si>
  <si>
    <t>　虐待の発生又はその再発を防止するための、以下の措置を講じていない場合、減算をしていますか。
一　サービス事業所における虐待の防止のための対策を検討する委員会（テレビ電話装置等を活用して行うことができるものとする。）を定期的に開催するとともに、その結果について、従業者に周知徹底を図ること。
二　当該サービス事業所における虐待の防止のための指針を整備すること。
三　当該サービス事業所において、従業者に対し、虐待の防止のための研修を定期的に実施すること。
四　前三号に掲げる措置を適切に実施するための担当者を置くこと</t>
    <rPh sb="1" eb="3">
      <t>ギャクタイ</t>
    </rPh>
    <rPh sb="4" eb="6">
      <t>ハッセイ</t>
    </rPh>
    <rPh sb="6" eb="7">
      <t>マタ</t>
    </rPh>
    <rPh sb="10" eb="12">
      <t>サイハツ</t>
    </rPh>
    <rPh sb="13" eb="15">
      <t>ボウシ</t>
    </rPh>
    <rPh sb="21" eb="23">
      <t>イカ</t>
    </rPh>
    <rPh sb="24" eb="26">
      <t>ソチ</t>
    </rPh>
    <rPh sb="27" eb="28">
      <t>コウ</t>
    </rPh>
    <rPh sb="33" eb="35">
      <t>バアイ</t>
    </rPh>
    <rPh sb="36" eb="38">
      <t>ゲンサン</t>
    </rPh>
    <rPh sb="47" eb="48">
      <t>イチ</t>
    </rPh>
    <rPh sb="53" eb="56">
      <t>ジギョウショ</t>
    </rPh>
    <rPh sb="60" eb="62">
      <t>ギャクタイ</t>
    </rPh>
    <rPh sb="63" eb="65">
      <t>ボウシ</t>
    </rPh>
    <rPh sb="69" eb="71">
      <t>タイサク</t>
    </rPh>
    <rPh sb="72" eb="74">
      <t>ケントウ</t>
    </rPh>
    <rPh sb="76" eb="79">
      <t>イインカイ</t>
    </rPh>
    <rPh sb="83" eb="85">
      <t>デンワ</t>
    </rPh>
    <rPh sb="85" eb="87">
      <t>ソウチ</t>
    </rPh>
    <rPh sb="87" eb="88">
      <t>ナド</t>
    </rPh>
    <rPh sb="89" eb="91">
      <t>カツヨウ</t>
    </rPh>
    <rPh sb="93" eb="94">
      <t>オコナ</t>
    </rPh>
    <rPh sb="109" eb="112">
      <t>テイキテキ</t>
    </rPh>
    <rPh sb="113" eb="115">
      <t>カイサイ</t>
    </rPh>
    <rPh sb="124" eb="126">
      <t>ケッカ</t>
    </rPh>
    <rPh sb="131" eb="134">
      <t>ジュウギョウシャ</t>
    </rPh>
    <rPh sb="135" eb="139">
      <t>シュウチテッテイ</t>
    </rPh>
    <rPh sb="140" eb="141">
      <t>ハカ</t>
    </rPh>
    <rPh sb="146" eb="147">
      <t>ニ</t>
    </rPh>
    <rPh sb="148" eb="150">
      <t>トウガイ</t>
    </rPh>
    <rPh sb="154" eb="157">
      <t>ジギョウショ</t>
    </rPh>
    <rPh sb="161" eb="163">
      <t>ギャクタイ</t>
    </rPh>
    <rPh sb="164" eb="166">
      <t>ボウシ</t>
    </rPh>
    <rPh sb="170" eb="172">
      <t>シシン</t>
    </rPh>
    <rPh sb="173" eb="175">
      <t>セイビ</t>
    </rPh>
    <rPh sb="181" eb="182">
      <t>サン</t>
    </rPh>
    <rPh sb="183" eb="185">
      <t>トウガイ</t>
    </rPh>
    <rPh sb="189" eb="192">
      <t>ジギョウショ</t>
    </rPh>
    <rPh sb="197" eb="200">
      <t>ジュウギョウシャ</t>
    </rPh>
    <rPh sb="201" eb="202">
      <t>タイ</t>
    </rPh>
    <rPh sb="204" eb="206">
      <t>ギャクタイ</t>
    </rPh>
    <rPh sb="207" eb="209">
      <t>ボウシ</t>
    </rPh>
    <rPh sb="213" eb="215">
      <t>ケンシュウ</t>
    </rPh>
    <rPh sb="216" eb="219">
      <t>テイキテキ</t>
    </rPh>
    <rPh sb="220" eb="222">
      <t>ジッシ</t>
    </rPh>
    <rPh sb="228" eb="229">
      <t>ヨン</t>
    </rPh>
    <rPh sb="230" eb="231">
      <t>マエ</t>
    </rPh>
    <rPh sb="231" eb="233">
      <t>サンゴウ</t>
    </rPh>
    <phoneticPr fontId="7"/>
  </si>
  <si>
    <t>【業務継続計画未策定減算】</t>
    <rPh sb="1" eb="7">
      <t>ギョウムケイゾクケイカク</t>
    </rPh>
    <rPh sb="7" eb="10">
      <t>ミサクテイ</t>
    </rPh>
    <rPh sb="10" eb="12">
      <t>ゲンサン</t>
    </rPh>
    <phoneticPr fontId="7"/>
  </si>
  <si>
    <t xml:space="preserve">　感染症や非常災害の発生時において、利用者に対するサービスの提供を継続的に実施するための、以下の措置を講じていない場合、減算をしていますか。
一　利用者に対するサービスの提供を継続的に実施するための、及び非常時の体制で早期の業務再開を図るための計画（以下「業務継続計画」という。）を策定し、当該業務継続計画に従い必要な措置を講じなければならない。
二　サービス事業者は、従業者に対し、業務継続計画について周知するとともに、必要な研修及び訓練を定期的に実施しなければならない。
三　サービス事業者は、定期的に業務継続計画の見直しを行い、必要に応じて業務継続鋭角の変更を行うものとする。
</t>
    <rPh sb="1" eb="4">
      <t>カンセンショウ</t>
    </rPh>
    <phoneticPr fontId="7"/>
  </si>
  <si>
    <t>【同一建物に居住する又は同一建物から通所する利用者に係る減算】</t>
    <phoneticPr fontId="7"/>
  </si>
  <si>
    <t>　利用者が自ら通う場合、家族が送迎を行う場合等の事業者が送迎を実施していない場合は、片道あたり47単位を減算していますか。
（ただし、上記「同一建物に居住する又は同一建物から通所する利用者に係る減算」の対象となっている場合には、当該減算の対象となりません。）</t>
    <rPh sb="67" eb="69">
      <t>ジョウキ</t>
    </rPh>
    <phoneticPr fontId="7"/>
  </si>
  <si>
    <t>（標準様式1）</t>
    <rPh sb="1" eb="3">
      <t>ヒョウジュン</t>
    </rPh>
    <rPh sb="3" eb="5">
      <t>ヨウシキ</t>
    </rPh>
    <phoneticPr fontId="7"/>
  </si>
  <si>
    <t>従業者の勤務の体制及び勤務形態一覧表　</t>
  </si>
  <si>
    <t>サービス種別（</t>
    <rPh sb="4" eb="6">
      <t>シュベツ</t>
    </rPh>
    <phoneticPr fontId="19"/>
  </si>
  <si>
    <t>認知症対応型通所介護</t>
    <rPh sb="0" eb="3">
      <t>ニンチショウ</t>
    </rPh>
    <rPh sb="3" eb="5">
      <t>タイオウ</t>
    </rPh>
    <rPh sb="5" eb="6">
      <t>ガタ</t>
    </rPh>
    <rPh sb="6" eb="8">
      <t>ツウショ</t>
    </rPh>
    <rPh sb="8" eb="10">
      <t>カイゴ</t>
    </rPh>
    <phoneticPr fontId="19"/>
  </si>
  <si>
    <t>）</t>
    <phoneticPr fontId="19"/>
  </si>
  <si>
    <t>令和</t>
    <rPh sb="0" eb="2">
      <t>レイワ</t>
    </rPh>
    <phoneticPr fontId="19"/>
  </si>
  <si>
    <t>(</t>
    <phoneticPr fontId="19"/>
  </si>
  <si>
    <t>年</t>
    <rPh sb="0" eb="1">
      <t>ネン</t>
    </rPh>
    <phoneticPr fontId="19"/>
  </si>
  <si>
    <t>月</t>
    <rPh sb="0" eb="1">
      <t>ゲツ</t>
    </rPh>
    <phoneticPr fontId="19"/>
  </si>
  <si>
    <t>事業所名（</t>
    <rPh sb="0" eb="3">
      <t>ジギョウショ</t>
    </rPh>
    <rPh sb="3" eb="4">
      <t>メイ</t>
    </rPh>
    <phoneticPr fontId="19"/>
  </si>
  <si>
    <t>○○デイサービス</t>
    <phoneticPr fontId="19"/>
  </si>
  <si>
    <t>(1)</t>
    <phoneticPr fontId="19"/>
  </si>
  <si>
    <t>４週</t>
  </si>
  <si>
    <t>(2)</t>
    <phoneticPr fontId="1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</si>
  <si>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</si>
  <si>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9"/>
  </si>
  <si>
    <t>時間/週</t>
    <rPh sb="0" eb="2">
      <t>ジカン</t>
    </rPh>
    <rPh sb="3" eb="4">
      <t>シュウ</t>
    </rPh>
    <phoneticPr fontId="19"/>
  </si>
  <si>
    <t>時間/月</t>
    <rPh sb="0" eb="2">
      <t>ジカン</t>
    </rPh>
    <rPh sb="3" eb="4">
      <t>ツキ</t>
    </rPh>
    <phoneticPr fontId="19"/>
  </si>
  <si>
    <t>当月の日数</t>
    <rPh sb="0" eb="2">
      <t>トウゲツ</t>
    </rPh>
    <rPh sb="3" eb="5">
      <t>ニッスウ</t>
    </rPh>
    <phoneticPr fontId="19"/>
  </si>
  <si>
    <t>日</t>
    <rPh sb="0" eb="1">
      <t>ニチ</t>
    </rPh>
    <phoneticPr fontId="19"/>
  </si>
  <si>
    <t>(4) 事業所全体のサービス提供単位数</t>
    <phoneticPr fontId="19"/>
  </si>
  <si>
    <t>単位</t>
    <rPh sb="0" eb="2">
      <t>タンイ</t>
    </rPh>
    <phoneticPr fontId="19"/>
  </si>
  <si>
    <t>単位目</t>
    <rPh sb="0" eb="2">
      <t>タンイ</t>
    </rPh>
    <rPh sb="2" eb="3">
      <t>メ</t>
    </rPh>
    <phoneticPr fontId="19"/>
  </si>
  <si>
    <t xml:space="preserve">(5) 当該サービス提供単位のサービス提供時間 </t>
    <rPh sb="4" eb="6">
      <t>トウガイ</t>
    </rPh>
    <rPh sb="10" eb="12">
      <t>テイキョウ</t>
    </rPh>
    <rPh sb="12" eb="14">
      <t>タンイ</t>
    </rPh>
    <rPh sb="19" eb="21">
      <t>テイキョウ</t>
    </rPh>
    <rPh sb="21" eb="23">
      <t>ジカン</t>
    </rPh>
    <phoneticPr fontId="19"/>
  </si>
  <si>
    <t>（計</t>
    <rPh sb="1" eb="2">
      <t>ケイ</t>
    </rPh>
    <phoneticPr fontId="19"/>
  </si>
  <si>
    <t>時間）</t>
    <rPh sb="0" eb="2">
      <t>ジカン</t>
    </rPh>
    <phoneticPr fontId="19"/>
  </si>
  <si>
    <t>(6) 
職種</t>
    <phoneticPr fontId="7"/>
  </si>
  <si>
    <t>(7)
勤務
形態</t>
    <phoneticPr fontId="7"/>
  </si>
  <si>
    <t>(8)
資格</t>
    <rPh sb="4" eb="6">
      <t>シカク</t>
    </rPh>
    <phoneticPr fontId="19"/>
  </si>
  <si>
    <t>(9) 氏　名</t>
    <phoneticPr fontId="7"/>
  </si>
  <si>
    <t>(10)</t>
    <phoneticPr fontId="19"/>
  </si>
  <si>
    <t>(12)
週平均
勤務時間
数</t>
    <phoneticPr fontId="1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</si>
  <si>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</si>
  <si>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1週目</t>
    <rPh sb="1" eb="2">
      <t>シュウ</t>
    </rPh>
    <rPh sb="2" eb="3">
      <t>メ</t>
    </rPh>
    <phoneticPr fontId="19"/>
  </si>
  <si>
    <t>2週目</t>
    <rPh sb="1" eb="2">
      <t>シュウ</t>
    </rPh>
    <rPh sb="2" eb="3">
      <t>メ</t>
    </rPh>
    <phoneticPr fontId="19"/>
  </si>
  <si>
    <t>3週目</t>
    <rPh sb="1" eb="2">
      <t>シュウ</t>
    </rPh>
    <rPh sb="2" eb="3">
      <t>メ</t>
    </rPh>
    <phoneticPr fontId="19"/>
  </si>
  <si>
    <t>4週目</t>
    <rPh sb="1" eb="2">
      <t>シュウ</t>
    </rPh>
    <rPh sb="2" eb="3">
      <t>メ</t>
    </rPh>
    <phoneticPr fontId="19"/>
  </si>
  <si>
    <t>5週目</t>
    <rPh sb="1" eb="2">
      <t>シュウ</t>
    </rPh>
    <rPh sb="2" eb="3">
      <t>メ</t>
    </rPh>
    <phoneticPr fontId="19"/>
  </si>
  <si>
    <t>管理者</t>
    <rPh sb="0" eb="3">
      <t>カンリシャ</t>
    </rPh>
    <phoneticPr fontId="19"/>
  </si>
  <si>
    <t>A</t>
  </si>
  <si>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9"/>
  </si>
  <si>
    <t>厚労　太郎</t>
    <rPh sb="0" eb="2">
      <t>コウロウ</t>
    </rPh>
    <rPh sb="3" eb="5">
      <t>タロウ</t>
    </rPh>
    <phoneticPr fontId="19"/>
  </si>
  <si>
    <t>シフト記号</t>
    <phoneticPr fontId="19"/>
  </si>
  <si>
    <t>a</t>
  </si>
  <si>
    <t>勤務時間数</t>
    <rPh sb="0" eb="2">
      <t>キンム</t>
    </rPh>
    <rPh sb="2" eb="4">
      <t>ジカン</t>
    </rPh>
    <rPh sb="4" eb="5">
      <t>スウ</t>
    </rPh>
    <phoneticPr fontId="19"/>
  </si>
  <si>
    <t>サービス提供時間内
の勤務時間数</t>
    <rPh sb="4" eb="6">
      <t>テイキョウ</t>
    </rPh>
    <rPh sb="6" eb="9">
      <t>ジカンナイ</t>
    </rPh>
    <rPh sb="11" eb="13">
      <t>キンム</t>
    </rPh>
    <rPh sb="13" eb="15">
      <t>ジカン</t>
    </rPh>
    <rPh sb="15" eb="16">
      <t>スウ</t>
    </rPh>
    <phoneticPr fontId="19"/>
  </si>
  <si>
    <t>生活相談員</t>
    <rPh sb="0" eb="2">
      <t>セイカツ</t>
    </rPh>
    <rPh sb="2" eb="5">
      <t>ソウダンイン</t>
    </rPh>
    <phoneticPr fontId="19"/>
  </si>
  <si>
    <t>社会福祉士</t>
    <rPh sb="0" eb="2">
      <t>シャカイ</t>
    </rPh>
    <rPh sb="2" eb="5">
      <t>フクシシ</t>
    </rPh>
    <phoneticPr fontId="42"/>
  </si>
  <si>
    <t>○○　A太</t>
    <rPh sb="4" eb="5">
      <t>タ</t>
    </rPh>
    <phoneticPr fontId="19"/>
  </si>
  <si>
    <t>B</t>
  </si>
  <si>
    <t>社会福祉主事任用資格</t>
  </si>
  <si>
    <t>○○　B子</t>
    <rPh sb="4" eb="5">
      <t>コ</t>
    </rPh>
    <phoneticPr fontId="19"/>
  </si>
  <si>
    <t>介護職員</t>
    <rPh sb="0" eb="2">
      <t>カイゴ</t>
    </rPh>
    <rPh sb="2" eb="4">
      <t>ショクイン</t>
    </rPh>
    <phoneticPr fontId="19"/>
  </si>
  <si>
    <t>看護職員</t>
    <rPh sb="0" eb="2">
      <t>カンゴ</t>
    </rPh>
    <rPh sb="2" eb="4">
      <t>ショクイン</t>
    </rPh>
    <phoneticPr fontId="19"/>
  </si>
  <si>
    <t>看護師</t>
    <rPh sb="0" eb="3">
      <t>カンゴシ</t>
    </rPh>
    <phoneticPr fontId="19"/>
  </si>
  <si>
    <t>○○　C男</t>
    <rPh sb="4" eb="5">
      <t>オトコ</t>
    </rPh>
    <phoneticPr fontId="19"/>
  </si>
  <si>
    <t>機能訓練指導員、介護職員</t>
    <rPh sb="0" eb="2">
      <t>キノウ</t>
    </rPh>
    <rPh sb="2" eb="4">
      <t>クンレン</t>
    </rPh>
    <rPh sb="4" eb="7">
      <t>シドウイン</t>
    </rPh>
    <rPh sb="8" eb="10">
      <t>カイゴ</t>
    </rPh>
    <rPh sb="10" eb="12">
      <t>ショクイン</t>
    </rPh>
    <phoneticPr fontId="19"/>
  </si>
  <si>
    <t>D</t>
  </si>
  <si>
    <t>准看護師</t>
    <rPh sb="0" eb="4">
      <t>ジュンカンゴシ</t>
    </rPh>
    <phoneticPr fontId="19"/>
  </si>
  <si>
    <t>○○　D美</t>
    <rPh sb="4" eb="5">
      <t>ミ</t>
    </rPh>
    <phoneticPr fontId="19"/>
  </si>
  <si>
    <t>機能訓練指導員</t>
    <rPh sb="0" eb="2">
      <t>キノウ</t>
    </rPh>
    <rPh sb="2" eb="4">
      <t>クンレン</t>
    </rPh>
    <rPh sb="4" eb="7">
      <t>シドウイン</t>
    </rPh>
    <phoneticPr fontId="19"/>
  </si>
  <si>
    <t>ー</t>
  </si>
  <si>
    <t>○○　C男</t>
    <phoneticPr fontId="19"/>
  </si>
  <si>
    <t>看護職員、機能訓練指導員</t>
    <rPh sb="0" eb="2">
      <t>カンゴ</t>
    </rPh>
    <rPh sb="2" eb="4">
      <t>ショクイン</t>
    </rPh>
    <rPh sb="5" eb="7">
      <t>キノウ</t>
    </rPh>
    <rPh sb="7" eb="9">
      <t>クンレン</t>
    </rPh>
    <rPh sb="9" eb="12">
      <t>シドウイン</t>
    </rPh>
    <phoneticPr fontId="19"/>
  </si>
  <si>
    <t>介護福祉士</t>
    <rPh sb="0" eb="2">
      <t>カイゴ</t>
    </rPh>
    <rPh sb="2" eb="5">
      <t>フクシシ</t>
    </rPh>
    <phoneticPr fontId="19"/>
  </si>
  <si>
    <t>○○　E次</t>
    <rPh sb="4" eb="5">
      <t>ツギ</t>
    </rPh>
    <phoneticPr fontId="19"/>
  </si>
  <si>
    <t>○○　F子</t>
    <rPh sb="4" eb="5">
      <t>コ</t>
    </rPh>
    <phoneticPr fontId="19"/>
  </si>
  <si>
    <t>看護職員、介護職員</t>
    <rPh sb="0" eb="2">
      <t>カンゴ</t>
    </rPh>
    <rPh sb="2" eb="4">
      <t>ショクイン</t>
    </rPh>
    <rPh sb="5" eb="7">
      <t>カイゴ</t>
    </rPh>
    <rPh sb="7" eb="9">
      <t>ショクイン</t>
    </rPh>
    <phoneticPr fontId="19"/>
  </si>
  <si>
    <t>(14) サービス提供時間内の勤務延時間数</t>
    <phoneticPr fontId="19"/>
  </si>
  <si>
    <t>(15) 利用者数　　　</t>
    <phoneticPr fontId="19"/>
  </si>
  <si>
    <t>(16) サービス提供時間（平均提供時間）</t>
    <rPh sb="9" eb="11">
      <t>テイキョウ</t>
    </rPh>
    <rPh sb="11" eb="13">
      <t>ジカン</t>
    </rPh>
    <rPh sb="14" eb="16">
      <t>ヘイキン</t>
    </rPh>
    <rPh sb="16" eb="18">
      <t>テイキョウ</t>
    </rPh>
    <rPh sb="18" eb="20">
      <t>ジカン</t>
    </rPh>
    <phoneticPr fontId="19"/>
  </si>
  <si>
    <t>（参考）
(17) 1日の職種別人員内訳</t>
    <rPh sb="1" eb="3">
      <t>サンコウ</t>
    </rPh>
    <rPh sb="11" eb="12">
      <t>ニチ</t>
    </rPh>
    <rPh sb="13" eb="16">
      <t>ショクシュベツ</t>
    </rPh>
    <rPh sb="16" eb="17">
      <t>ニン</t>
    </rPh>
    <rPh sb="17" eb="18">
      <t>イン</t>
    </rPh>
    <rPh sb="18" eb="19">
      <t>ウチ</t>
    </rPh>
    <rPh sb="19" eb="20">
      <t>ヤク</t>
    </rPh>
    <phoneticPr fontId="19"/>
  </si>
  <si>
    <t>≪提出不要≫</t>
    <rPh sb="1" eb="3">
      <t>テイシュツ</t>
    </rPh>
    <rPh sb="3" eb="5">
      <t>フヨウ</t>
    </rPh>
    <phoneticPr fontId="19"/>
  </si>
  <si>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7"/>
  </si>
  <si>
    <t>・・・直接入力する必要がある箇所です。</t>
    <rPh sb="3" eb="5">
      <t>チョクセツ</t>
    </rPh>
    <rPh sb="5" eb="7">
      <t>ニュウリョク</t>
    </rPh>
    <rPh sb="9" eb="11">
      <t>ヒツヨウ</t>
    </rPh>
    <rPh sb="14" eb="16">
      <t>カショ</t>
    </rPh>
    <phoneticPr fontId="19"/>
  </si>
  <si>
    <t>下記の記入方法に従って、入力してください。</t>
    <phoneticPr fontId="19"/>
  </si>
  <si>
    <t>・・・プルダウンから選択して入力する必要がある箇所です。</t>
    <rPh sb="10" eb="12">
      <t>センタク</t>
    </rPh>
    <rPh sb="14" eb="16">
      <t>ニュウリョク</t>
    </rPh>
    <rPh sb="18" eb="20">
      <t>ヒツヨウ</t>
    </rPh>
    <rPh sb="23" eb="25">
      <t>カショ</t>
    </rPh>
    <phoneticPr fontId="1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</si>
  <si>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</si>
  <si>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9"/>
  </si>
  <si>
    <t>　(1) 「４週」・「暦月」のいずれかを選択してください。</t>
    <rPh sb="7" eb="8">
      <t>シュウ</t>
    </rPh>
    <rPh sb="11" eb="12">
      <t>レキ</t>
    </rPh>
    <rPh sb="12" eb="13">
      <t>ツキ</t>
    </rPh>
    <rPh sb="20" eb="22">
      <t>センタク</t>
    </rPh>
    <phoneticPr fontId="1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</si>
  <si>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</si>
  <si>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</si>
  <si>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</si>
  <si>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</si>
  <si>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9"/>
  </si>
  <si>
    <t xml:space="preserve"> 　　 記入の順序は、職種ごとにまとめてください。</t>
    <rPh sb="4" eb="6">
      <t>キニュウ</t>
    </rPh>
    <rPh sb="7" eb="9">
      <t>ジュンジョ</t>
    </rPh>
    <rPh sb="11" eb="13">
      <t>ショクシュ</t>
    </rPh>
    <phoneticPr fontId="19"/>
  </si>
  <si>
    <t>職種名</t>
    <rPh sb="0" eb="2">
      <t>ショクシュ</t>
    </rPh>
    <rPh sb="2" eb="3">
      <t>メイ</t>
    </rPh>
    <phoneticPr fontId="1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</si>
  <si>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</si>
  <si>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9"/>
  </si>
  <si>
    <t>区分</t>
    <rPh sb="0" eb="2">
      <t>クブン</t>
    </rPh>
    <phoneticPr fontId="19"/>
  </si>
  <si>
    <t>A</t>
    <phoneticPr fontId="19"/>
  </si>
  <si>
    <t>常勤で専従</t>
    <rPh sb="0" eb="2">
      <t>ジョウキン</t>
    </rPh>
    <rPh sb="3" eb="5">
      <t>センジュウ</t>
    </rPh>
    <phoneticPr fontId="19"/>
  </si>
  <si>
    <t>B</t>
    <phoneticPr fontId="19"/>
  </si>
  <si>
    <t>常勤で兼務</t>
    <rPh sb="0" eb="2">
      <t>ジョウキン</t>
    </rPh>
    <rPh sb="3" eb="5">
      <t>ケンム</t>
    </rPh>
    <phoneticPr fontId="19"/>
  </si>
  <si>
    <t>C</t>
    <phoneticPr fontId="19"/>
  </si>
  <si>
    <t>非常勤で専従</t>
    <rPh sb="0" eb="3">
      <t>ヒジョウキン</t>
    </rPh>
    <rPh sb="4" eb="6">
      <t>センジュウ</t>
    </rPh>
    <phoneticPr fontId="19"/>
  </si>
  <si>
    <t>D</t>
    <phoneticPr fontId="19"/>
  </si>
  <si>
    <t>非常勤で兼務</t>
    <rPh sb="0" eb="1">
      <t>ヒ</t>
    </rPh>
    <rPh sb="1" eb="3">
      <t>ジョウキン</t>
    </rPh>
    <rPh sb="4" eb="6">
      <t>ケンム</t>
    </rPh>
    <phoneticPr fontId="19"/>
  </si>
  <si>
    <t>（注）常勤・非常勤の区分について</t>
    <rPh sb="1" eb="2">
      <t>チュウ</t>
    </rPh>
    <rPh sb="3" eb="5">
      <t>ジョウキン</t>
    </rPh>
    <rPh sb="6" eb="9">
      <t>ヒジョウキン</t>
    </rPh>
    <rPh sb="10" eb="12">
      <t>クブン</t>
    </rPh>
    <phoneticPr fontId="1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</si>
  <si>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</si>
  <si>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</si>
  <si>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</si>
  <si>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</si>
  <si>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9"/>
  </si>
  <si>
    <t>　(9) 従業者の氏名を記入してください。</t>
    <rPh sb="5" eb="8">
      <t>ジュウギョウシャ</t>
    </rPh>
    <rPh sb="9" eb="11">
      <t>シメイ</t>
    </rPh>
    <rPh sb="12" eb="14">
      <t>キニュウ</t>
    </rPh>
    <phoneticPr fontId="19"/>
  </si>
  <si>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</si>
  <si>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</si>
  <si>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</si>
  <si>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</si>
  <si>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</si>
  <si>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</si>
  <si>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9"/>
  </si>
  <si>
    <t>　　　 その他、特記事項欄としてもご活用ください。</t>
    <rPh sb="6" eb="7">
      <t>タ</t>
    </rPh>
    <rPh sb="8" eb="10">
      <t>トッキ</t>
    </rPh>
    <rPh sb="10" eb="12">
      <t>ジコウ</t>
    </rPh>
    <rPh sb="12" eb="13">
      <t>ラン</t>
    </rPh>
    <rPh sb="18" eb="20">
      <t>カツヨウ</t>
    </rPh>
    <phoneticPr fontId="19"/>
  </si>
  <si>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9"/>
  </si>
  <si>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9"/>
  </si>
  <si>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9"/>
  </si>
  <si>
    <t xml:space="preserve"> （参考）</t>
    <rPh sb="2" eb="4">
      <t>サンコウ</t>
    </rPh>
    <phoneticPr fontId="19"/>
  </si>
  <si>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9"/>
  </si>
  <si>
    <t>入浴介助加算（Ⅰ・Ⅱ）　加算チェック表</t>
    <rPh sb="0" eb="2">
      <t>ニュウヨク</t>
    </rPh>
    <rPh sb="2" eb="4">
      <t>カイジョ</t>
    </rPh>
    <rPh sb="4" eb="6">
      <t>カサン</t>
    </rPh>
    <rPh sb="12" eb="14">
      <t>カサン</t>
    </rPh>
    <rPh sb="18" eb="19">
      <t>ヒョウ</t>
    </rPh>
    <phoneticPr fontId="7"/>
  </si>
  <si>
    <t>　入浴介助を適切に行うことができる人員及び設備を有して行われる入浴介助ですか。</t>
    <rPh sb="1" eb="3">
      <t>ニュウヨク</t>
    </rPh>
    <phoneticPr fontId="4"/>
  </si>
  <si>
    <t>　入浴介助に関わる職員に対し、入浴介助に関する研修等を行っていますか。</t>
    <rPh sb="1" eb="3">
      <t>ニュウヨク</t>
    </rPh>
    <rPh sb="3" eb="5">
      <t>カイジョ</t>
    </rPh>
    <rPh sb="6" eb="7">
      <t>カカ</t>
    </rPh>
    <rPh sb="9" eb="11">
      <t>ショクイン</t>
    </rPh>
    <rPh sb="12" eb="13">
      <t>タイ</t>
    </rPh>
    <rPh sb="15" eb="17">
      <t>ニュウヨク</t>
    </rPh>
    <rPh sb="17" eb="19">
      <t>カイジョ</t>
    </rPh>
    <rPh sb="20" eb="21">
      <t>カン</t>
    </rPh>
    <rPh sb="23" eb="25">
      <t>ケンシュウ</t>
    </rPh>
    <rPh sb="25" eb="26">
      <t>ナド</t>
    </rPh>
    <rPh sb="27" eb="28">
      <t>オコナ</t>
    </rPh>
    <phoneticPr fontId="4"/>
  </si>
  <si>
    <t xml:space="preserve">
　医師、理学療法士、作業療法士、介護福祉士も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ますか。当該訪問において、当該居宅の浴室が、当該利用者自身又はその家族等の介助により入浴を行うことが難しい環境にあると認められる場合は、訪問した医師等が、指定居宅介護支援事業所（※①）の介護支援専門員又は指定福祉用具貸与事業所（※②）若しくは指定特定福祉用具販売事業所（※③）の福祉用具専門相談員（※④）と連携し、福祉用具の貸与若しくは購入又は住宅改修等の浴室の環境整備に係る助言を行っていますか。
※①指定居宅介護支援等の事業の人員及び運営に関する基準第二条に規定する指定居宅介護支援事業所
※②指定居宅サービス等基準第百九十四条第一項に規定する指定福祉用具貸与事業所
※③指定居宅サービス等基準第二百八条第一項に規定する指定特定福祉用具販売事業所
※④介護保険法施行令（平成十年政令第四百十二号）第四条第一項に規定する福祉用具専門相談員
</t>
    <rPh sb="2" eb="4">
      <t>イシ</t>
    </rPh>
    <rPh sb="5" eb="7">
      <t>リガク</t>
    </rPh>
    <rPh sb="7" eb="10">
      <t>リョウホウシ</t>
    </rPh>
    <rPh sb="11" eb="13">
      <t>サギョウ</t>
    </rPh>
    <rPh sb="13" eb="16">
      <t>リョウホウシ</t>
    </rPh>
    <rPh sb="17" eb="19">
      <t>カイゴ</t>
    </rPh>
    <rPh sb="19" eb="22">
      <t>フクシシ</t>
    </rPh>
    <rPh sb="26" eb="28">
      <t>カイゴ</t>
    </rPh>
    <rPh sb="28" eb="30">
      <t>シエン</t>
    </rPh>
    <rPh sb="30" eb="33">
      <t>センモンイン</t>
    </rPh>
    <rPh sb="33" eb="34">
      <t>マタ</t>
    </rPh>
    <rPh sb="35" eb="38">
      <t>リヨウシャ</t>
    </rPh>
    <rPh sb="39" eb="41">
      <t>ドウサ</t>
    </rPh>
    <rPh sb="41" eb="42">
      <t>オヨ</t>
    </rPh>
    <rPh sb="43" eb="45">
      <t>ヨクシツ</t>
    </rPh>
    <rPh sb="46" eb="48">
      <t>カンキョウ</t>
    </rPh>
    <rPh sb="49" eb="51">
      <t>ヒョウカ</t>
    </rPh>
    <rPh sb="52" eb="53">
      <t>オコナ</t>
    </rPh>
    <rPh sb="60" eb="62">
      <t>フクシ</t>
    </rPh>
    <rPh sb="62" eb="64">
      <t>ヨウグ</t>
    </rPh>
    <rPh sb="64" eb="66">
      <t>センモン</t>
    </rPh>
    <rPh sb="66" eb="69">
      <t>ソウダンイン</t>
    </rPh>
    <rPh sb="70" eb="77">
      <t>キノウクンレンシドウイン</t>
    </rPh>
    <rPh sb="78" eb="82">
      <t>チイキホウカツ</t>
    </rPh>
    <rPh sb="82" eb="84">
      <t>シエン</t>
    </rPh>
    <rPh sb="89" eb="91">
      <t>ショクイン</t>
    </rPh>
    <rPh sb="93" eb="94">
      <t>タ</t>
    </rPh>
    <rPh sb="94" eb="96">
      <t>ジュウタク</t>
    </rPh>
    <rPh sb="96" eb="98">
      <t>カイシュウ</t>
    </rPh>
    <rPh sb="99" eb="100">
      <t>カン</t>
    </rPh>
    <rPh sb="102" eb="105">
      <t>センモンテキ</t>
    </rPh>
    <rPh sb="105" eb="107">
      <t>チシキ</t>
    </rPh>
    <rPh sb="107" eb="108">
      <t>オヨ</t>
    </rPh>
    <rPh sb="109" eb="111">
      <t>ケイケン</t>
    </rPh>
    <rPh sb="112" eb="113">
      <t>ユウ</t>
    </rPh>
    <rPh sb="115" eb="116">
      <t>モノ</t>
    </rPh>
    <rPh sb="117" eb="119">
      <t>イカ</t>
    </rPh>
    <rPh sb="120" eb="122">
      <t>イシ</t>
    </rPh>
    <rPh sb="122" eb="123">
      <t>ナド</t>
    </rPh>
    <rPh sb="261" eb="263">
      <t>カイゴ</t>
    </rPh>
    <rPh sb="301" eb="302">
      <t>ショ</t>
    </rPh>
    <phoneticPr fontId="7"/>
  </si>
  <si>
    <t>　指定地域密着型介護事業所の機能訓練指導員等が共同して、医師等の連携の下で、当該利用者の身体の状況、訪問により把握した当該居宅の浴室の環境等を踏まえて個別の入浴計画を作成していますか。ただし、個別の入浴計画に相当する内容を通所介護計画に記載することをもって、個別の入浴計画の作成に代えることができます。</t>
    <rPh sb="2" eb="3">
      <t>テイ</t>
    </rPh>
    <rPh sb="3" eb="8">
      <t>チイキミッチャクガタ</t>
    </rPh>
    <rPh sb="21" eb="22">
      <t>トウ</t>
    </rPh>
    <rPh sb="23" eb="25">
      <t>キョウドウ</t>
    </rPh>
    <rPh sb="28" eb="30">
      <t>イシ</t>
    </rPh>
    <rPh sb="30" eb="31">
      <t>ナド</t>
    </rPh>
    <rPh sb="96" eb="98">
      <t>コベツ</t>
    </rPh>
    <rPh sb="99" eb="101">
      <t>ニュウヨク</t>
    </rPh>
    <rPh sb="101" eb="103">
      <t>ケイカク</t>
    </rPh>
    <rPh sb="104" eb="106">
      <t>ソウトウ</t>
    </rPh>
    <rPh sb="108" eb="110">
      <t>ナイヨウ</t>
    </rPh>
    <rPh sb="111" eb="117">
      <t>ツウショカイゴケイカク</t>
    </rPh>
    <rPh sb="118" eb="120">
      <t>キサイ</t>
    </rPh>
    <rPh sb="129" eb="131">
      <t>コベツ</t>
    </rPh>
    <rPh sb="132" eb="136">
      <t>ニュウヨクケイカク</t>
    </rPh>
    <rPh sb="137" eb="139">
      <t>サクセイ</t>
    </rPh>
    <rPh sb="140" eb="141">
      <t>カ</t>
    </rPh>
    <phoneticPr fontId="4"/>
  </si>
  <si>
    <t>　上記の入浴計画に基づき、個浴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ますか。</t>
    <rPh sb="1" eb="3">
      <t>ジョウキ</t>
    </rPh>
    <rPh sb="34" eb="37">
      <t>リヨウシャ</t>
    </rPh>
    <rPh sb="38" eb="40">
      <t>キョタク</t>
    </rPh>
    <rPh sb="41" eb="43">
      <t>ヨクシツ</t>
    </rPh>
    <rPh sb="44" eb="45">
      <t>テ</t>
    </rPh>
    <rPh sb="48" eb="50">
      <t>イチ</t>
    </rPh>
    <rPh sb="51" eb="53">
      <t>シヨウ</t>
    </rPh>
    <rPh sb="55" eb="57">
      <t>ヨクソウ</t>
    </rPh>
    <rPh sb="58" eb="59">
      <t>フカ</t>
    </rPh>
    <rPh sb="60" eb="61">
      <t>オヨ</t>
    </rPh>
    <rPh sb="62" eb="63">
      <t>タカ</t>
    </rPh>
    <rPh sb="64" eb="65">
      <t>ナド</t>
    </rPh>
    <rPh sb="66" eb="67">
      <t>ア</t>
    </rPh>
    <rPh sb="71" eb="73">
      <t>トウガイ</t>
    </rPh>
    <rPh sb="73" eb="76">
      <t>ジギョウショ</t>
    </rPh>
    <rPh sb="77" eb="79">
      <t>ヨクシツ</t>
    </rPh>
    <rPh sb="80" eb="84">
      <t>フクシヨウグ</t>
    </rPh>
    <rPh sb="84" eb="85">
      <t>ナド</t>
    </rPh>
    <rPh sb="86" eb="88">
      <t>セッチ</t>
    </rPh>
    <rPh sb="96" eb="99">
      <t>リヨウシャ</t>
    </rPh>
    <rPh sb="100" eb="102">
      <t>キョタク</t>
    </rPh>
    <rPh sb="103" eb="105">
      <t>ヨクシツ</t>
    </rPh>
    <rPh sb="106" eb="108">
      <t>ジョウキョウ</t>
    </rPh>
    <rPh sb="109" eb="111">
      <t>サイゲン</t>
    </rPh>
    <phoneticPr fontId="4"/>
  </si>
  <si>
    <t>　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7"/>
  </si>
  <si>
    <t>①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t>
    <phoneticPr fontId="7"/>
  </si>
  <si>
    <t>②地域密着型通所介護計画上、入浴の提供が位置づけられている場合に、利用者側の事情により、入浴を実施ししなかった場合については、加算を算定できない。</t>
    <phoneticPr fontId="7"/>
  </si>
  <si>
    <t>①入浴介助加算（Ⅱ）は、上記【１】の①、②も要件に含む。その際「入浴介助加算（Ⅰ）」は、「入浴介助加算（Ⅱ）」に読み替えるものとする。</t>
    <rPh sb="1" eb="3">
      <t>ニュウヨク</t>
    </rPh>
    <rPh sb="3" eb="5">
      <t>カイジョ</t>
    </rPh>
    <rPh sb="5" eb="7">
      <t>カサン</t>
    </rPh>
    <rPh sb="12" eb="14">
      <t>ジョウキ</t>
    </rPh>
    <rPh sb="22" eb="24">
      <t>ヨウケン</t>
    </rPh>
    <rPh sb="25" eb="26">
      <t>フク</t>
    </rPh>
    <rPh sb="30" eb="31">
      <t>サイ</t>
    </rPh>
    <rPh sb="32" eb="34">
      <t>ニュウヨク</t>
    </rPh>
    <rPh sb="34" eb="36">
      <t>カイジョ</t>
    </rPh>
    <rPh sb="36" eb="38">
      <t>カサン</t>
    </rPh>
    <rPh sb="45" eb="47">
      <t>ニュウヨク</t>
    </rPh>
    <rPh sb="47" eb="49">
      <t>カイジョ</t>
    </rPh>
    <rPh sb="49" eb="51">
      <t>カサン</t>
    </rPh>
    <rPh sb="56" eb="57">
      <t>ヨ</t>
    </rPh>
    <rPh sb="58" eb="59">
      <t>カ</t>
    </rPh>
    <phoneticPr fontId="7"/>
  </si>
  <si>
    <t>②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法士、介護福祉士、介護支援専門員等（利用者の動作及び浴室の環境の評価を行うことができる福祉用具専門相談員、機能訓練指導員を含む。）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t>
    <phoneticPr fontId="7"/>
  </si>
  <si>
    <t>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なお、この場合の「個浴その他の利用者の居宅の状況に近い環境」とは、手すりなど入浴に要する福祉用具等を活用し利用者の居宅の浴室の環境を個別に模したものとして差し支えない。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phoneticPr fontId="7"/>
  </si>
  <si>
    <t>【解釈通知内容】
３の２（12）を準用する</t>
    <rPh sb="17" eb="19">
      <t>ジュンヨウ</t>
    </rPh>
    <phoneticPr fontId="7"/>
  </si>
  <si>
    <t>　※（Ⅱ）のみ
　評価対象者の評価対象利用開始月の翌月から起算して６月目の月に測定したＡＤＬ値から評価対象利用開始月に測定したＡＤＬ値を控除して得た値を用いて一定の基準に基づき算出した値の平均値が３以上ですか。</t>
    <phoneticPr fontId="4"/>
  </si>
  <si>
    <t>【解釈通知】
３の２（17）を準用する</t>
    <rPh sb="1" eb="3">
      <t>カイシャク</t>
    </rPh>
    <rPh sb="3" eb="5">
      <t>ツウチ</t>
    </rPh>
    <rPh sb="15" eb="17">
      <t>ジュンヨウ</t>
    </rPh>
    <phoneticPr fontId="7"/>
  </si>
  <si>
    <t>　※（Ⅰ）について
④算定日が属する月が、次に掲げる基準のいずれにも該当していないですか。
（1）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2）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6" eb="67">
      <t>アイダ</t>
    </rPh>
    <rPh sb="134" eb="138">
      <t>エイヨウジョウタイ</t>
    </rPh>
    <rPh sb="147" eb="148">
      <t>オコナ</t>
    </rPh>
    <rPh sb="150" eb="152">
      <t>ケッカ</t>
    </rPh>
    <rPh sb="153" eb="157">
      <t>エイヨウカイゼン</t>
    </rPh>
    <rPh sb="162" eb="164">
      <t>ヒツヨウ</t>
    </rPh>
    <rPh sb="168" eb="170">
      <t>ハンダン</t>
    </rPh>
    <rPh sb="173" eb="177">
      <t>エイヨウカイゼン</t>
    </rPh>
    <rPh sb="182" eb="184">
      <t>カイシ</t>
    </rPh>
    <rPh sb="187" eb="188">
      <t>ヒ</t>
    </rPh>
    <rPh sb="189" eb="190">
      <t>ゾク</t>
    </rPh>
    <rPh sb="192" eb="193">
      <t>ツキ</t>
    </rPh>
    <rPh sb="194" eb="195">
      <t>ノゾ</t>
    </rPh>
    <rPh sb="274" eb="276">
      <t>コウクウ</t>
    </rPh>
    <rPh sb="277" eb="281">
      <t>ケンコウジョウタイ</t>
    </rPh>
    <rPh sb="290" eb="291">
      <t>オコナ</t>
    </rPh>
    <rPh sb="293" eb="295">
      <t>ケッカ</t>
    </rPh>
    <rPh sb="296" eb="300">
      <t>コウクウキノウ</t>
    </rPh>
    <rPh sb="300" eb="302">
      <t>コウジョウ</t>
    </rPh>
    <rPh sb="307" eb="309">
      <t>ヒツヨウ</t>
    </rPh>
    <rPh sb="313" eb="315">
      <t>ハンダン</t>
    </rPh>
    <rPh sb="318" eb="320">
      <t>コウクウ</t>
    </rPh>
    <rPh sb="320" eb="322">
      <t>キノウ</t>
    </rPh>
    <rPh sb="322" eb="324">
      <t>コウジョウ</t>
    </rPh>
    <rPh sb="329" eb="331">
      <t>カイシ</t>
    </rPh>
    <rPh sb="334" eb="335">
      <t>ヒ</t>
    </rPh>
    <rPh sb="336" eb="337">
      <t>ゾク</t>
    </rPh>
    <rPh sb="339" eb="340">
      <t>ツキ</t>
    </rPh>
    <rPh sb="341" eb="342">
      <t>ノゾ</t>
    </rPh>
    <phoneticPr fontId="4"/>
  </si>
  <si>
    <t>　※（Ⅱ）について
次に掲げる基準イ、ロのいずれかに適合していますか。
イ　次に掲げる基準のいずれにも適合すること。
（1）上記①、③に掲げる基準に適合すること。
（2）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（3）算定日が属する月が、当該利用者が口腔機能向上加算の算定に係る口腔機能向上サービスを受けている間及び当該口腔機能向上サービスが終了した日の属する月ではないこと。
ロ　次に掲げる基準のいずれにも適合すること。
（1）上記②、③に掲げる基準に適合すること。
（2）算定日が属する月が、栄養アセスメント加算を算定していない、かつ、当該利用者が栄養改善加算の算定に係る栄養改善サービスを受けている間又は当該栄養改善サービスが終了した日の属する月ではないこと。
（3）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
（4）他の介護サービスの事業所において、当該利用者について、口腔連携強化加算を算定していないこと。</t>
    <rPh sb="113" eb="114">
      <t>アイダ</t>
    </rPh>
    <rPh sb="181" eb="185">
      <t>エイヨウジョウタイ</t>
    </rPh>
    <rPh sb="194" eb="195">
      <t>オコナ</t>
    </rPh>
    <rPh sb="197" eb="199">
      <t>ケッカ</t>
    </rPh>
    <rPh sb="200" eb="204">
      <t>エイヨウカイゼン</t>
    </rPh>
    <rPh sb="209" eb="211">
      <t>ヒツヨウ</t>
    </rPh>
    <rPh sb="215" eb="217">
      <t>ハンダン</t>
    </rPh>
    <rPh sb="220" eb="224">
      <t>エイヨウカイゼン</t>
    </rPh>
    <rPh sb="229" eb="231">
      <t>カイシ</t>
    </rPh>
    <rPh sb="234" eb="235">
      <t>ヒ</t>
    </rPh>
    <rPh sb="236" eb="237">
      <t>ゾク</t>
    </rPh>
    <rPh sb="239" eb="240">
      <t>ツキ</t>
    </rPh>
    <rPh sb="241" eb="242">
      <t>ノゾ</t>
    </rPh>
    <rPh sb="638" eb="639">
      <t>ホカ</t>
    </rPh>
    <rPh sb="640" eb="642">
      <t>カイゴ</t>
    </rPh>
    <rPh sb="647" eb="650">
      <t>ジギョウショ</t>
    </rPh>
    <rPh sb="655" eb="657">
      <t>トウガイ</t>
    </rPh>
    <rPh sb="657" eb="660">
      <t>リヨウシャ</t>
    </rPh>
    <rPh sb="665" eb="673">
      <t>コウクウレンケイキョウカカサン</t>
    </rPh>
    <rPh sb="674" eb="676">
      <t>サンテイ</t>
    </rPh>
    <phoneticPr fontId="4"/>
  </si>
  <si>
    <t>➃利用者の口腔の状態によっては、医療における対応を要する場合も想定されることから、必要に応じて、介護支援専門員を通して主治医又は主治の歯科への情報提供、受診勧奨などの適切な措置を講じることとする。なお、介護保険の口腔機能向上サービスとして「摂食・嚥下機能に関する訓練の指導若しくは実施」を行っていない場合にあっては、加算は算定できない。</t>
    <rPh sb="50" eb="51">
      <t>シ</t>
    </rPh>
    <rPh sb="71" eb="75">
      <t>ジョウホウテイキョウ</t>
    </rPh>
    <rPh sb="83" eb="85">
      <t>テキセツ</t>
    </rPh>
    <rPh sb="86" eb="88">
      <t>ソチ</t>
    </rPh>
    <rPh sb="89" eb="90">
      <t>コウ</t>
    </rPh>
    <rPh sb="101" eb="105">
      <t>カイゴホケン</t>
    </rPh>
    <rPh sb="106" eb="108">
      <t>コウクウ</t>
    </rPh>
    <rPh sb="108" eb="110">
      <t>キノウ</t>
    </rPh>
    <rPh sb="110" eb="112">
      <t>コウジョウ</t>
    </rPh>
    <rPh sb="120" eb="122">
      <t>セッショク</t>
    </rPh>
    <rPh sb="123" eb="127">
      <t>エンゲキノウ</t>
    </rPh>
    <rPh sb="128" eb="129">
      <t>カン</t>
    </rPh>
    <rPh sb="131" eb="133">
      <t>クンレン</t>
    </rPh>
    <rPh sb="134" eb="136">
      <t>シドウ</t>
    </rPh>
    <rPh sb="136" eb="137">
      <t>モ</t>
    </rPh>
    <rPh sb="140" eb="142">
      <t>ジッシ</t>
    </rPh>
    <rPh sb="144" eb="145">
      <t>オコナ</t>
    </rPh>
    <phoneticPr fontId="7"/>
  </si>
  <si>
    <t>【送迎を行わない場合の減算（認知症対応型通所介護）】</t>
    <rPh sb="14" eb="20">
      <t>ニンチショウタイオウガタ</t>
    </rPh>
    <rPh sb="20" eb="24">
      <t>ツウショカイゴ</t>
    </rPh>
    <phoneticPr fontId="7"/>
  </si>
  <si>
    <t>　サービス提供に当たっては、居宅介護支援事業者（介護予防に当たっては介護予防支援事業者）その他保健医療サービス又は福祉サービスを提供する者との密接な連携に努めていますか？
　また、サービス提供の終了に際しては、上記に加え、利用者又はその家族に対して適切な指導を行い、利用者に係る居宅介護支援事業者（介護予防支援に当たっては介護予防支援事業者）に対する情報の提供に努めていますか？</t>
    <rPh sb="5" eb="7">
      <t>テイキョウ</t>
    </rPh>
    <rPh sb="8" eb="9">
      <t>ア</t>
    </rPh>
    <rPh sb="14" eb="16">
      <t>キョタク</t>
    </rPh>
    <rPh sb="16" eb="18">
      <t>カイゴ</t>
    </rPh>
    <rPh sb="18" eb="20">
      <t>シエン</t>
    </rPh>
    <rPh sb="20" eb="23">
      <t>ジギョウシャ</t>
    </rPh>
    <rPh sb="24" eb="28">
      <t>カイゴヨボウ</t>
    </rPh>
    <rPh sb="29" eb="30">
      <t>ア</t>
    </rPh>
    <rPh sb="34" eb="38">
      <t>カイゴヨボウ</t>
    </rPh>
    <rPh sb="38" eb="40">
      <t>シエン</t>
    </rPh>
    <rPh sb="40" eb="43">
      <t>ジギョウシャ</t>
    </rPh>
    <rPh sb="46" eb="47">
      <t>タ</t>
    </rPh>
    <rPh sb="47" eb="49">
      <t>ホケン</t>
    </rPh>
    <rPh sb="49" eb="51">
      <t>イリョウ</t>
    </rPh>
    <rPh sb="55" eb="56">
      <t>マタ</t>
    </rPh>
    <rPh sb="57" eb="59">
      <t>フクシ</t>
    </rPh>
    <rPh sb="64" eb="66">
      <t>テイキョウ</t>
    </rPh>
    <rPh sb="68" eb="69">
      <t>シャ</t>
    </rPh>
    <rPh sb="71" eb="73">
      <t>ミッセツ</t>
    </rPh>
    <rPh sb="74" eb="76">
      <t>レンケイ</t>
    </rPh>
    <rPh sb="77" eb="78">
      <t>ツト</t>
    </rPh>
    <rPh sb="94" eb="96">
      <t>テイキョウ</t>
    </rPh>
    <rPh sb="97" eb="99">
      <t>シュウリョウ</t>
    </rPh>
    <rPh sb="100" eb="101">
      <t>サイ</t>
    </rPh>
    <rPh sb="105" eb="107">
      <t>ジョウキ</t>
    </rPh>
    <rPh sb="108" eb="109">
      <t>クワ</t>
    </rPh>
    <rPh sb="111" eb="114">
      <t>リヨウシャ</t>
    </rPh>
    <rPh sb="114" eb="115">
      <t>マタ</t>
    </rPh>
    <rPh sb="118" eb="120">
      <t>カゾク</t>
    </rPh>
    <rPh sb="121" eb="122">
      <t>タイ</t>
    </rPh>
    <rPh sb="124" eb="126">
      <t>テキセツ</t>
    </rPh>
    <rPh sb="127" eb="129">
      <t>シドウ</t>
    </rPh>
    <rPh sb="130" eb="131">
      <t>オコナ</t>
    </rPh>
    <rPh sb="133" eb="136">
      <t>リヨウシャ</t>
    </rPh>
    <rPh sb="137" eb="138">
      <t>カカ</t>
    </rPh>
    <rPh sb="139" eb="141">
      <t>キョタク</t>
    </rPh>
    <rPh sb="141" eb="143">
      <t>カイゴ</t>
    </rPh>
    <rPh sb="143" eb="145">
      <t>シエン</t>
    </rPh>
    <rPh sb="145" eb="148">
      <t>ジギョウシャ</t>
    </rPh>
    <rPh sb="149" eb="153">
      <t>カイゴヨボウ</t>
    </rPh>
    <rPh sb="153" eb="155">
      <t>シエン</t>
    </rPh>
    <rPh sb="156" eb="157">
      <t>ア</t>
    </rPh>
    <rPh sb="161" eb="165">
      <t>カイゴヨボウ</t>
    </rPh>
    <rPh sb="165" eb="167">
      <t>シエン</t>
    </rPh>
    <rPh sb="167" eb="170">
      <t>ジギョウシャ</t>
    </rPh>
    <rPh sb="172" eb="173">
      <t>タイ</t>
    </rPh>
    <rPh sb="175" eb="177">
      <t>ジョウホウ</t>
    </rPh>
    <rPh sb="178" eb="180">
      <t>テイキョウ</t>
    </rPh>
    <rPh sb="181" eb="182">
      <t>ツト</t>
    </rPh>
    <phoneticPr fontId="7"/>
  </si>
  <si>
    <t>　サービス提供の開始に際し、居宅サービス計画（介護予防支援に当たっては介護予防サービス計画）の作成を居宅介護支援事業者（介護予防支援に当たっては介護予防支援事業者）に依頼する旨を市町村に対して届け出ること等により、サービス提供を法定代理受領サービスとして受けることができる旨の説明や居宅介護支援事業者等に関する情報提供等、法定代理受領サービスを行うために必要な援助を行っていますか？</t>
    <rPh sb="5" eb="7">
      <t>テイキョウ</t>
    </rPh>
    <rPh sb="8" eb="10">
      <t>カイシ</t>
    </rPh>
    <rPh sb="11" eb="12">
      <t>サイ</t>
    </rPh>
    <rPh sb="14" eb="16">
      <t>キョタク</t>
    </rPh>
    <rPh sb="20" eb="22">
      <t>ケイカク</t>
    </rPh>
    <rPh sb="23" eb="27">
      <t>カイゴヨボウ</t>
    </rPh>
    <rPh sb="27" eb="29">
      <t>シエン</t>
    </rPh>
    <rPh sb="30" eb="31">
      <t>ア</t>
    </rPh>
    <rPh sb="35" eb="39">
      <t>カイゴヨボウ</t>
    </rPh>
    <rPh sb="43" eb="45">
      <t>ケイカク</t>
    </rPh>
    <rPh sb="47" eb="49">
      <t>サクセイ</t>
    </rPh>
    <rPh sb="50" eb="52">
      <t>キョタク</t>
    </rPh>
    <rPh sb="52" eb="54">
      <t>カイゴ</t>
    </rPh>
    <rPh sb="54" eb="56">
      <t>シエン</t>
    </rPh>
    <rPh sb="56" eb="59">
      <t>ジギョウシャ</t>
    </rPh>
    <rPh sb="60" eb="64">
      <t>カイゴヨボウ</t>
    </rPh>
    <rPh sb="64" eb="66">
      <t>シエン</t>
    </rPh>
    <rPh sb="67" eb="68">
      <t>ア</t>
    </rPh>
    <rPh sb="72" eb="76">
      <t>カイゴヨボウ</t>
    </rPh>
    <rPh sb="76" eb="78">
      <t>シエン</t>
    </rPh>
    <rPh sb="78" eb="81">
      <t>ジギョウシャ</t>
    </rPh>
    <rPh sb="83" eb="85">
      <t>イライ</t>
    </rPh>
    <rPh sb="87" eb="88">
      <t>ムネ</t>
    </rPh>
    <rPh sb="89" eb="92">
      <t>シチョウソン</t>
    </rPh>
    <rPh sb="93" eb="94">
      <t>タイ</t>
    </rPh>
    <rPh sb="96" eb="97">
      <t>トド</t>
    </rPh>
    <rPh sb="98" eb="99">
      <t>デ</t>
    </rPh>
    <rPh sb="102" eb="103">
      <t>トウ</t>
    </rPh>
    <rPh sb="116" eb="118">
      <t>ダイリ</t>
    </rPh>
    <rPh sb="118" eb="120">
      <t>ジュリョウ</t>
    </rPh>
    <rPh sb="127" eb="128">
      <t>ウ</t>
    </rPh>
    <rPh sb="136" eb="137">
      <t>ムネ</t>
    </rPh>
    <rPh sb="138" eb="140">
      <t>セツメイ</t>
    </rPh>
    <rPh sb="141" eb="150">
      <t>キョタクカイゴシエンジギョウシャ</t>
    </rPh>
    <rPh sb="150" eb="151">
      <t>ナド</t>
    </rPh>
    <rPh sb="152" eb="153">
      <t>カン</t>
    </rPh>
    <rPh sb="155" eb="157">
      <t>ジョウホウ</t>
    </rPh>
    <rPh sb="157" eb="159">
      <t>テイキョウ</t>
    </rPh>
    <rPh sb="159" eb="160">
      <t>トウ</t>
    </rPh>
    <rPh sb="161" eb="163">
      <t>ホウテイ</t>
    </rPh>
    <rPh sb="163" eb="165">
      <t>ダイリ</t>
    </rPh>
    <rPh sb="165" eb="167">
      <t>ジュリョウ</t>
    </rPh>
    <rPh sb="172" eb="173">
      <t>オコナ</t>
    </rPh>
    <rPh sb="177" eb="179">
      <t>ヒツヨウ</t>
    </rPh>
    <rPh sb="180" eb="182">
      <t>エンジョ</t>
    </rPh>
    <rPh sb="183" eb="184">
      <t>オコナ</t>
    </rPh>
    <phoneticPr fontId="7"/>
  </si>
  <si>
    <t>　居宅サービス計画（介護予防支援に当たっては介護予防サービス計画）が作成されている場合は、当該居宅サービス計画等に沿ったサービスを提供していますか？</t>
    <rPh sb="1" eb="3">
      <t>キョタク</t>
    </rPh>
    <rPh sb="7" eb="9">
      <t>ケイカク</t>
    </rPh>
    <rPh sb="10" eb="16">
      <t>カイゴヨボウシエン</t>
    </rPh>
    <rPh sb="17" eb="18">
      <t>ア</t>
    </rPh>
    <rPh sb="22" eb="26">
      <t>カイゴヨボウ</t>
    </rPh>
    <rPh sb="30" eb="32">
      <t>ケイカク</t>
    </rPh>
    <rPh sb="34" eb="36">
      <t>サクセイ</t>
    </rPh>
    <rPh sb="41" eb="43">
      <t>バアイ</t>
    </rPh>
    <rPh sb="45" eb="47">
      <t>トウガイ</t>
    </rPh>
    <rPh sb="47" eb="49">
      <t>キョタク</t>
    </rPh>
    <rPh sb="53" eb="55">
      <t>ケイカク</t>
    </rPh>
    <rPh sb="55" eb="56">
      <t>ナド</t>
    </rPh>
    <rPh sb="57" eb="58">
      <t>ソ</t>
    </rPh>
    <rPh sb="65" eb="67">
      <t>テイキョウ</t>
    </rPh>
    <phoneticPr fontId="7"/>
  </si>
  <si>
    <t>　サービスを提供した際には、提供日及び内容、地域密着型サービス費の額その他必要な事項を、利用者の居宅サービス計画（介護予防支援に当たっては介護予防サービス計画）を記載した書面又はこれに準ずる書面に記録し、５年間保存していますか？</t>
    <rPh sb="6" eb="8">
      <t>テイキョウ</t>
    </rPh>
    <rPh sb="10" eb="11">
      <t>サイ</t>
    </rPh>
    <rPh sb="14" eb="16">
      <t>テイキョウ</t>
    </rPh>
    <rPh sb="16" eb="17">
      <t>ビ</t>
    </rPh>
    <rPh sb="17" eb="18">
      <t>オヨ</t>
    </rPh>
    <rPh sb="19" eb="21">
      <t>ナイヨウ</t>
    </rPh>
    <rPh sb="22" eb="24">
      <t>チイキ</t>
    </rPh>
    <rPh sb="24" eb="27">
      <t>ミッチャクガタ</t>
    </rPh>
    <rPh sb="31" eb="32">
      <t>ヒ</t>
    </rPh>
    <rPh sb="33" eb="34">
      <t>ガク</t>
    </rPh>
    <rPh sb="36" eb="37">
      <t>タ</t>
    </rPh>
    <rPh sb="37" eb="39">
      <t>ヒツヨウ</t>
    </rPh>
    <rPh sb="40" eb="42">
      <t>ジコウ</t>
    </rPh>
    <rPh sb="44" eb="47">
      <t>リヨウシャ</t>
    </rPh>
    <rPh sb="48" eb="50">
      <t>キョタク</t>
    </rPh>
    <rPh sb="54" eb="56">
      <t>ケイカク</t>
    </rPh>
    <rPh sb="57" eb="61">
      <t>カイゴヨボウ</t>
    </rPh>
    <rPh sb="61" eb="63">
      <t>シエン</t>
    </rPh>
    <rPh sb="64" eb="65">
      <t>ア</t>
    </rPh>
    <rPh sb="69" eb="73">
      <t>カイゴヨボウ</t>
    </rPh>
    <rPh sb="77" eb="79">
      <t>ケイカク</t>
    </rPh>
    <rPh sb="81" eb="83">
      <t>キサイ</t>
    </rPh>
    <rPh sb="85" eb="87">
      <t>ショメン</t>
    </rPh>
    <rPh sb="87" eb="88">
      <t>マタ</t>
    </rPh>
    <rPh sb="92" eb="93">
      <t>ジュン</t>
    </rPh>
    <rPh sb="95" eb="97">
      <t>ショメン</t>
    </rPh>
    <rPh sb="98" eb="100">
      <t>キロク</t>
    </rPh>
    <rPh sb="103" eb="105">
      <t>ネンカン</t>
    </rPh>
    <rPh sb="105" eb="107">
      <t>ホゾン</t>
    </rPh>
    <phoneticPr fontId="7"/>
  </si>
  <si>
    <t>　（３６で「○」と記入した場合）…認知症対応型通所介護計画に位置付けてありますか？</t>
    <rPh sb="9" eb="11">
      <t>キニュウ</t>
    </rPh>
    <rPh sb="13" eb="15">
      <t>バアイ</t>
    </rPh>
    <rPh sb="17" eb="20">
      <t>ニンチショウ</t>
    </rPh>
    <rPh sb="20" eb="23">
      <t>タイオウガタ</t>
    </rPh>
    <rPh sb="23" eb="25">
      <t>ツウショ</t>
    </rPh>
    <rPh sb="25" eb="27">
      <t>カイゴ</t>
    </rPh>
    <rPh sb="27" eb="29">
      <t>ケイカク</t>
    </rPh>
    <rPh sb="30" eb="32">
      <t>イチ</t>
    </rPh>
    <rPh sb="32" eb="33">
      <t>ツ</t>
    </rPh>
    <phoneticPr fontId="7"/>
  </si>
  <si>
    <t>　（３６で「○」と記入した場合）…屋外でサービス提供を行うことにより、効果的な機能訓練になると見込めますか？</t>
    <rPh sb="9" eb="11">
      <t>キニュウ</t>
    </rPh>
    <rPh sb="13" eb="15">
      <t>バアイ</t>
    </rPh>
    <rPh sb="17" eb="19">
      <t>オクガイ</t>
    </rPh>
    <rPh sb="24" eb="26">
      <t>テイキョウ</t>
    </rPh>
    <rPh sb="27" eb="28">
      <t>オコナ</t>
    </rPh>
    <rPh sb="35" eb="38">
      <t>コウカテキ</t>
    </rPh>
    <rPh sb="39" eb="41">
      <t>キノウ</t>
    </rPh>
    <rPh sb="41" eb="43">
      <t>クンレン</t>
    </rPh>
    <rPh sb="47" eb="49">
      <t>ミコ</t>
    </rPh>
    <phoneticPr fontId="7"/>
  </si>
  <si>
    <t>　（３６で「○」と記入した場合）…屋外でのサービスはどんなサービスですか？具体的に記入してください。またどのような点を効果的な機能訓練としていますか？</t>
    <rPh sb="9" eb="11">
      <t>キニュウ</t>
    </rPh>
    <rPh sb="13" eb="15">
      <t>バアイ</t>
    </rPh>
    <rPh sb="17" eb="19">
      <t>オクガイ</t>
    </rPh>
    <rPh sb="37" eb="40">
      <t>グタイテキ</t>
    </rPh>
    <rPh sb="41" eb="43">
      <t>キニュウ</t>
    </rPh>
    <rPh sb="57" eb="58">
      <t>テン</t>
    </rPh>
    <rPh sb="59" eb="62">
      <t>コウカテキ</t>
    </rPh>
    <rPh sb="63" eb="65">
      <t>キノウ</t>
    </rPh>
    <rPh sb="65" eb="67">
      <t>クンレン</t>
    </rPh>
    <phoneticPr fontId="7"/>
  </si>
  <si>
    <t>　利用者が居宅サービス計画（介護予防支援に当たっては介護予防サービス計画）の変更を希望する場合は、当該利用者に係る居宅介護支援事業者等への連絡その他の必要な援助を行っていますか？</t>
    <rPh sb="1" eb="4">
      <t>リヨウシャ</t>
    </rPh>
    <rPh sb="5" eb="7">
      <t>キョタク</t>
    </rPh>
    <rPh sb="11" eb="13">
      <t>ケイカク</t>
    </rPh>
    <rPh sb="14" eb="18">
      <t>カイゴヨボウ</t>
    </rPh>
    <rPh sb="18" eb="20">
      <t>シエン</t>
    </rPh>
    <rPh sb="21" eb="22">
      <t>ア</t>
    </rPh>
    <rPh sb="26" eb="30">
      <t>カイゴヨボウ</t>
    </rPh>
    <rPh sb="34" eb="36">
      <t>ケイカク</t>
    </rPh>
    <rPh sb="38" eb="40">
      <t>ヘンコウ</t>
    </rPh>
    <rPh sb="41" eb="43">
      <t>キボウ</t>
    </rPh>
    <rPh sb="45" eb="47">
      <t>バアイ</t>
    </rPh>
    <rPh sb="49" eb="51">
      <t>トウガイ</t>
    </rPh>
    <rPh sb="51" eb="54">
      <t>リヨウシャ</t>
    </rPh>
    <rPh sb="55" eb="56">
      <t>カカ</t>
    </rPh>
    <rPh sb="57" eb="59">
      <t>キョタク</t>
    </rPh>
    <rPh sb="59" eb="61">
      <t>カイゴ</t>
    </rPh>
    <rPh sb="61" eb="63">
      <t>シエン</t>
    </rPh>
    <rPh sb="63" eb="66">
      <t>ジギョウシャ</t>
    </rPh>
    <rPh sb="66" eb="67">
      <t>ナド</t>
    </rPh>
    <rPh sb="69" eb="71">
      <t>レンラク</t>
    </rPh>
    <rPh sb="73" eb="74">
      <t>タ</t>
    </rPh>
    <rPh sb="75" eb="77">
      <t>ヒツヨウ</t>
    </rPh>
    <rPh sb="78" eb="80">
      <t>エンジョ</t>
    </rPh>
    <rPh sb="81" eb="82">
      <t>オコナ</t>
    </rPh>
    <phoneticPr fontId="7"/>
  </si>
  <si>
    <t>　４２の目標を達成するための具体的な内容が記載されていますか？</t>
    <rPh sb="4" eb="6">
      <t>モクヒョウ</t>
    </rPh>
    <rPh sb="7" eb="9">
      <t>タッセイ</t>
    </rPh>
    <rPh sb="14" eb="17">
      <t>グタイテキ</t>
    </rPh>
    <rPh sb="18" eb="20">
      <t>ナイヨウ</t>
    </rPh>
    <rPh sb="21" eb="23">
      <t>キサイ</t>
    </rPh>
    <phoneticPr fontId="7"/>
  </si>
  <si>
    <t>　（６２で「○」と記入した場合）…通常のサービス提供時間と延長時間を分けて記載していますか？</t>
    <rPh sb="9" eb="11">
      <t>キニュウ</t>
    </rPh>
    <rPh sb="13" eb="15">
      <t>バアイ</t>
    </rPh>
    <rPh sb="17" eb="19">
      <t>ツウジョウ</t>
    </rPh>
    <rPh sb="24" eb="26">
      <t>テイキョウ</t>
    </rPh>
    <rPh sb="26" eb="28">
      <t>ジカン</t>
    </rPh>
    <rPh sb="29" eb="31">
      <t>エンチョウ</t>
    </rPh>
    <rPh sb="31" eb="33">
      <t>ジカン</t>
    </rPh>
    <rPh sb="34" eb="35">
      <t>ワ</t>
    </rPh>
    <rPh sb="37" eb="39">
      <t>キサイ</t>
    </rPh>
    <phoneticPr fontId="7"/>
  </si>
  <si>
    <t>項目（算定要件）　※新たに加算を算定する場合には、適否の○印は予定で可。</t>
    <rPh sb="0" eb="2">
      <t>コウモク</t>
    </rPh>
    <rPh sb="3" eb="5">
      <t>サンテイ</t>
    </rPh>
    <rPh sb="5" eb="7">
      <t>ヨウケン</t>
    </rPh>
    <phoneticPr fontId="7"/>
  </si>
  <si>
    <r>
      <t>（１）　指定訪問リハビリテーション事業所、</t>
    </r>
    <r>
      <rPr>
        <u/>
        <sz val="11"/>
        <rFont val="ＭＳ Ｐゴシック"/>
        <family val="3"/>
        <charset val="128"/>
        <scheme val="minor"/>
      </rPr>
      <t>指定通所リハビリテーション事業所</t>
    </r>
    <r>
      <rPr>
        <vertAlign val="superscript"/>
        <sz val="11"/>
        <rFont val="ＭＳ Ｐゴシック"/>
        <family val="3"/>
        <charset val="128"/>
        <scheme val="minor"/>
      </rPr>
      <t>※１</t>
    </r>
    <r>
      <rPr>
        <sz val="11"/>
        <rFont val="ＭＳ Ｐゴシック"/>
        <family val="3"/>
        <charset val="128"/>
        <scheme val="minor"/>
      </rPr>
      <t>又は</t>
    </r>
    <r>
      <rPr>
        <u/>
        <sz val="11"/>
        <rFont val="ＭＳ Ｐゴシック"/>
        <family val="3"/>
        <charset val="128"/>
        <scheme val="minor"/>
      </rPr>
      <t>リハビリテーションを実施している医療提供施設</t>
    </r>
    <r>
      <rPr>
        <vertAlign val="superscript"/>
        <sz val="11"/>
        <rFont val="ＭＳ Ｐゴシック"/>
        <family val="3"/>
        <charset val="128"/>
        <scheme val="minor"/>
      </rPr>
      <t>※２</t>
    </r>
    <r>
      <rPr>
        <sz val="11"/>
        <rFont val="ＭＳ Ｐゴシック"/>
        <family val="3"/>
        <charset val="128"/>
        <scheme val="minor"/>
      </rPr>
      <t>の理学療法士、作業療法士、言語聴覚士又は医師（以下「理学療法士等」という。）の助言に基づき、指定認知症対応型通所介護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r>
    <rPh sb="4" eb="6">
      <t>シテイ</t>
    </rPh>
    <rPh sb="6" eb="8">
      <t>ホウモン</t>
    </rPh>
    <rPh sb="17" eb="20">
      <t>ジギョウショ</t>
    </rPh>
    <rPh sb="21" eb="23">
      <t>シテイ</t>
    </rPh>
    <rPh sb="23" eb="25">
      <t>ツウショ</t>
    </rPh>
    <rPh sb="34" eb="37">
      <t>ジギョウショ</t>
    </rPh>
    <rPh sb="39" eb="40">
      <t>マタ</t>
    </rPh>
    <rPh sb="51" eb="53">
      <t>ジッシ</t>
    </rPh>
    <rPh sb="57" eb="59">
      <t>イリョウ</t>
    </rPh>
    <rPh sb="59" eb="61">
      <t>テイキョウ</t>
    </rPh>
    <rPh sb="61" eb="63">
      <t>シセツ</t>
    </rPh>
    <rPh sb="66" eb="68">
      <t>リガク</t>
    </rPh>
    <rPh sb="68" eb="71">
      <t>リョウホウシ</t>
    </rPh>
    <rPh sb="72" eb="74">
      <t>サギョウ</t>
    </rPh>
    <rPh sb="74" eb="77">
      <t>リョウホウシ</t>
    </rPh>
    <rPh sb="78" eb="83">
      <t>ゲンゴチョウカクシ</t>
    </rPh>
    <rPh sb="83" eb="84">
      <t>マタ</t>
    </rPh>
    <rPh sb="85" eb="87">
      <t>イシ</t>
    </rPh>
    <rPh sb="88" eb="90">
      <t>イカ</t>
    </rPh>
    <rPh sb="91" eb="93">
      <t>リガク</t>
    </rPh>
    <rPh sb="93" eb="96">
      <t>リョウホウシ</t>
    </rPh>
    <rPh sb="96" eb="97">
      <t>トウ</t>
    </rPh>
    <rPh sb="104" eb="106">
      <t>ジョゲン</t>
    </rPh>
    <rPh sb="107" eb="108">
      <t>モト</t>
    </rPh>
    <rPh sb="113" eb="116">
      <t>ニンチショウ</t>
    </rPh>
    <rPh sb="127" eb="129">
      <t>キノウ</t>
    </rPh>
    <rPh sb="129" eb="131">
      <t>クンレン</t>
    </rPh>
    <rPh sb="131" eb="134">
      <t>シドウイン</t>
    </rPh>
    <rPh sb="134" eb="135">
      <t>トウ</t>
    </rPh>
    <rPh sb="136" eb="138">
      <t>キョウドウ</t>
    </rPh>
    <rPh sb="140" eb="143">
      <t>リヨウシャ</t>
    </rPh>
    <rPh sb="144" eb="146">
      <t>カラダ</t>
    </rPh>
    <rPh sb="146" eb="148">
      <t>ジョウキョウ</t>
    </rPh>
    <rPh sb="148" eb="149">
      <t>トウ</t>
    </rPh>
    <rPh sb="150" eb="152">
      <t>ヒョウカ</t>
    </rPh>
    <rPh sb="152" eb="153">
      <t>オヨ</t>
    </rPh>
    <rPh sb="154" eb="156">
      <t>コベツ</t>
    </rPh>
    <rPh sb="156" eb="158">
      <t>キノウ</t>
    </rPh>
    <rPh sb="158" eb="160">
      <t>クンレン</t>
    </rPh>
    <rPh sb="160" eb="162">
      <t>ケイカク</t>
    </rPh>
    <rPh sb="163" eb="165">
      <t>サクセイ</t>
    </rPh>
    <rPh sb="166" eb="167">
      <t>オコナ</t>
    </rPh>
    <phoneticPr fontId="7"/>
  </si>
  <si>
    <t>③　栄養アセスメントについては、３月に１回以上、イから二までに掲げる手順により行うこと。あわせて、利用者の体重については、１月毎に測定すること。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t>
    <rPh sb="27" eb="28">
      <t>ニ</t>
    </rPh>
    <phoneticPr fontId="4"/>
  </si>
  <si>
    <t>　事業所と同一建物に居住する者又は認知症対応型通所介護事業所と同一建物から当該指定認知症対応型通所介護事業所に通う者に対し、指定認知症対応型通所介護を行った場合に、当該利用者について、所定単位数から減算していますか。
（傷病により一時的に送迎が必要であると認められる利用者その他やむを得ない事情により送迎が必要と認められる利用者に対して送迎を行った場合は、例外的に減算対象となりません。）</t>
    <rPh sb="17" eb="23">
      <t>ニンチショウタイオウガタ</t>
    </rPh>
    <rPh sb="23" eb="27">
      <t>ツウショカイゴ</t>
    </rPh>
    <rPh sb="41" eb="47">
      <t>ニンチショウタイオウガタ</t>
    </rPh>
    <rPh sb="47" eb="51">
      <t>ツウショカイゴ</t>
    </rPh>
    <rPh sb="51" eb="54">
      <t>ジギョウショ</t>
    </rPh>
    <rPh sb="64" eb="70">
      <t>ニンチショウタイオウガタ</t>
    </rPh>
    <rPh sb="70" eb="74">
      <t>ツウショカイゴ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</si>
</sst>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
    <numFmt numFmtId="178" formatCode="#,##0.0#"/>
  </numFmts>
  <fonts count="60">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10"/>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u/>
      <sz val="11"/>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b/>
      <u val="double"/>
      <sz val="11"/>
      <name val="ＭＳ Ｐゴシック"/>
      <family val="3"/>
      <charset val="128"/>
    </font>
    <font>
      <b/>
      <i/>
      <u/>
      <sz val="16"/>
      <name val="ＭＳ Ｐゴシック"/>
      <family val="3"/>
      <charset val="128"/>
    </font>
    <font>
      <b/>
      <u/>
      <sz val="16"/>
      <name val="ＭＳ Ｐゴシック"/>
      <family val="3"/>
      <charset val="128"/>
    </font>
    <font>
      <strike/>
      <sz val="11"/>
      <color indexed="12"/>
      <name val="ＭＳ Ｐゴシック"/>
      <family val="3"/>
      <charset val="128"/>
    </font>
    <font>
      <u/>
      <vertAlign val="superscript"/>
      <sz val="11"/>
      <name val="ＭＳ Ｐゴシック"/>
      <family val="3"/>
      <charset val="128"/>
    </font>
    <font>
      <strike/>
      <sz val="11"/>
      <name val="ＭＳ Ｐゴシック"/>
      <family val="3"/>
      <charset val="128"/>
    </font>
    <font>
      <sz val="6"/>
      <name val="ＭＳ Ｐゴシック"/>
      <family val="2"/>
      <charset val="128"/>
      <scheme val="minor"/>
    </font>
    <font>
      <sz val="11"/>
      <color rgb="FFFF0000"/>
      <name val="ＭＳ Ｐゴシック"/>
      <family val="3"/>
      <charset val="128"/>
    </font>
    <font>
      <sz val="11"/>
      <name val="HG丸ｺﾞｼｯｸM-PRO"/>
      <family val="3"/>
      <charset val="128"/>
    </font>
    <font>
      <sz val="20"/>
      <name val="HG丸ｺﾞｼｯｸM-PRO"/>
      <family val="3"/>
      <charset val="128"/>
    </font>
    <font>
      <sz val="12"/>
      <name val="HG丸ｺﾞｼｯｸM-PRO"/>
      <family val="3"/>
      <charset val="128"/>
    </font>
    <font>
      <sz val="12"/>
      <name val="ＤＦ平成明朝体W7"/>
      <family val="1"/>
      <charset val="128"/>
    </font>
    <font>
      <b/>
      <sz val="14"/>
      <name val="ＭＳ Ｐゴシック"/>
      <family val="3"/>
      <charset val="128"/>
    </font>
    <font>
      <b/>
      <sz val="12"/>
      <name val="ＭＳ Ｐゴシック"/>
      <family val="3"/>
      <charset val="128"/>
    </font>
    <font>
      <sz val="14"/>
      <name val="ＭＳ Ｐゴシック"/>
      <family val="3"/>
      <charset val="128"/>
    </font>
    <font>
      <sz val="10"/>
      <name val="HG丸ｺﾞｼｯｸM-PRO"/>
      <family val="3"/>
      <charset val="128"/>
    </font>
    <font>
      <b/>
      <sz val="11"/>
      <name val="HG丸ｺﾞｼｯｸM-PRO"/>
      <family val="3"/>
      <charset val="128"/>
    </font>
    <font>
      <sz val="10.5"/>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1"/>
      <color theme="1"/>
      <name val="ＭＳ Ｐゴシック"/>
      <family val="3"/>
      <charset val="128"/>
    </font>
    <font>
      <sz val="16"/>
      <name val="ＭＳ Ｐゴシック"/>
      <family val="3"/>
      <charset val="128"/>
    </font>
    <font>
      <sz val="9"/>
      <name val="HGPｺﾞｼｯｸM"/>
      <family val="3"/>
      <charset val="128"/>
    </font>
    <font>
      <sz val="11"/>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6"/>
      <name val="HGSｺﾞｼｯｸM"/>
      <family val="3"/>
      <charset val="128"/>
    </font>
    <font>
      <sz val="12"/>
      <color rgb="FFFFFF99"/>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color theme="1"/>
      <name val="ＭＳ 明朝"/>
      <family val="1"/>
      <charset val="128"/>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
      <vertAlign val="superscript"/>
      <sz val="11"/>
      <name val="ＭＳ Ｐゴシック"/>
      <family val="3"/>
      <charset val="128"/>
      <scheme val="minor"/>
    </font>
    <font>
      <b/>
      <u/>
      <sz val="11"/>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79998168889431442"/>
        <bgColor indexed="64"/>
      </patternFill>
    </fill>
  </fills>
  <borders count="168">
    <border>
      <left/>
      <right/>
      <top/>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style="medium">
        <color indexed="64"/>
      </bottom>
      <diagonal/>
    </border>
    <border>
      <left style="medium">
        <color indexed="64"/>
      </left>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dotted">
        <color indexed="64"/>
      </left>
      <right style="medium">
        <color indexed="64"/>
      </right>
      <top style="dotted">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s>
  <cellStyleXfs count="9">
    <xf numFmtId="0" fontId="0" fillId="0" borderId="0"/>
    <xf numFmtId="0" fontId="6" fillId="0" borderId="0"/>
    <xf numFmtId="0" fontId="6" fillId="0" borderId="0"/>
    <xf numFmtId="0" fontId="3" fillId="0" borderId="0"/>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52">
    <xf numFmtId="0" fontId="0" fillId="0" borderId="0" xfId="0"/>
    <xf numFmtId="0" fontId="6" fillId="0" borderId="0" xfId="1"/>
    <xf numFmtId="0" fontId="6" fillId="0" borderId="0" xfId="1" applyAlignment="1">
      <alignment horizontal="center"/>
    </xf>
    <xf numFmtId="0" fontId="6" fillId="0" borderId="0" xfId="1" applyFont="1"/>
    <xf numFmtId="0" fontId="6" fillId="0" borderId="0" xfId="1" applyFont="1" applyAlignment="1"/>
    <xf numFmtId="0" fontId="6" fillId="0" borderId="0" xfId="1" applyAlignment="1">
      <alignment vertical="center"/>
    </xf>
    <xf numFmtId="0" fontId="5" fillId="0" borderId="0" xfId="1" applyFont="1" applyBorder="1" applyAlignment="1">
      <alignment horizontal="center" vertical="center" wrapText="1"/>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6" fillId="0" borderId="2" xfId="1" applyBorder="1" applyAlignment="1">
      <alignment vertical="center" wrapText="1"/>
    </xf>
    <xf numFmtId="0" fontId="6" fillId="0" borderId="0" xfId="1" applyBorder="1" applyAlignment="1">
      <alignment vertical="center" wrapText="1"/>
    </xf>
    <xf numFmtId="0" fontId="6" fillId="0" borderId="3" xfId="1" applyBorder="1" applyAlignment="1">
      <alignment horizontal="left" vertical="center" wrapText="1"/>
    </xf>
    <xf numFmtId="0" fontId="6" fillId="0" borderId="0" xfId="1" applyBorder="1" applyAlignment="1">
      <alignment horizontal="left" vertical="center" wrapText="1"/>
    </xf>
    <xf numFmtId="0" fontId="6" fillId="0" borderId="0" xfId="1" applyFont="1" applyAlignment="1">
      <alignment vertical="center"/>
    </xf>
    <xf numFmtId="0" fontId="6" fillId="0" borderId="3" xfId="1" applyFont="1" applyBorder="1" applyAlignment="1">
      <alignment horizontal="left" vertical="center" wrapText="1"/>
    </xf>
    <xf numFmtId="0" fontId="6" fillId="0" borderId="4" xfId="1" applyBorder="1" applyAlignment="1">
      <alignment vertical="center" wrapText="1"/>
    </xf>
    <xf numFmtId="0" fontId="6" fillId="0" borderId="5" xfId="1" applyBorder="1" applyAlignment="1">
      <alignment vertical="center" wrapText="1"/>
    </xf>
    <xf numFmtId="0" fontId="8"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Border="1" applyAlignment="1">
      <alignment vertical="center" wrapText="1"/>
    </xf>
    <xf numFmtId="0" fontId="12" fillId="0" borderId="2" xfId="1" applyFont="1" applyBorder="1" applyAlignment="1">
      <alignment horizontal="left" vertical="top" wrapText="1"/>
    </xf>
    <xf numFmtId="0" fontId="12" fillId="0" borderId="8" xfId="1" applyFont="1" applyBorder="1" applyAlignment="1">
      <alignment horizontal="left" vertical="top" wrapText="1"/>
    </xf>
    <xf numFmtId="0" fontId="6" fillId="0" borderId="9" xfId="1" applyBorder="1" applyAlignment="1">
      <alignment horizontal="left" vertical="center" wrapText="1"/>
    </xf>
    <xf numFmtId="0" fontId="6" fillId="0" borderId="10" xfId="1" applyBorder="1" applyAlignment="1">
      <alignment horizontal="left" vertical="center" wrapText="1"/>
    </xf>
    <xf numFmtId="0" fontId="6" fillId="0" borderId="11" xfId="1" applyBorder="1" applyAlignment="1">
      <alignment horizontal="left" vertical="center" wrapText="1"/>
    </xf>
    <xf numFmtId="0" fontId="6" fillId="0" borderId="3" xfId="1" applyFont="1" applyBorder="1" applyAlignment="1">
      <alignment vertical="center"/>
    </xf>
    <xf numFmtId="0" fontId="6" fillId="0" borderId="0" xfId="1" applyBorder="1" applyAlignment="1">
      <alignment horizontal="center" vertical="center"/>
    </xf>
    <xf numFmtId="0" fontId="12" fillId="0" borderId="12" xfId="1" applyFont="1" applyBorder="1" applyAlignment="1">
      <alignment horizontal="left" vertical="top" wrapText="1"/>
    </xf>
    <xf numFmtId="0" fontId="6" fillId="0" borderId="13" xfId="1" applyBorder="1" applyAlignment="1">
      <alignment horizontal="left" vertical="center" wrapText="1"/>
    </xf>
    <xf numFmtId="0" fontId="6" fillId="0" borderId="3" xfId="1" applyBorder="1" applyAlignment="1">
      <alignment vertical="center"/>
    </xf>
    <xf numFmtId="0" fontId="11" fillId="0" borderId="2" xfId="1" applyFont="1" applyBorder="1" applyAlignment="1">
      <alignment horizontal="center" vertical="center" wrapText="1"/>
    </xf>
    <xf numFmtId="0" fontId="11" fillId="0" borderId="14" xfId="1" applyFont="1" applyBorder="1" applyAlignment="1">
      <alignment horizontal="center" vertical="center" wrapText="1"/>
    </xf>
    <xf numFmtId="0" fontId="6" fillId="0" borderId="15" xfId="1" applyBorder="1" applyAlignment="1">
      <alignment horizontal="center" vertical="center" wrapText="1"/>
    </xf>
    <xf numFmtId="0" fontId="6" fillId="0" borderId="10" xfId="1" applyBorder="1" applyAlignment="1">
      <alignment horizontal="center" vertical="center" wrapText="1"/>
    </xf>
    <xf numFmtId="0" fontId="6" fillId="0" borderId="11" xfId="1" applyBorder="1" applyAlignment="1">
      <alignment horizontal="center" vertical="center" wrapText="1"/>
    </xf>
    <xf numFmtId="0" fontId="8" fillId="0" borderId="3" xfId="1" applyFont="1" applyBorder="1" applyAlignment="1">
      <alignment horizontal="left" vertical="center"/>
    </xf>
    <xf numFmtId="0" fontId="6" fillId="0" borderId="16" xfId="1" applyBorder="1" applyAlignment="1">
      <alignment vertical="center" wrapText="1"/>
    </xf>
    <xf numFmtId="0" fontId="6" fillId="0" borderId="17" xfId="1" applyBorder="1" applyAlignment="1">
      <alignment vertical="center" wrapText="1"/>
    </xf>
    <xf numFmtId="0" fontId="8" fillId="0" borderId="18" xfId="1" applyFont="1" applyBorder="1" applyAlignment="1">
      <alignment horizontal="left" vertical="center"/>
    </xf>
    <xf numFmtId="0" fontId="6" fillId="0" borderId="19" xfId="1" applyBorder="1" applyAlignment="1">
      <alignment horizontal="center"/>
    </xf>
    <xf numFmtId="0" fontId="14" fillId="0" borderId="0" xfId="1" applyFont="1" applyAlignment="1">
      <alignment horizontal="center"/>
    </xf>
    <xf numFmtId="49" fontId="6" fillId="0" borderId="0" xfId="1" applyNumberFormat="1" applyFont="1" applyAlignment="1">
      <alignment horizontal="left"/>
    </xf>
    <xf numFmtId="0" fontId="9" fillId="0" borderId="0" xfId="1" applyFont="1" applyAlignment="1">
      <alignment horizontal="left"/>
    </xf>
    <xf numFmtId="0" fontId="9" fillId="0" borderId="0" xfId="1" applyFont="1" applyAlignment="1">
      <alignment horizontal="center"/>
    </xf>
    <xf numFmtId="0" fontId="15" fillId="0" borderId="0" xfId="1" applyFont="1" applyAlignment="1">
      <alignment horizontal="center"/>
    </xf>
    <xf numFmtId="0" fontId="0" fillId="0" borderId="0" xfId="0" applyAlignment="1">
      <alignment vertical="center"/>
    </xf>
    <xf numFmtId="0" fontId="6" fillId="0" borderId="0" xfId="1" applyFont="1" applyAlignment="1">
      <alignment horizontal="center" vertical="top"/>
    </xf>
    <xf numFmtId="0" fontId="6" fillId="0" borderId="3" xfId="1" applyBorder="1" applyAlignment="1">
      <alignment horizontal="center" vertical="center"/>
    </xf>
    <xf numFmtId="0" fontId="6" fillId="0" borderId="2" xfId="1" applyBorder="1" applyAlignment="1">
      <alignment horizontal="center" vertical="center"/>
    </xf>
    <xf numFmtId="0" fontId="6" fillId="0" borderId="0" xfId="1" applyFont="1" applyAlignment="1">
      <alignment horizontal="center"/>
    </xf>
    <xf numFmtId="0" fontId="0" fillId="0" borderId="0" xfId="0" applyFont="1"/>
    <xf numFmtId="0" fontId="6" fillId="0" borderId="19" xfId="1" applyFont="1" applyBorder="1" applyAlignment="1"/>
    <xf numFmtId="0" fontId="6" fillId="0" borderId="19" xfId="1" applyFont="1" applyBorder="1" applyAlignment="1">
      <alignment horizontal="left"/>
    </xf>
    <xf numFmtId="0" fontId="14" fillId="0" borderId="0" xfId="1" applyFont="1" applyAlignment="1">
      <alignment horizontal="center"/>
    </xf>
    <xf numFmtId="0" fontId="6" fillId="0" borderId="3" xfId="1" applyBorder="1" applyAlignment="1">
      <alignment horizontal="center" vertical="center"/>
    </xf>
    <xf numFmtId="0" fontId="6" fillId="0" borderId="2" xfId="1" applyBorder="1" applyAlignment="1">
      <alignment horizontal="center" vertical="center"/>
    </xf>
    <xf numFmtId="0" fontId="15" fillId="0" borderId="0" xfId="1" applyFont="1" applyAlignment="1">
      <alignment horizontal="center"/>
    </xf>
    <xf numFmtId="0" fontId="9" fillId="0" borderId="0" xfId="1" applyFont="1" applyAlignment="1">
      <alignment horizontal="left"/>
    </xf>
    <xf numFmtId="0" fontId="6" fillId="0" borderId="0" xfId="2" applyFont="1"/>
    <xf numFmtId="0" fontId="6" fillId="0" borderId="0" xfId="2" applyFont="1" applyAlignment="1">
      <alignment horizontal="center"/>
    </xf>
    <xf numFmtId="0" fontId="6" fillId="0" borderId="0" xfId="2" applyFont="1" applyAlignment="1">
      <alignment horizontal="right" vertical="top"/>
    </xf>
    <xf numFmtId="0" fontId="6" fillId="0" borderId="22" xfId="2" applyFont="1" applyBorder="1" applyAlignment="1">
      <alignment horizontal="center" vertical="center"/>
    </xf>
    <xf numFmtId="0" fontId="6" fillId="0" borderId="0" xfId="2" applyFont="1" applyAlignment="1">
      <alignment vertical="center"/>
    </xf>
    <xf numFmtId="0" fontId="6" fillId="0" borderId="13" xfId="2" applyFont="1" applyBorder="1" applyAlignment="1">
      <alignment horizontal="center" vertical="center"/>
    </xf>
    <xf numFmtId="0" fontId="6" fillId="0" borderId="21" xfId="2" applyFont="1" applyBorder="1" applyAlignment="1">
      <alignment horizontal="center" vertical="center"/>
    </xf>
    <xf numFmtId="0" fontId="6" fillId="0" borderId="20" xfId="2" applyFont="1" applyBorder="1" applyAlignment="1">
      <alignment horizontal="center"/>
    </xf>
    <xf numFmtId="0" fontId="14" fillId="0" borderId="0" xfId="2" applyFont="1" applyAlignment="1">
      <alignment horizontal="center"/>
    </xf>
    <xf numFmtId="0" fontId="6" fillId="0" borderId="0" xfId="1" applyFont="1" applyBorder="1" applyAlignment="1">
      <alignment horizontal="left" vertical="center" wrapText="1"/>
    </xf>
    <xf numFmtId="0" fontId="6" fillId="0" borderId="0" xfId="1" applyBorder="1" applyAlignment="1">
      <alignment horizontal="left" vertical="center" wrapText="1"/>
    </xf>
    <xf numFmtId="0" fontId="8" fillId="0" borderId="52" xfId="1" applyFont="1" applyBorder="1" applyAlignment="1">
      <alignment horizontal="left" vertical="center"/>
    </xf>
    <xf numFmtId="0" fontId="8" fillId="0" borderId="0" xfId="1" applyFont="1" applyBorder="1" applyAlignment="1">
      <alignment horizontal="left" vertical="center"/>
    </xf>
    <xf numFmtId="0" fontId="6" fillId="0" borderId="0" xfId="1" applyBorder="1" applyAlignment="1">
      <alignment vertical="center"/>
    </xf>
    <xf numFmtId="0" fontId="6" fillId="0" borderId="0" xfId="1" applyFont="1" applyBorder="1" applyAlignment="1">
      <alignment vertical="center"/>
    </xf>
    <xf numFmtId="0" fontId="6" fillId="0" borderId="5" xfId="1" applyFont="1" applyBorder="1" applyAlignment="1">
      <alignment horizontal="left" vertical="center" wrapText="1"/>
    </xf>
    <xf numFmtId="0" fontId="6" fillId="0" borderId="0" xfId="2" applyFont="1" applyAlignment="1">
      <alignment horizontal="right" wrapText="1"/>
    </xf>
    <xf numFmtId="0" fontId="6" fillId="0" borderId="0" xfId="2" applyFont="1" applyAlignment="1">
      <alignment horizontal="right"/>
    </xf>
    <xf numFmtId="0" fontId="0" fillId="0" borderId="0" xfId="0" applyFont="1" applyAlignment="1">
      <alignment horizontal="right"/>
    </xf>
    <xf numFmtId="0" fontId="6" fillId="0" borderId="0" xfId="2" applyFont="1" applyFill="1" applyAlignment="1">
      <alignment horizontal="right" vertical="top"/>
    </xf>
    <xf numFmtId="0" fontId="6" fillId="0" borderId="0" xfId="2" applyFont="1" applyFill="1" applyAlignment="1">
      <alignment horizontal="right"/>
    </xf>
    <xf numFmtId="0" fontId="6" fillId="0" borderId="0" xfId="2"/>
    <xf numFmtId="0" fontId="6" fillId="0" borderId="0" xfId="2" applyAlignment="1">
      <alignment horizontal="center"/>
    </xf>
    <xf numFmtId="0" fontId="6" fillId="0" borderId="0" xfId="2" applyFont="1" applyAlignment="1"/>
    <xf numFmtId="0" fontId="6" fillId="0" borderId="0" xfId="2" applyAlignment="1">
      <alignment vertical="center"/>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horizontal="left" vertical="center"/>
    </xf>
    <xf numFmtId="0" fontId="20" fillId="0" borderId="0" xfId="2" applyFont="1" applyAlignment="1">
      <alignment vertical="center"/>
    </xf>
    <xf numFmtId="49" fontId="6" fillId="0" borderId="0" xfId="2" applyNumberFormat="1" applyFont="1" applyAlignment="1">
      <alignment horizontal="left"/>
    </xf>
    <xf numFmtId="0" fontId="9" fillId="0" borderId="0" xfId="2" applyFont="1" applyAlignment="1">
      <alignment horizontal="left"/>
    </xf>
    <xf numFmtId="0" fontId="9" fillId="0" borderId="0" xfId="2" applyFont="1" applyAlignment="1">
      <alignment horizontal="center"/>
    </xf>
    <xf numFmtId="0" fontId="15" fillId="0" borderId="0" xfId="2" applyFont="1" applyAlignment="1">
      <alignment horizontal="center"/>
    </xf>
    <xf numFmtId="0" fontId="6" fillId="0" borderId="0" xfId="3" applyFont="1" applyAlignment="1">
      <alignment horizontal="left"/>
    </xf>
    <xf numFmtId="0" fontId="6" fillId="0" borderId="0" xfId="3" applyFont="1"/>
    <xf numFmtId="0" fontId="6" fillId="0" borderId="0" xfId="3" applyFont="1" applyAlignment="1">
      <alignment horizontal="center"/>
    </xf>
    <xf numFmtId="0" fontId="3" fillId="0" borderId="0" xfId="3" applyAlignment="1">
      <alignment horizontal="left"/>
    </xf>
    <xf numFmtId="0" fontId="3" fillId="0" borderId="0" xfId="3" applyFont="1"/>
    <xf numFmtId="0" fontId="3" fillId="0" borderId="0" xfId="3" applyFont="1" applyAlignment="1">
      <alignment horizontal="left"/>
    </xf>
    <xf numFmtId="0" fontId="8" fillId="0" borderId="0" xfId="2" applyFont="1" applyBorder="1" applyAlignment="1"/>
    <xf numFmtId="0" fontId="8" fillId="0" borderId="1" xfId="2" applyFont="1" applyBorder="1" applyAlignment="1"/>
    <xf numFmtId="0" fontId="14" fillId="0" borderId="0" xfId="1" applyFont="1" applyAlignment="1">
      <alignment horizontal="center"/>
    </xf>
    <xf numFmtId="0" fontId="14" fillId="0" borderId="0" xfId="2" applyFont="1" applyAlignment="1">
      <alignment horizontal="center"/>
    </xf>
    <xf numFmtId="0" fontId="6" fillId="0" borderId="19" xfId="1" applyFont="1" applyBorder="1" applyAlignment="1">
      <alignment horizontal="left"/>
    </xf>
    <xf numFmtId="0" fontId="15" fillId="0" borderId="0" xfId="1" applyFont="1" applyAlignment="1">
      <alignment horizontal="center"/>
    </xf>
    <xf numFmtId="0" fontId="9" fillId="0" borderId="0" xfId="1" applyFont="1" applyAlignment="1">
      <alignment horizontal="left"/>
    </xf>
    <xf numFmtId="0" fontId="15" fillId="0" borderId="0" xfId="2" applyFont="1" applyAlignment="1">
      <alignment horizontal="center"/>
    </xf>
    <xf numFmtId="0" fontId="9" fillId="0" borderId="0" xfId="2" applyFont="1" applyAlignment="1">
      <alignment horizontal="left"/>
    </xf>
    <xf numFmtId="0" fontId="6" fillId="0" borderId="19" xfId="1" applyBorder="1" applyAlignment="1">
      <alignment horizontal="center"/>
    </xf>
    <xf numFmtId="0" fontId="21" fillId="0" borderId="0" xfId="4" applyFont="1">
      <alignment vertical="center"/>
    </xf>
    <xf numFmtId="0" fontId="21" fillId="0" borderId="56" xfId="4" applyFont="1" applyBorder="1">
      <alignment vertical="center"/>
    </xf>
    <xf numFmtId="0" fontId="21" fillId="0" borderId="41" xfId="4" applyFont="1" applyBorder="1">
      <alignment vertical="center"/>
    </xf>
    <xf numFmtId="0" fontId="21" fillId="0" borderId="42" xfId="4" applyFont="1" applyBorder="1">
      <alignment vertical="center"/>
    </xf>
    <xf numFmtId="0" fontId="21" fillId="0" borderId="10" xfId="4" applyFont="1" applyBorder="1">
      <alignment vertical="center"/>
    </xf>
    <xf numFmtId="0" fontId="21" fillId="0" borderId="46" xfId="4" applyFont="1" applyBorder="1">
      <alignment vertical="center"/>
    </xf>
    <xf numFmtId="0" fontId="21" fillId="0" borderId="53" xfId="4" applyFont="1" applyBorder="1">
      <alignment vertical="center"/>
    </xf>
    <xf numFmtId="0" fontId="21" fillId="0" borderId="72" xfId="4" applyFont="1" applyBorder="1">
      <alignment vertical="center"/>
    </xf>
    <xf numFmtId="0" fontId="21" fillId="0" borderId="1" xfId="4" applyFont="1" applyBorder="1">
      <alignment vertical="center"/>
    </xf>
    <xf numFmtId="0" fontId="21" fillId="0" borderId="73" xfId="4" applyFont="1" applyBorder="1">
      <alignment vertical="center"/>
    </xf>
    <xf numFmtId="0" fontId="21" fillId="0" borderId="75" xfId="4" applyFont="1" applyBorder="1">
      <alignment vertical="center"/>
    </xf>
    <xf numFmtId="0" fontId="21" fillId="0" borderId="30" xfId="4" applyFont="1" applyBorder="1">
      <alignment vertical="center"/>
    </xf>
    <xf numFmtId="0" fontId="21" fillId="0" borderId="76" xfId="4" applyFont="1" applyBorder="1">
      <alignment vertical="center"/>
    </xf>
    <xf numFmtId="0" fontId="21" fillId="0" borderId="8" xfId="4" applyFont="1" applyBorder="1">
      <alignment vertical="center"/>
    </xf>
    <xf numFmtId="0" fontId="21" fillId="0" borderId="0" xfId="4" applyFont="1" applyAlignment="1">
      <alignment horizontal="left" vertical="center"/>
    </xf>
    <xf numFmtId="0" fontId="21" fillId="0" borderId="0" xfId="4" applyFont="1" applyAlignment="1">
      <alignment horizontal="center" vertical="center"/>
    </xf>
    <xf numFmtId="0" fontId="21" fillId="0" borderId="0" xfId="4" applyFont="1" applyBorder="1">
      <alignment vertical="center"/>
    </xf>
    <xf numFmtId="0" fontId="21" fillId="0" borderId="0" xfId="4" applyFont="1" applyBorder="1" applyAlignment="1">
      <alignment horizontal="left" vertical="center"/>
    </xf>
    <xf numFmtId="0" fontId="21" fillId="0" borderId="0" xfId="4" applyFont="1" applyBorder="1" applyAlignment="1">
      <alignment horizontal="right" vertical="center"/>
    </xf>
    <xf numFmtId="0" fontId="21" fillId="0" borderId="77" xfId="4" applyFont="1" applyBorder="1">
      <alignment vertical="center"/>
    </xf>
    <xf numFmtId="0" fontId="21" fillId="0" borderId="78" xfId="4" applyFont="1" applyBorder="1">
      <alignment vertical="center"/>
    </xf>
    <xf numFmtId="0" fontId="21" fillId="0" borderId="79" xfId="4" applyFont="1" applyBorder="1">
      <alignment vertical="center"/>
    </xf>
    <xf numFmtId="0" fontId="21" fillId="0" borderId="80" xfId="4" applyFont="1" applyBorder="1">
      <alignment vertical="center"/>
    </xf>
    <xf numFmtId="0" fontId="21" fillId="0" borderId="81" xfId="4" applyFont="1" applyBorder="1">
      <alignment vertical="center"/>
    </xf>
    <xf numFmtId="0" fontId="24" fillId="0" borderId="0" xfId="4" applyFont="1" applyBorder="1" applyAlignment="1">
      <alignment horizontal="left" vertical="top"/>
    </xf>
    <xf numFmtId="0" fontId="21" fillId="0" borderId="82" xfId="4" applyFont="1" applyBorder="1">
      <alignment vertical="center"/>
    </xf>
    <xf numFmtId="0" fontId="21" fillId="0" borderId="83" xfId="4" applyFont="1" applyBorder="1">
      <alignment vertical="center"/>
    </xf>
    <xf numFmtId="0" fontId="6" fillId="0" borderId="0" xfId="4" applyFont="1">
      <alignment vertical="center"/>
    </xf>
    <xf numFmtId="0" fontId="8" fillId="0" borderId="0" xfId="4" applyFont="1">
      <alignment vertical="center"/>
    </xf>
    <xf numFmtId="0" fontId="6" fillId="0" borderId="10" xfId="4" applyFont="1" applyBorder="1">
      <alignment vertical="center"/>
    </xf>
    <xf numFmtId="0" fontId="6" fillId="0" borderId="46" xfId="4" applyFont="1" applyBorder="1">
      <alignment vertical="center"/>
    </xf>
    <xf numFmtId="0" fontId="6" fillId="0" borderId="53" xfId="4" applyFont="1" applyBorder="1">
      <alignment vertical="center"/>
    </xf>
    <xf numFmtId="0" fontId="6" fillId="0" borderId="10" xfId="4" applyFont="1" applyBorder="1" applyAlignment="1">
      <alignment horizontal="left" vertical="center"/>
    </xf>
    <xf numFmtId="0" fontId="6" fillId="0" borderId="46" xfId="4" applyFont="1" applyBorder="1" applyAlignment="1">
      <alignment horizontal="left" vertical="center"/>
    </xf>
    <xf numFmtId="0" fontId="6" fillId="0" borderId="53" xfId="4" applyFont="1" applyBorder="1" applyAlignment="1">
      <alignment horizontal="left" vertical="center"/>
    </xf>
    <xf numFmtId="0" fontId="6" fillId="0" borderId="1" xfId="4" applyFont="1" applyBorder="1">
      <alignment vertical="center"/>
    </xf>
    <xf numFmtId="0" fontId="6" fillId="0" borderId="0" xfId="4" applyFont="1" applyBorder="1" applyAlignment="1">
      <alignment horizontal="left" vertical="center" wrapText="1"/>
    </xf>
    <xf numFmtId="0" fontId="6" fillId="0" borderId="0" xfId="4" applyFont="1" applyBorder="1" applyAlignment="1">
      <alignment horizontal="center" vertical="center"/>
    </xf>
    <xf numFmtId="0" fontId="6" fillId="0" borderId="0" xfId="4" applyFont="1" applyBorder="1">
      <alignment vertical="center"/>
    </xf>
    <xf numFmtId="0" fontId="6" fillId="0" borderId="56" xfId="4" applyFont="1" applyBorder="1" applyAlignment="1">
      <alignment horizontal="center" vertical="center"/>
    </xf>
    <xf numFmtId="0" fontId="6" fillId="0" borderId="71" xfId="4" applyFont="1" applyBorder="1" applyAlignment="1">
      <alignment horizontal="center" vertical="center"/>
    </xf>
    <xf numFmtId="0" fontId="6" fillId="0" borderId="72" xfId="4" applyFont="1" applyBorder="1" applyAlignment="1">
      <alignment horizontal="center" vertical="center"/>
    </xf>
    <xf numFmtId="0" fontId="6" fillId="0" borderId="41" xfId="4" applyFont="1" applyBorder="1" applyAlignment="1">
      <alignment horizontal="center" vertical="center"/>
    </xf>
    <xf numFmtId="0" fontId="6" fillId="0" borderId="1" xfId="4" applyFont="1" applyBorder="1" applyAlignment="1">
      <alignment horizontal="center" vertical="center"/>
    </xf>
    <xf numFmtId="0" fontId="6" fillId="0" borderId="1" xfId="4" applyFont="1" applyBorder="1" applyAlignment="1">
      <alignment horizontal="right" vertical="center" wrapText="1"/>
    </xf>
    <xf numFmtId="0" fontId="6" fillId="0" borderId="71" xfId="4" applyFont="1" applyBorder="1" applyAlignment="1">
      <alignment vertical="center" wrapText="1"/>
    </xf>
    <xf numFmtId="0" fontId="6" fillId="0" borderId="0" xfId="4" applyFont="1" applyBorder="1" applyAlignment="1">
      <alignment vertical="center"/>
    </xf>
    <xf numFmtId="0" fontId="6" fillId="0" borderId="63" xfId="4" applyFont="1" applyBorder="1" applyAlignment="1">
      <alignment vertical="center"/>
    </xf>
    <xf numFmtId="0" fontId="6" fillId="0" borderId="0" xfId="4" applyFont="1" applyBorder="1" applyAlignment="1">
      <alignment vertical="top"/>
    </xf>
    <xf numFmtId="0" fontId="6" fillId="0" borderId="63" xfId="4" applyFont="1" applyBorder="1" applyAlignment="1">
      <alignment vertical="top"/>
    </xf>
    <xf numFmtId="0" fontId="6" fillId="0" borderId="72" xfId="4" applyFont="1" applyBorder="1" applyAlignment="1">
      <alignment vertical="center"/>
    </xf>
    <xf numFmtId="0" fontId="6" fillId="0" borderId="1" xfId="4" applyFont="1" applyBorder="1" applyAlignment="1">
      <alignment vertical="center"/>
    </xf>
    <xf numFmtId="0" fontId="6" fillId="0" borderId="73" xfId="4" applyFont="1" applyBorder="1" applyAlignment="1">
      <alignment vertical="center"/>
    </xf>
    <xf numFmtId="0" fontId="6" fillId="0" borderId="0" xfId="4" applyFont="1" applyFill="1">
      <alignment vertical="center"/>
    </xf>
    <xf numFmtId="0" fontId="6" fillId="0" borderId="56" xfId="4" applyFont="1" applyBorder="1">
      <alignment vertical="center"/>
    </xf>
    <xf numFmtId="0" fontId="6" fillId="0" borderId="41" xfId="4" applyFont="1" applyBorder="1">
      <alignment vertical="center"/>
    </xf>
    <xf numFmtId="0" fontId="6" fillId="0" borderId="70" xfId="4" applyFont="1" applyBorder="1">
      <alignment vertical="center"/>
    </xf>
    <xf numFmtId="0" fontId="6" fillId="0" borderId="71" xfId="4" applyFont="1" applyBorder="1">
      <alignment vertical="center"/>
    </xf>
    <xf numFmtId="0" fontId="6" fillId="0" borderId="63" xfId="4" applyFont="1" applyBorder="1">
      <alignment vertical="center"/>
    </xf>
    <xf numFmtId="0" fontId="6" fillId="0" borderId="72" xfId="4" applyFont="1" applyBorder="1">
      <alignment vertical="center"/>
    </xf>
    <xf numFmtId="0" fontId="6" fillId="0" borderId="73" xfId="4" applyFont="1" applyBorder="1">
      <alignment vertical="center"/>
    </xf>
    <xf numFmtId="0" fontId="6" fillId="0" borderId="0" xfId="4">
      <alignment vertical="center"/>
    </xf>
    <xf numFmtId="0" fontId="27" fillId="0" borderId="0" xfId="4" applyFont="1" applyAlignment="1">
      <alignment horizontal="center" vertical="center"/>
    </xf>
    <xf numFmtId="0" fontId="27" fillId="0" borderId="0" xfId="4" applyFont="1" applyAlignment="1">
      <alignment horizontal="left" vertical="center"/>
    </xf>
    <xf numFmtId="0" fontId="28" fillId="0" borderId="0" xfId="4" applyFont="1" applyBorder="1" applyAlignment="1">
      <alignment horizontal="left" vertical="center"/>
    </xf>
    <xf numFmtId="0" fontId="5" fillId="0" borderId="0" xfId="4" applyFont="1" applyBorder="1" applyAlignment="1">
      <alignment horizontal="left" vertical="center"/>
    </xf>
    <xf numFmtId="0" fontId="27" fillId="0" borderId="0" xfId="4" applyFont="1" applyBorder="1" applyAlignment="1">
      <alignment horizontal="left" vertical="center"/>
    </xf>
    <xf numFmtId="0" fontId="28" fillId="0" borderId="0" xfId="4" applyFont="1" applyBorder="1">
      <alignment vertical="center"/>
    </xf>
    <xf numFmtId="0" fontId="5" fillId="0" borderId="0" xfId="4" applyFont="1" applyBorder="1">
      <alignment vertical="center"/>
    </xf>
    <xf numFmtId="0" fontId="6" fillId="0" borderId="0" xfId="4" applyFont="1" applyBorder="1" applyAlignment="1">
      <alignment horizontal="center" vertical="center" wrapText="1"/>
    </xf>
    <xf numFmtId="0" fontId="6" fillId="0" borderId="0" xfId="4" applyFill="1">
      <alignment vertical="center"/>
    </xf>
    <xf numFmtId="0" fontId="6" fillId="0" borderId="0" xfId="4" applyFont="1" applyAlignment="1">
      <alignment horizontal="left" vertical="center"/>
    </xf>
    <xf numFmtId="0" fontId="6" fillId="0" borderId="0" xfId="4" applyFont="1" applyFill="1" applyBorder="1" applyAlignment="1">
      <alignment horizontal="center" vertical="center"/>
    </xf>
    <xf numFmtId="0" fontId="6" fillId="0" borderId="0" xfId="4" applyFont="1" applyFill="1" applyBorder="1" applyAlignment="1">
      <alignment horizontal="left" vertical="center" wrapText="1"/>
    </xf>
    <xf numFmtId="0" fontId="6" fillId="0" borderId="0" xfId="4" applyFont="1" applyFill="1" applyBorder="1">
      <alignment vertical="center"/>
    </xf>
    <xf numFmtId="0" fontId="8" fillId="0" borderId="0" xfId="4" applyFont="1" applyFill="1">
      <alignment vertical="center"/>
    </xf>
    <xf numFmtId="0" fontId="6" fillId="0" borderId="0" xfId="4" applyFont="1" applyFill="1" applyBorder="1" applyAlignment="1">
      <alignment vertical="center"/>
    </xf>
    <xf numFmtId="0" fontId="8" fillId="0" borderId="0" xfId="4" applyFont="1" applyBorder="1" applyAlignment="1">
      <alignment vertical="center"/>
    </xf>
    <xf numFmtId="0" fontId="6" fillId="0" borderId="71" xfId="4" applyFont="1" applyFill="1" applyBorder="1" applyAlignment="1">
      <alignment horizontal="left" vertical="center"/>
    </xf>
    <xf numFmtId="0" fontId="6" fillId="0" borderId="0" xfId="4" applyFont="1" applyFill="1" applyBorder="1" applyAlignment="1">
      <alignment horizontal="left" vertical="center"/>
    </xf>
    <xf numFmtId="0" fontId="6" fillId="0" borderId="63" xfId="4" applyFont="1" applyFill="1" applyBorder="1">
      <alignment vertical="center"/>
    </xf>
    <xf numFmtId="0" fontId="6" fillId="0" borderId="41" xfId="4" applyFont="1" applyFill="1" applyBorder="1" applyAlignment="1">
      <alignment horizontal="left" vertical="center" wrapText="1"/>
    </xf>
    <xf numFmtId="0" fontId="6" fillId="0" borderId="41" xfId="4" applyFont="1" applyFill="1" applyBorder="1" applyAlignment="1">
      <alignment horizontal="center" vertical="center"/>
    </xf>
    <xf numFmtId="0" fontId="6" fillId="0" borderId="70" xfId="4" applyFont="1" applyFill="1" applyBorder="1" applyAlignment="1">
      <alignment horizontal="center" vertical="center"/>
    </xf>
    <xf numFmtId="0" fontId="6" fillId="0" borderId="72" xfId="4" applyFont="1" applyFill="1" applyBorder="1" applyAlignment="1">
      <alignment horizontal="left" vertical="center" wrapText="1"/>
    </xf>
    <xf numFmtId="0" fontId="6" fillId="0" borderId="1" xfId="4" applyFont="1" applyFill="1" applyBorder="1" applyAlignment="1">
      <alignment horizontal="left" vertical="center" wrapText="1"/>
    </xf>
    <xf numFmtId="0" fontId="6" fillId="0" borderId="1" xfId="4" applyFont="1" applyFill="1" applyBorder="1" applyAlignment="1">
      <alignment horizontal="center" vertical="center"/>
    </xf>
    <xf numFmtId="0" fontId="6" fillId="0" borderId="73" xfId="4" applyFont="1" applyFill="1" applyBorder="1" applyAlignment="1">
      <alignment horizontal="center" vertical="center"/>
    </xf>
    <xf numFmtId="0" fontId="29" fillId="0" borderId="0" xfId="4" applyFont="1" applyBorder="1" applyAlignment="1">
      <alignment horizontal="left" vertical="top" wrapText="1"/>
    </xf>
    <xf numFmtId="0" fontId="6" fillId="0" borderId="56" xfId="4" applyFont="1" applyBorder="1" applyAlignment="1">
      <alignment horizontal="left" vertical="center"/>
    </xf>
    <xf numFmtId="0" fontId="6" fillId="0" borderId="41" xfId="4" applyFont="1" applyBorder="1" applyAlignment="1">
      <alignment horizontal="left" vertical="center" wrapText="1"/>
    </xf>
    <xf numFmtId="0" fontId="6" fillId="0" borderId="70" xfId="4" applyFont="1" applyBorder="1" applyAlignment="1">
      <alignment horizontal="center" vertical="center"/>
    </xf>
    <xf numFmtId="0" fontId="6" fillId="0" borderId="0" xfId="4" applyFont="1" applyBorder="1" applyAlignment="1">
      <alignment horizontal="left" vertical="center"/>
    </xf>
    <xf numFmtId="0" fontId="6" fillId="0" borderId="63" xfId="4" applyFont="1" applyBorder="1" applyAlignment="1">
      <alignment horizontal="center" vertical="center"/>
    </xf>
    <xf numFmtId="0" fontId="6" fillId="0" borderId="71" xfId="4" applyFont="1" applyBorder="1" applyAlignment="1">
      <alignment vertical="center"/>
    </xf>
    <xf numFmtId="0" fontId="5" fillId="0" borderId="1" xfId="4" applyFont="1" applyBorder="1" applyAlignment="1">
      <alignment horizontal="center" vertical="center" textRotation="255"/>
    </xf>
    <xf numFmtId="0" fontId="6" fillId="0" borderId="71" xfId="4" applyFont="1" applyBorder="1" applyAlignment="1">
      <alignment horizontal="left" vertical="center"/>
    </xf>
    <xf numFmtId="0" fontId="6" fillId="0" borderId="72" xfId="4" applyFont="1" applyBorder="1" applyAlignment="1">
      <alignment horizontal="left" vertical="center"/>
    </xf>
    <xf numFmtId="0" fontId="6" fillId="0" borderId="1" xfId="4" applyFont="1" applyBorder="1" applyAlignment="1">
      <alignment horizontal="left" vertical="center"/>
    </xf>
    <xf numFmtId="0" fontId="12" fillId="0" borderId="56" xfId="4" applyFont="1" applyBorder="1" applyAlignment="1">
      <alignment vertical="center"/>
    </xf>
    <xf numFmtId="0" fontId="12" fillId="0" borderId="41" xfId="4" applyFont="1" applyBorder="1" applyAlignment="1">
      <alignment vertical="center"/>
    </xf>
    <xf numFmtId="0" fontId="6" fillId="0" borderId="41" xfId="4" applyFont="1" applyBorder="1" applyAlignment="1">
      <alignment vertical="center"/>
    </xf>
    <xf numFmtId="0" fontId="6" fillId="0" borderId="70" xfId="4" applyFont="1" applyBorder="1" applyAlignment="1">
      <alignment vertical="center"/>
    </xf>
    <xf numFmtId="0" fontId="6" fillId="0" borderId="0" xfId="4" applyFont="1" applyBorder="1" applyAlignment="1">
      <alignment vertical="center" wrapText="1"/>
    </xf>
    <xf numFmtId="0" fontId="6" fillId="0" borderId="72" xfId="4" applyFont="1" applyBorder="1" applyAlignment="1">
      <alignment horizontal="left" vertical="center" wrapText="1"/>
    </xf>
    <xf numFmtId="0" fontId="6" fillId="0" borderId="1" xfId="4" applyFont="1" applyBorder="1" applyAlignment="1">
      <alignment horizontal="left" vertical="center" wrapText="1"/>
    </xf>
    <xf numFmtId="0" fontId="6" fillId="0" borderId="73" xfId="4" applyFont="1" applyBorder="1" applyAlignment="1">
      <alignment horizontal="center" vertical="center"/>
    </xf>
    <xf numFmtId="0" fontId="5" fillId="0" borderId="41" xfId="4" applyFont="1" applyBorder="1" applyAlignment="1">
      <alignment horizontal="left" vertical="center" shrinkToFit="1"/>
    </xf>
    <xf numFmtId="0" fontId="6" fillId="0" borderId="0" xfId="4" applyBorder="1" applyAlignment="1">
      <alignment horizontal="center" vertical="center" wrapText="1"/>
    </xf>
    <xf numFmtId="0" fontId="5" fillId="0" borderId="0" xfId="4" applyFont="1" applyBorder="1" applyAlignment="1">
      <alignment horizontal="left" vertical="center" shrinkToFit="1"/>
    </xf>
    <xf numFmtId="0" fontId="5" fillId="0" borderId="1" xfId="4" applyFont="1" applyBorder="1" applyAlignment="1">
      <alignment horizontal="left" vertical="center" shrinkToFit="1"/>
    </xf>
    <xf numFmtId="0" fontId="6" fillId="0" borderId="0" xfId="4" applyBorder="1" applyAlignment="1">
      <alignment horizontal="left" vertical="center" wrapText="1"/>
    </xf>
    <xf numFmtId="0" fontId="6" fillId="0" borderId="0" xfId="4" applyBorder="1" applyAlignment="1">
      <alignment horizontal="center" vertical="center"/>
    </xf>
    <xf numFmtId="0" fontId="8" fillId="0" borderId="0" xfId="4" applyFont="1" applyFill="1" applyBorder="1">
      <alignment vertical="center"/>
    </xf>
    <xf numFmtId="0" fontId="29" fillId="0" borderId="0" xfId="4" applyFont="1" applyFill="1" applyBorder="1" applyAlignment="1">
      <alignment horizontal="center" vertical="top" wrapText="1"/>
    </xf>
    <xf numFmtId="0" fontId="6" fillId="0" borderId="0" xfId="4" applyFill="1" applyBorder="1">
      <alignment vertical="center"/>
    </xf>
    <xf numFmtId="0" fontId="29" fillId="0" borderId="0" xfId="4" applyFont="1" applyBorder="1" applyAlignment="1">
      <alignment horizontal="center" vertical="top" wrapText="1"/>
    </xf>
    <xf numFmtId="0" fontId="25" fillId="0" borderId="0" xfId="4" applyFont="1" applyAlignment="1">
      <alignment horizontal="center" vertical="center"/>
    </xf>
    <xf numFmtId="0" fontId="25" fillId="0" borderId="0" xfId="4" applyFont="1" applyAlignment="1">
      <alignment horizontal="left" vertical="center"/>
    </xf>
    <xf numFmtId="0" fontId="29" fillId="0" borderId="0" xfId="4" applyFont="1" applyAlignment="1">
      <alignment horizontal="left" vertical="center" wrapText="1"/>
    </xf>
    <xf numFmtId="0" fontId="30" fillId="0" borderId="0" xfId="4" applyFont="1" applyBorder="1" applyAlignment="1">
      <alignment vertical="center"/>
    </xf>
    <xf numFmtId="0" fontId="6" fillId="0" borderId="0" xfId="4" applyFont="1" applyBorder="1" applyAlignment="1">
      <alignment horizontal="right" vertical="center" wrapText="1"/>
    </xf>
    <xf numFmtId="0" fontId="6" fillId="0" borderId="0" xfId="4" applyFont="1" applyBorder="1" applyAlignment="1">
      <alignment horizontal="center" vertical="center"/>
    </xf>
    <xf numFmtId="0" fontId="21" fillId="0" borderId="0" xfId="1" applyFont="1"/>
    <xf numFmtId="0" fontId="21" fillId="0" borderId="0" xfId="2" applyFont="1"/>
    <xf numFmtId="0" fontId="21" fillId="0" borderId="0" xfId="3" applyFont="1" applyAlignment="1">
      <alignment horizontal="left"/>
    </xf>
    <xf numFmtId="0" fontId="21" fillId="0" borderId="0" xfId="3" applyFont="1"/>
    <xf numFmtId="0" fontId="21" fillId="0" borderId="0" xfId="4" applyFont="1" applyFill="1">
      <alignment vertical="center"/>
    </xf>
    <xf numFmtId="0" fontId="15" fillId="0" borderId="0" xfId="1" applyFont="1" applyAlignment="1">
      <alignment horizontal="center"/>
    </xf>
    <xf numFmtId="0" fontId="15" fillId="0" borderId="0" xfId="2" applyFont="1" applyAlignment="1">
      <alignment horizontal="center"/>
    </xf>
    <xf numFmtId="0" fontId="6" fillId="0" borderId="0" xfId="4" applyFont="1" applyBorder="1" applyAlignment="1">
      <alignment vertical="center"/>
    </xf>
    <xf numFmtId="0" fontId="0" fillId="0" borderId="0" xfId="0" applyFont="1" applyAlignment="1">
      <alignment horizontal="justify" vertical="center" wrapText="1"/>
    </xf>
    <xf numFmtId="0" fontId="6" fillId="0" borderId="3" xfId="0" applyFont="1" applyBorder="1" applyAlignment="1">
      <alignment horizontal="justify" vertical="center" wrapText="1"/>
    </xf>
    <xf numFmtId="0" fontId="6" fillId="0" borderId="3" xfId="0" applyFont="1" applyBorder="1" applyAlignment="1">
      <alignment horizontal="justify" vertical="top" wrapText="1"/>
    </xf>
    <xf numFmtId="0" fontId="15" fillId="0" borderId="0" xfId="2" applyFont="1" applyAlignment="1">
      <alignment horizontal="center"/>
    </xf>
    <xf numFmtId="0" fontId="36" fillId="0" borderId="0" xfId="2" applyFont="1" applyAlignment="1">
      <alignment horizontal="center"/>
    </xf>
    <xf numFmtId="0" fontId="37" fillId="0" borderId="0" xfId="2" applyFont="1" applyAlignment="1">
      <alignment horizontal="center"/>
    </xf>
    <xf numFmtId="0" fontId="6" fillId="5" borderId="0" xfId="2" applyFill="1" applyAlignment="1">
      <alignment horizontal="center"/>
    </xf>
    <xf numFmtId="0" fontId="6" fillId="0" borderId="0" xfId="2" applyAlignment="1">
      <alignment vertical="center" wrapText="1"/>
    </xf>
    <xf numFmtId="0" fontId="39" fillId="0" borderId="0" xfId="7" applyFont="1">
      <alignment vertical="center"/>
    </xf>
    <xf numFmtId="0" fontId="39" fillId="0" borderId="0" xfId="7" applyFont="1" applyAlignment="1">
      <alignment horizontal="left" vertical="center"/>
    </xf>
    <xf numFmtId="0" fontId="40" fillId="0" borderId="0" xfId="7" applyFont="1" applyAlignment="1">
      <alignment horizontal="left" vertical="center"/>
    </xf>
    <xf numFmtId="0" fontId="41" fillId="0" borderId="0" xfId="7" applyFont="1" applyAlignment="1">
      <alignment horizontal="left" vertical="center"/>
    </xf>
    <xf numFmtId="0" fontId="40" fillId="0" borderId="0" xfId="7" applyFont="1" applyAlignment="1">
      <alignment horizontal="right" vertical="center"/>
    </xf>
    <xf numFmtId="0" fontId="40" fillId="0" borderId="0" xfId="7" applyFont="1">
      <alignment vertical="center"/>
    </xf>
    <xf numFmtId="0" fontId="40" fillId="3" borderId="0" xfId="7" applyFont="1" applyFill="1">
      <alignment vertical="center"/>
    </xf>
    <xf numFmtId="0" fontId="40" fillId="3" borderId="0" xfId="7" applyFont="1" applyFill="1" applyAlignment="1">
      <alignment horizontal="center" vertical="center"/>
    </xf>
    <xf numFmtId="0" fontId="39" fillId="3" borderId="0" xfId="7" quotePrefix="1" applyFont="1" applyFill="1">
      <alignment vertical="center"/>
    </xf>
    <xf numFmtId="0" fontId="40" fillId="0" borderId="0" xfId="7" applyFont="1" applyAlignment="1">
      <alignment horizontal="center" vertical="center"/>
    </xf>
    <xf numFmtId="0" fontId="39" fillId="0" borderId="0" xfId="7" applyFont="1" applyAlignment="1">
      <alignment horizontal="right" vertical="center"/>
    </xf>
    <xf numFmtId="0" fontId="39" fillId="0" borderId="0" xfId="7" applyFont="1" applyAlignment="1">
      <alignment horizontal="center" vertical="center"/>
    </xf>
    <xf numFmtId="0" fontId="39" fillId="3" borderId="0" xfId="7" applyFont="1" applyFill="1">
      <alignment vertical="center"/>
    </xf>
    <xf numFmtId="0" fontId="42" fillId="0" borderId="0" xfId="7" applyFont="1">
      <alignment vertical="center"/>
    </xf>
    <xf numFmtId="0" fontId="39" fillId="3" borderId="0" xfId="7" applyFont="1" applyFill="1" applyAlignment="1">
      <alignment horizontal="center" vertical="center"/>
    </xf>
    <xf numFmtId="20" fontId="39" fillId="3" borderId="0" xfId="7" applyNumberFormat="1" applyFont="1" applyFill="1">
      <alignment vertical="center"/>
    </xf>
    <xf numFmtId="0" fontId="39" fillId="3" borderId="0" xfId="7" applyFont="1" applyFill="1" applyAlignment="1">
      <alignment horizontal="right" vertical="center"/>
    </xf>
    <xf numFmtId="177" fontId="39" fillId="3" borderId="0" xfId="7" applyNumberFormat="1" applyFont="1" applyFill="1">
      <alignment vertical="center"/>
    </xf>
    <xf numFmtId="0" fontId="39" fillId="3" borderId="0" xfId="7" applyFont="1" applyFill="1" applyAlignment="1">
      <alignment horizontal="left" vertical="center"/>
    </xf>
    <xf numFmtId="177" fontId="39" fillId="0" borderId="0" xfId="7" applyNumberFormat="1" applyFont="1">
      <alignment vertical="center"/>
    </xf>
    <xf numFmtId="20" fontId="39" fillId="0" borderId="0" xfId="7" applyNumberFormat="1" applyFont="1">
      <alignment vertical="center"/>
    </xf>
    <xf numFmtId="0" fontId="42" fillId="0" borderId="0" xfId="7" applyFont="1" applyAlignment="1">
      <alignment horizontal="left" vertical="center"/>
    </xf>
    <xf numFmtId="1" fontId="39" fillId="3" borderId="0" xfId="7" applyNumberFormat="1" applyFont="1" applyFill="1">
      <alignment vertical="center"/>
    </xf>
    <xf numFmtId="0" fontId="42" fillId="0" borderId="0" xfId="7" applyFont="1" applyAlignment="1">
      <alignment horizontal="right" vertical="center"/>
    </xf>
    <xf numFmtId="0" fontId="42" fillId="0" borderId="0" xfId="7" applyFont="1" applyAlignment="1"/>
    <xf numFmtId="0" fontId="42" fillId="0" borderId="0" xfId="7" applyFont="1" applyAlignment="1">
      <alignment horizontal="center" vertical="center"/>
    </xf>
    <xf numFmtId="0" fontId="43" fillId="3" borderId="0" xfId="7" applyFont="1" applyFill="1">
      <alignment vertical="center"/>
    </xf>
    <xf numFmtId="0" fontId="43" fillId="0" borderId="0" xfId="7" applyFont="1">
      <alignment vertical="center"/>
    </xf>
    <xf numFmtId="0" fontId="42" fillId="0" borderId="0" xfId="7" applyFont="1" applyAlignment="1">
      <alignment horizontal="left"/>
    </xf>
    <xf numFmtId="0" fontId="43" fillId="0" borderId="0" xfId="7" applyFont="1" applyAlignment="1">
      <alignment horizontal="left" vertical="center"/>
    </xf>
    <xf numFmtId="20" fontId="40" fillId="0" borderId="0" xfId="7" applyNumberFormat="1" applyFont="1">
      <alignment vertical="center"/>
    </xf>
    <xf numFmtId="0" fontId="41" fillId="0" borderId="0" xfId="7" applyFont="1" applyAlignment="1">
      <alignment horizontal="right" vertical="center"/>
    </xf>
    <xf numFmtId="0" fontId="44" fillId="0" borderId="0" xfId="7" applyFont="1" applyAlignment="1"/>
    <xf numFmtId="0" fontId="43" fillId="0" borderId="0" xfId="7" applyFont="1" applyAlignment="1">
      <alignment horizontal="right" vertical="center"/>
    </xf>
    <xf numFmtId="0" fontId="39" fillId="0" borderId="60" xfId="7" applyFont="1" applyBorder="1" applyAlignment="1">
      <alignment horizontal="center" vertical="center" wrapText="1"/>
    </xf>
    <xf numFmtId="0" fontId="39" fillId="0" borderId="63" xfId="7" applyFont="1" applyBorder="1" applyAlignment="1">
      <alignment horizontal="center" vertical="center" wrapText="1"/>
    </xf>
    <xf numFmtId="0" fontId="42" fillId="0" borderId="23" xfId="7" applyFont="1" applyBorder="1" applyAlignment="1">
      <alignment horizontal="center" vertical="center"/>
    </xf>
    <xf numFmtId="0" fontId="42" fillId="0" borderId="11" xfId="7" applyFont="1" applyBorder="1" applyAlignment="1">
      <alignment horizontal="center" vertical="center"/>
    </xf>
    <xf numFmtId="0" fontId="42" fillId="0" borderId="24" xfId="7" applyFont="1" applyBorder="1" applyAlignment="1">
      <alignment horizontal="center" vertical="center"/>
    </xf>
    <xf numFmtId="0" fontId="42" fillId="0" borderId="53" xfId="7" applyFont="1" applyBorder="1" applyAlignment="1">
      <alignment horizontal="center" vertical="center"/>
    </xf>
    <xf numFmtId="0" fontId="39" fillId="0" borderId="74" xfId="7" applyFont="1" applyBorder="1" applyAlignment="1">
      <alignment horizontal="center" vertical="center" wrapText="1"/>
    </xf>
    <xf numFmtId="0" fontId="42" fillId="0" borderId="112" xfId="7" applyFont="1" applyBorder="1" applyAlignment="1">
      <alignment horizontal="center" vertical="center" wrapText="1"/>
    </xf>
    <xf numFmtId="0" fontId="42" fillId="0" borderId="113" xfId="7" applyFont="1" applyBorder="1" applyAlignment="1">
      <alignment horizontal="center" vertical="center" wrapText="1"/>
    </xf>
    <xf numFmtId="0" fontId="42" fillId="0" borderId="114" xfId="7" applyFont="1" applyBorder="1" applyAlignment="1">
      <alignment horizontal="center" vertical="center" wrapText="1"/>
    </xf>
    <xf numFmtId="0" fontId="39" fillId="6" borderId="60" xfId="7" applyFont="1" applyFill="1" applyBorder="1" applyAlignment="1" applyProtection="1">
      <alignment horizontal="center" vertical="center" wrapText="1"/>
      <protection locked="0"/>
    </xf>
    <xf numFmtId="0" fontId="39" fillId="6" borderId="118" xfId="7" applyFont="1" applyFill="1" applyBorder="1" applyAlignment="1" applyProtection="1">
      <alignment horizontal="center" vertical="center" shrinkToFit="1"/>
      <protection locked="0"/>
    </xf>
    <xf numFmtId="0" fontId="39" fillId="6" borderId="64" xfId="7" applyFont="1" applyFill="1" applyBorder="1" applyAlignment="1" applyProtection="1">
      <alignment horizontal="center" vertical="center" shrinkToFit="1"/>
      <protection locked="0"/>
    </xf>
    <xf numFmtId="0" fontId="39" fillId="6" borderId="65" xfId="7" applyFont="1" applyFill="1" applyBorder="1" applyAlignment="1" applyProtection="1">
      <alignment horizontal="center" vertical="center" shrinkToFit="1"/>
      <protection locked="0"/>
    </xf>
    <xf numFmtId="0" fontId="39" fillId="6" borderId="63" xfId="7" applyFont="1" applyFill="1" applyBorder="1" applyAlignment="1" applyProtection="1">
      <alignment horizontal="center" vertical="center" wrapText="1"/>
      <protection locked="0"/>
    </xf>
    <xf numFmtId="178" fontId="39" fillId="0" borderId="126" xfId="7" applyNumberFormat="1" applyFont="1" applyBorder="1" applyAlignment="1">
      <alignment horizontal="center" vertical="center" shrinkToFit="1"/>
    </xf>
    <xf numFmtId="178" fontId="39" fillId="0" borderId="66" xfId="7" applyNumberFormat="1" applyFont="1" applyBorder="1" applyAlignment="1">
      <alignment horizontal="center" vertical="center" shrinkToFit="1"/>
    </xf>
    <xf numFmtId="178" fontId="39" fillId="0" borderId="67" xfId="7" applyNumberFormat="1" applyFont="1" applyBorder="1" applyAlignment="1">
      <alignment horizontal="center" vertical="center" shrinkToFit="1"/>
    </xf>
    <xf numFmtId="0" fontId="39" fillId="6" borderId="100" xfId="7" applyFont="1" applyFill="1" applyBorder="1" applyAlignment="1" applyProtection="1">
      <alignment horizontal="center" vertical="center" wrapText="1"/>
      <protection locked="0"/>
    </xf>
    <xf numFmtId="178" fontId="39" fillId="0" borderId="132" xfId="7" applyNumberFormat="1" applyFont="1" applyBorder="1" applyAlignment="1">
      <alignment horizontal="center" vertical="center" shrinkToFit="1"/>
    </xf>
    <xf numFmtId="178" fontId="39" fillId="0" borderId="68" xfId="7" applyNumberFormat="1" applyFont="1" applyBorder="1" applyAlignment="1">
      <alignment horizontal="center" vertical="center" shrinkToFit="1"/>
    </xf>
    <xf numFmtId="178" fontId="39" fillId="0" borderId="69" xfId="7" applyNumberFormat="1" applyFont="1" applyBorder="1" applyAlignment="1">
      <alignment horizontal="center" vertical="center" shrinkToFit="1"/>
    </xf>
    <xf numFmtId="0" fontId="39" fillId="6" borderId="98" xfId="7" applyFont="1" applyFill="1" applyBorder="1" applyAlignment="1" applyProtection="1">
      <alignment horizontal="center" vertical="center" wrapText="1"/>
      <protection locked="0"/>
    </xf>
    <xf numFmtId="0" fontId="39" fillId="6" borderId="74" xfId="7" applyFont="1" applyFill="1" applyBorder="1" applyAlignment="1" applyProtection="1">
      <alignment horizontal="center" vertical="center" wrapText="1"/>
      <protection locked="0"/>
    </xf>
    <xf numFmtId="0" fontId="43" fillId="3" borderId="26" xfId="7" applyFont="1" applyFill="1" applyBorder="1">
      <alignment vertical="center"/>
    </xf>
    <xf numFmtId="0" fontId="47" fillId="3" borderId="19" xfId="7" applyFont="1" applyFill="1" applyBorder="1" applyAlignment="1">
      <alignment horizontal="center" vertical="center"/>
    </xf>
    <xf numFmtId="0" fontId="43" fillId="3" borderId="19" xfId="7" applyFont="1" applyFill="1" applyBorder="1" applyAlignment="1">
      <alignment horizontal="center" vertical="center" wrapText="1"/>
    </xf>
    <xf numFmtId="0" fontId="43" fillId="3" borderId="19" xfId="7" applyFont="1" applyFill="1" applyBorder="1" applyAlignment="1">
      <alignment horizontal="center" vertical="center" shrinkToFit="1"/>
    </xf>
    <xf numFmtId="0" fontId="46" fillId="3" borderId="19" xfId="7" applyFont="1" applyFill="1" applyBorder="1" applyAlignment="1">
      <alignment horizontal="center" vertical="center" wrapText="1"/>
    </xf>
    <xf numFmtId="1" fontId="43" fillId="3" borderId="19" xfId="7" applyNumberFormat="1" applyFont="1" applyFill="1" applyBorder="1" applyAlignment="1">
      <alignment horizontal="center" vertical="center" wrapText="1"/>
    </xf>
    <xf numFmtId="0" fontId="43" fillId="3" borderId="27" xfId="7" applyFont="1" applyFill="1" applyBorder="1" applyAlignment="1">
      <alignment horizontal="center" vertical="center" wrapText="1"/>
    </xf>
    <xf numFmtId="0" fontId="42" fillId="0" borderId="28" xfId="7" applyFont="1" applyBorder="1">
      <alignment vertical="center"/>
    </xf>
    <xf numFmtId="0" fontId="42" fillId="0" borderId="7" xfId="7" applyFont="1" applyBorder="1" applyAlignment="1">
      <alignment vertical="center" wrapText="1"/>
    </xf>
    <xf numFmtId="0" fontId="42" fillId="0" borderId="44" xfId="7" applyFont="1" applyBorder="1" applyAlignment="1">
      <alignment vertical="center" wrapText="1"/>
    </xf>
    <xf numFmtId="0" fontId="42" fillId="0" borderId="145" xfId="7" applyFont="1" applyBorder="1" applyAlignment="1">
      <alignment vertical="center" wrapText="1"/>
    </xf>
    <xf numFmtId="178" fontId="42" fillId="3" borderId="146" xfId="7" applyNumberFormat="1" applyFont="1" applyFill="1" applyBorder="1" applyAlignment="1">
      <alignment horizontal="center" vertical="center" shrinkToFit="1"/>
    </xf>
    <xf numFmtId="178" fontId="42" fillId="3" borderId="147" xfId="7" applyNumberFormat="1" applyFont="1" applyFill="1" applyBorder="1" applyAlignment="1">
      <alignment horizontal="center" vertical="center" shrinkToFit="1"/>
    </xf>
    <xf numFmtId="178" fontId="42" fillId="3" borderId="148" xfId="7" applyNumberFormat="1" applyFont="1" applyFill="1" applyBorder="1" applyAlignment="1">
      <alignment horizontal="center" vertical="center" shrinkToFit="1"/>
    </xf>
    <xf numFmtId="0" fontId="42" fillId="0" borderId="3" xfId="7" applyFont="1" applyBorder="1">
      <alignment vertical="center"/>
    </xf>
    <xf numFmtId="0" fontId="42" fillId="0" borderId="0" xfId="7" applyFont="1" applyAlignment="1">
      <alignment vertical="center" wrapText="1"/>
    </xf>
    <xf numFmtId="0" fontId="42" fillId="0" borderId="46" xfId="7" applyFont="1" applyBorder="1" applyAlignment="1">
      <alignment vertical="center" wrapText="1"/>
    </xf>
    <xf numFmtId="0" fontId="42" fillId="0" borderId="128" xfId="7" applyFont="1" applyBorder="1" applyAlignment="1">
      <alignment vertical="center" wrapText="1"/>
    </xf>
    <xf numFmtId="0" fontId="42" fillId="0" borderId="47" xfId="7" applyFont="1" applyBorder="1">
      <alignment vertical="center"/>
    </xf>
    <xf numFmtId="0" fontId="42" fillId="0" borderId="1" xfId="7" applyFont="1" applyBorder="1" applyAlignment="1">
      <alignment vertical="center" wrapText="1"/>
    </xf>
    <xf numFmtId="0" fontId="42" fillId="0" borderId="45" xfId="7" applyFont="1" applyBorder="1">
      <alignment vertical="center"/>
    </xf>
    <xf numFmtId="178" fontId="42" fillId="4" borderId="23" xfId="7" applyNumberFormat="1" applyFont="1" applyFill="1" applyBorder="1" applyAlignment="1" applyProtection="1">
      <alignment horizontal="center" vertical="center" shrinkToFit="1"/>
      <protection locked="0"/>
    </xf>
    <xf numFmtId="178" fontId="42" fillId="4" borderId="11" xfId="7" applyNumberFormat="1" applyFont="1" applyFill="1" applyBorder="1" applyAlignment="1" applyProtection="1">
      <alignment horizontal="center" vertical="center" shrinkToFit="1"/>
      <protection locked="0"/>
    </xf>
    <xf numFmtId="178" fontId="42" fillId="4" borderId="24" xfId="7" applyNumberFormat="1" applyFont="1" applyFill="1" applyBorder="1" applyAlignment="1" applyProtection="1">
      <alignment horizontal="center" vertical="center" shrinkToFit="1"/>
      <protection locked="0"/>
    </xf>
    <xf numFmtId="0" fontId="42" fillId="0" borderId="25" xfId="7" applyFont="1" applyBorder="1">
      <alignment vertical="center"/>
    </xf>
    <xf numFmtId="0" fontId="42" fillId="0" borderId="30" xfId="7" applyFont="1" applyBorder="1" applyAlignment="1">
      <alignment vertical="center" wrapText="1"/>
    </xf>
    <xf numFmtId="178" fontId="42" fillId="3" borderId="102" xfId="7" applyNumberFormat="1" applyFont="1" applyFill="1" applyBorder="1" applyAlignment="1">
      <alignment horizontal="center" vertical="center" shrinkToFit="1"/>
    </xf>
    <xf numFmtId="178" fontId="42" fillId="3" borderId="103" xfId="7" applyNumberFormat="1" applyFont="1" applyFill="1" applyBorder="1" applyAlignment="1">
      <alignment horizontal="center" vertical="center" shrinkToFit="1"/>
    </xf>
    <xf numFmtId="178" fontId="42" fillId="3" borderId="162" xfId="7" applyNumberFormat="1" applyFont="1" applyFill="1" applyBorder="1" applyAlignment="1">
      <alignment horizontal="center" vertical="center" shrinkToFit="1"/>
    </xf>
    <xf numFmtId="178" fontId="42" fillId="3" borderId="105" xfId="7" applyNumberFormat="1" applyFont="1" applyFill="1" applyBorder="1" applyAlignment="1">
      <alignment horizontal="center" vertical="center" shrinkToFit="1"/>
    </xf>
    <xf numFmtId="178" fontId="42" fillId="3" borderId="23" xfId="7" applyNumberFormat="1" applyFont="1" applyFill="1" applyBorder="1" applyAlignment="1">
      <alignment horizontal="center" vertical="center" shrinkToFit="1"/>
    </xf>
    <xf numFmtId="178" fontId="42" fillId="3" borderId="11" xfId="7" applyNumberFormat="1" applyFont="1" applyFill="1" applyBorder="1" applyAlignment="1">
      <alignment horizontal="center" vertical="center" shrinkToFit="1"/>
    </xf>
    <xf numFmtId="178" fontId="42" fillId="3" borderId="24" xfId="7" applyNumberFormat="1" applyFont="1" applyFill="1" applyBorder="1" applyAlignment="1">
      <alignment horizontal="center" vertical="center" shrinkToFit="1"/>
    </xf>
    <xf numFmtId="178" fontId="42" fillId="3" borderId="53" xfId="7" applyNumberFormat="1" applyFont="1" applyFill="1" applyBorder="1" applyAlignment="1">
      <alignment horizontal="center" vertical="center" shrinkToFit="1"/>
    </xf>
    <xf numFmtId="178" fontId="42" fillId="3" borderId="112" xfId="7" applyNumberFormat="1" applyFont="1" applyFill="1" applyBorder="1" applyAlignment="1">
      <alignment horizontal="center" vertical="center" shrinkToFit="1"/>
    </xf>
    <xf numFmtId="178" fontId="42" fillId="3" borderId="113" xfId="7" applyNumberFormat="1" applyFont="1" applyFill="1" applyBorder="1" applyAlignment="1">
      <alignment horizontal="center" vertical="center" shrinkToFit="1"/>
    </xf>
    <xf numFmtId="178" fontId="42" fillId="3" borderId="114" xfId="7" applyNumberFormat="1" applyFont="1" applyFill="1" applyBorder="1" applyAlignment="1">
      <alignment horizontal="center" vertical="center" shrinkToFit="1"/>
    </xf>
    <xf numFmtId="178" fontId="42" fillId="3" borderId="76" xfId="7" applyNumberFormat="1" applyFont="1" applyFill="1" applyBorder="1" applyAlignment="1">
      <alignment horizontal="center" vertical="center" shrinkToFit="1"/>
    </xf>
    <xf numFmtId="0" fontId="44" fillId="0" borderId="0" xfId="7" applyFont="1">
      <alignment vertical="center"/>
    </xf>
    <xf numFmtId="0" fontId="43" fillId="0" borderId="0" xfId="7" applyFont="1" applyAlignment="1">
      <alignment vertical="center" shrinkToFit="1"/>
    </xf>
    <xf numFmtId="0" fontId="38" fillId="0" borderId="0" xfId="7" applyFont="1" applyAlignment="1">
      <alignment vertical="center" shrinkToFit="1"/>
    </xf>
    <xf numFmtId="0" fontId="43" fillId="0" borderId="0" xfId="7" applyFont="1" applyAlignment="1">
      <alignment vertical="center" wrapText="1"/>
    </xf>
    <xf numFmtId="0" fontId="42" fillId="0" borderId="0" xfId="7" applyFont="1" applyAlignment="1">
      <alignment horizontal="justify" vertical="center" wrapText="1"/>
    </xf>
    <xf numFmtId="0" fontId="43" fillId="0" borderId="0" xfId="7" applyFont="1" applyAlignment="1">
      <alignment vertical="center" textRotation="90"/>
    </xf>
    <xf numFmtId="0" fontId="31" fillId="3" borderId="0" xfId="7" applyFont="1" applyFill="1" applyAlignment="1">
      <alignment horizontal="left" vertical="center"/>
    </xf>
    <xf numFmtId="0" fontId="32" fillId="3" borderId="0" xfId="7" applyFont="1" applyFill="1" applyAlignment="1">
      <alignment horizontal="center" vertical="center"/>
    </xf>
    <xf numFmtId="0" fontId="32" fillId="3" borderId="0" xfId="7" applyFont="1" applyFill="1">
      <alignment vertical="center"/>
    </xf>
    <xf numFmtId="0" fontId="32" fillId="3" borderId="0" xfId="7" applyFont="1" applyFill="1" applyAlignment="1">
      <alignment horizontal="left" vertical="center"/>
    </xf>
    <xf numFmtId="0" fontId="33" fillId="3" borderId="0" xfId="7" applyFont="1" applyFill="1">
      <alignment vertical="center"/>
    </xf>
    <xf numFmtId="0" fontId="33" fillId="3" borderId="0" xfId="7" applyFont="1" applyFill="1" applyAlignment="1">
      <alignment horizontal="left" vertical="center"/>
    </xf>
    <xf numFmtId="0" fontId="32" fillId="4" borderId="11" xfId="7" applyFont="1" applyFill="1" applyBorder="1" applyAlignment="1" applyProtection="1">
      <alignment horizontal="center" vertical="center"/>
      <protection locked="0"/>
    </xf>
    <xf numFmtId="20" fontId="32" fillId="4" borderId="11" xfId="7" applyNumberFormat="1" applyFont="1" applyFill="1" applyBorder="1" applyAlignment="1" applyProtection="1">
      <alignment horizontal="center" vertical="center"/>
      <protection locked="0"/>
    </xf>
    <xf numFmtId="0" fontId="32" fillId="3" borderId="11" xfId="7" applyFont="1" applyFill="1" applyBorder="1" applyAlignment="1">
      <alignment horizontal="center" vertical="center"/>
    </xf>
    <xf numFmtId="176" fontId="32" fillId="3" borderId="11" xfId="7" applyNumberFormat="1" applyFont="1" applyFill="1" applyBorder="1" applyAlignment="1">
      <alignment horizontal="center" vertical="center"/>
    </xf>
    <xf numFmtId="0" fontId="32" fillId="4" borderId="11" xfId="7" applyFont="1" applyFill="1" applyBorder="1" applyAlignment="1" applyProtection="1">
      <alignment horizontal="left" vertical="center"/>
      <protection locked="0"/>
    </xf>
    <xf numFmtId="0" fontId="32" fillId="3" borderId="11" xfId="8" applyNumberFormat="1" applyFont="1" applyFill="1" applyBorder="1" applyAlignment="1" applyProtection="1">
      <alignment horizontal="center" vertical="center"/>
    </xf>
    <xf numFmtId="20" fontId="32" fillId="3" borderId="11" xfId="7" applyNumberFormat="1" applyFont="1" applyFill="1" applyBorder="1" applyAlignment="1">
      <alignment horizontal="center" vertical="center"/>
    </xf>
    <xf numFmtId="0" fontId="34" fillId="3" borderId="0" xfId="7" applyFont="1" applyFill="1" applyAlignment="1">
      <alignment horizontal="left" vertical="center"/>
    </xf>
    <xf numFmtId="0" fontId="39" fillId="3" borderId="0" xfId="7" applyFont="1" applyFill="1" applyProtection="1">
      <alignment vertical="center"/>
      <protection locked="0"/>
    </xf>
    <xf numFmtId="0" fontId="43" fillId="0" borderId="45" xfId="7" applyFont="1" applyBorder="1">
      <alignment vertical="center"/>
    </xf>
    <xf numFmtId="0" fontId="43" fillId="0" borderId="46" xfId="7" applyFont="1" applyBorder="1" applyAlignment="1">
      <alignment vertical="center" wrapText="1"/>
    </xf>
    <xf numFmtId="0" fontId="43" fillId="0" borderId="25" xfId="7" applyFont="1" applyBorder="1">
      <alignment vertical="center"/>
    </xf>
    <xf numFmtId="0" fontId="43" fillId="0" borderId="30" xfId="7" applyFont="1" applyBorder="1" applyAlignment="1">
      <alignment vertical="center" wrapText="1"/>
    </xf>
    <xf numFmtId="0" fontId="1" fillId="3" borderId="0" xfId="7" applyFill="1">
      <alignment vertical="center"/>
    </xf>
    <xf numFmtId="0" fontId="43" fillId="3" borderId="0" xfId="7" applyFont="1" applyFill="1" applyAlignment="1">
      <alignment horizontal="left" vertical="center"/>
    </xf>
    <xf numFmtId="0" fontId="41" fillId="3" borderId="0" xfId="7" applyFont="1" applyFill="1" applyAlignment="1">
      <alignment horizontal="left" vertical="center"/>
    </xf>
    <xf numFmtId="0" fontId="43" fillId="4" borderId="11" xfId="7" applyFont="1" applyFill="1" applyBorder="1" applyAlignment="1">
      <alignment horizontal="left" vertical="center"/>
    </xf>
    <xf numFmtId="0" fontId="43" fillId="6" borderId="11" xfId="7" applyFont="1" applyFill="1" applyBorder="1" applyAlignment="1">
      <alignment horizontal="left" vertical="center"/>
    </xf>
    <xf numFmtId="0" fontId="48" fillId="3" borderId="0" xfId="7" applyFont="1" applyFill="1" applyAlignment="1">
      <alignment horizontal="left" vertical="center"/>
    </xf>
    <xf numFmtId="0" fontId="43" fillId="3" borderId="0" xfId="7" applyFont="1" applyFill="1" applyAlignment="1">
      <alignment horizontal="center" vertical="center"/>
    </xf>
    <xf numFmtId="0" fontId="43" fillId="3" borderId="11" xfId="7" applyFont="1" applyFill="1" applyBorder="1" applyAlignment="1">
      <alignment horizontal="center" vertical="center"/>
    </xf>
    <xf numFmtId="0" fontId="43" fillId="3" borderId="11" xfId="7" applyFont="1" applyFill="1" applyBorder="1" applyAlignment="1">
      <alignment horizontal="left" vertical="center"/>
    </xf>
    <xf numFmtId="0" fontId="49" fillId="3" borderId="0" xfId="7" applyFont="1" applyFill="1">
      <alignment vertical="center"/>
    </xf>
    <xf numFmtId="0" fontId="49" fillId="3" borderId="0" xfId="7" applyFont="1" applyFill="1" applyAlignment="1">
      <alignment horizontal="left" vertical="center"/>
    </xf>
    <xf numFmtId="0" fontId="44" fillId="3" borderId="0" xfId="7" applyFont="1" applyFill="1">
      <alignment vertical="center"/>
    </xf>
    <xf numFmtId="0" fontId="49" fillId="3" borderId="0" xfId="7" applyFont="1" applyFill="1" applyAlignment="1">
      <alignment vertical="center" shrinkToFit="1"/>
    </xf>
    <xf numFmtId="0" fontId="43" fillId="3" borderId="0" xfId="7" applyFont="1" applyFill="1" applyAlignment="1">
      <alignment vertical="center" wrapText="1"/>
    </xf>
    <xf numFmtId="0" fontId="42" fillId="3" borderId="0" xfId="7" applyFont="1" applyFill="1" applyAlignment="1"/>
    <xf numFmtId="0" fontId="42" fillId="3" borderId="0" xfId="7" applyFont="1" applyFill="1">
      <alignment vertical="center"/>
    </xf>
    <xf numFmtId="0" fontId="42" fillId="3" borderId="0" xfId="7" applyFont="1" applyFill="1" applyAlignment="1">
      <alignment vertical="center" wrapText="1"/>
    </xf>
    <xf numFmtId="0" fontId="42" fillId="3" borderId="0" xfId="7" applyFont="1" applyFill="1" applyAlignment="1">
      <alignment horizontal="justify" vertical="center" wrapText="1"/>
    </xf>
    <xf numFmtId="0" fontId="35" fillId="5" borderId="20" xfId="2" applyFont="1" applyFill="1" applyBorder="1" applyAlignment="1">
      <alignment horizontal="center"/>
    </xf>
    <xf numFmtId="0" fontId="3" fillId="0" borderId="0" xfId="3" applyAlignment="1">
      <alignment vertical="top"/>
    </xf>
    <xf numFmtId="0" fontId="3" fillId="0" borderId="0" xfId="3"/>
    <xf numFmtId="0" fontId="53" fillId="5" borderId="20" xfId="2" applyFont="1" applyFill="1" applyBorder="1" applyAlignment="1">
      <alignment horizontal="center"/>
    </xf>
    <xf numFmtId="0" fontId="53" fillId="0" borderId="0" xfId="2" applyFont="1" applyAlignment="1">
      <alignment horizontal="left" vertical="center" wrapText="1"/>
    </xf>
    <xf numFmtId="0" fontId="53" fillId="0" borderId="0" xfId="2" applyFont="1"/>
    <xf numFmtId="0" fontId="53" fillId="0" borderId="0" xfId="2" applyFont="1" applyAlignment="1">
      <alignment horizontal="center"/>
    </xf>
    <xf numFmtId="0" fontId="22" fillId="0" borderId="0" xfId="4" applyFont="1" applyAlignment="1">
      <alignment horizontal="center" vertical="center"/>
    </xf>
    <xf numFmtId="0" fontId="23" fillId="0" borderId="0" xfId="4" applyFont="1" applyAlignment="1">
      <alignment horizontal="center" vertical="center"/>
    </xf>
    <xf numFmtId="0" fontId="23" fillId="0" borderId="28" xfId="4" applyFont="1" applyBorder="1" applyAlignment="1">
      <alignment horizontal="center" vertical="center" textRotation="255"/>
    </xf>
    <xf numFmtId="0" fontId="23" fillId="0" borderId="60" xfId="4" applyFont="1" applyBorder="1" applyAlignment="1">
      <alignment horizontal="center" vertical="center" textRotation="255"/>
    </xf>
    <xf numFmtId="0" fontId="23" fillId="0" borderId="3" xfId="4" applyFont="1" applyBorder="1" applyAlignment="1">
      <alignment horizontal="center" vertical="center" textRotation="255"/>
    </xf>
    <xf numFmtId="0" fontId="23" fillId="0" borderId="63" xfId="4" applyFont="1" applyBorder="1" applyAlignment="1">
      <alignment horizontal="center" vertical="center" textRotation="255"/>
    </xf>
    <xf numFmtId="0" fontId="23" fillId="0" borderId="35" xfId="4" applyFont="1" applyBorder="1" applyAlignment="1">
      <alignment horizontal="center" vertical="center" textRotation="255"/>
    </xf>
    <xf numFmtId="0" fontId="23" fillId="0" borderId="74" xfId="4" applyFont="1" applyBorder="1" applyAlignment="1">
      <alignment horizontal="center" vertical="center" textRotation="255"/>
    </xf>
    <xf numFmtId="0" fontId="21" fillId="0" borderId="61" xfId="4" applyFont="1" applyBorder="1" applyAlignment="1">
      <alignment horizontal="center" vertical="center"/>
    </xf>
    <xf numFmtId="0" fontId="21" fillId="0" borderId="62" xfId="4" applyFont="1" applyBorder="1" applyAlignment="1">
      <alignment horizontal="center" vertical="center"/>
    </xf>
    <xf numFmtId="0" fontId="21" fillId="0" borderId="64" xfId="4" applyFont="1" applyBorder="1" applyAlignment="1">
      <alignment horizontal="center" vertical="center"/>
    </xf>
    <xf numFmtId="0" fontId="21" fillId="0" borderId="64" xfId="4" applyFont="1" applyBorder="1" applyAlignment="1">
      <alignment horizontal="left" vertical="center"/>
    </xf>
    <xf numFmtId="0" fontId="21" fillId="0" borderId="65" xfId="4" applyFont="1" applyBorder="1" applyAlignment="1">
      <alignment horizontal="left" vertical="center"/>
    </xf>
    <xf numFmtId="0" fontId="23" fillId="0" borderId="66" xfId="4" applyFont="1" applyBorder="1" applyAlignment="1">
      <alignment horizontal="center" vertical="center"/>
    </xf>
    <xf numFmtId="0" fontId="23" fillId="0" borderId="68" xfId="4" applyFont="1" applyBorder="1" applyAlignment="1">
      <alignment horizontal="center" vertical="center"/>
    </xf>
    <xf numFmtId="0" fontId="21" fillId="0" borderId="66" xfId="4" applyFont="1" applyBorder="1" applyAlignment="1">
      <alignment horizontal="left" vertical="center"/>
    </xf>
    <xf numFmtId="0" fontId="21" fillId="0" borderId="67" xfId="4" applyFont="1" applyBorder="1" applyAlignment="1">
      <alignment horizontal="left" vertical="center"/>
    </xf>
    <xf numFmtId="0" fontId="21" fillId="0" borderId="68" xfId="4" applyFont="1" applyBorder="1" applyAlignment="1">
      <alignment horizontal="left" vertical="center"/>
    </xf>
    <xf numFmtId="0" fontId="21" fillId="0" borderId="69" xfId="4" applyFont="1" applyBorder="1" applyAlignment="1">
      <alignment horizontal="left" vertical="center"/>
    </xf>
    <xf numFmtId="0" fontId="23" fillId="0" borderId="56" xfId="4" applyFont="1" applyBorder="1" applyAlignment="1">
      <alignment horizontal="center" vertical="center"/>
    </xf>
    <xf numFmtId="0" fontId="23" fillId="0" borderId="41" xfId="4" applyFont="1" applyBorder="1" applyAlignment="1">
      <alignment horizontal="center" vertical="center"/>
    </xf>
    <xf numFmtId="0" fontId="23" fillId="0" borderId="70" xfId="4" applyFont="1" applyBorder="1" applyAlignment="1">
      <alignment horizontal="center" vertical="center"/>
    </xf>
    <xf numFmtId="0" fontId="23" fillId="0" borderId="71" xfId="4" applyFont="1" applyBorder="1" applyAlignment="1">
      <alignment horizontal="center" vertical="center"/>
    </xf>
    <xf numFmtId="0" fontId="23" fillId="0" borderId="0" xfId="4" applyFont="1" applyBorder="1" applyAlignment="1">
      <alignment horizontal="center" vertical="center"/>
    </xf>
    <xf numFmtId="0" fontId="23" fillId="0" borderId="63" xfId="4" applyFont="1" applyBorder="1" applyAlignment="1">
      <alignment horizontal="center" vertical="center"/>
    </xf>
    <xf numFmtId="0" fontId="23" fillId="0" borderId="72" xfId="4" applyFont="1" applyBorder="1" applyAlignment="1">
      <alignment horizontal="center" vertical="center"/>
    </xf>
    <xf numFmtId="0" fontId="23" fillId="0" borderId="1" xfId="4" applyFont="1" applyBorder="1" applyAlignment="1">
      <alignment horizontal="center" vertical="center"/>
    </xf>
    <xf numFmtId="0" fontId="23" fillId="0" borderId="73" xfId="4" applyFont="1" applyBorder="1" applyAlignment="1">
      <alignment horizontal="center" vertical="center"/>
    </xf>
    <xf numFmtId="0" fontId="21" fillId="0" borderId="71" xfId="4" applyFont="1" applyBorder="1" applyAlignment="1">
      <alignment horizontal="left" vertical="center"/>
    </xf>
    <xf numFmtId="0" fontId="21" fillId="0" borderId="0" xfId="4" applyFont="1" applyBorder="1" applyAlignment="1">
      <alignment horizontal="left" vertical="center"/>
    </xf>
    <xf numFmtId="0" fontId="21" fillId="0" borderId="2" xfId="4" applyFont="1" applyBorder="1" applyAlignment="1">
      <alignment horizontal="left" vertical="center"/>
    </xf>
    <xf numFmtId="0" fontId="21" fillId="0" borderId="72" xfId="4" applyFont="1" applyBorder="1" applyAlignment="1">
      <alignment horizontal="left" vertical="center"/>
    </xf>
    <xf numFmtId="0" fontId="21" fillId="0" borderId="1" xfId="4" applyFont="1" applyBorder="1" applyAlignment="1">
      <alignment horizontal="left" vertical="center"/>
    </xf>
    <xf numFmtId="0" fontId="21" fillId="0" borderId="48" xfId="4" applyFont="1" applyBorder="1" applyAlignment="1">
      <alignment horizontal="left" vertical="center"/>
    </xf>
    <xf numFmtId="0" fontId="21" fillId="0" borderId="56" xfId="4" applyFont="1" applyBorder="1" applyAlignment="1">
      <alignment horizontal="center" vertical="center"/>
    </xf>
    <xf numFmtId="0" fontId="21" fillId="0" borderId="41" xfId="4" applyFont="1" applyBorder="1" applyAlignment="1">
      <alignment horizontal="center" vertical="center"/>
    </xf>
    <xf numFmtId="0" fontId="21" fillId="0" borderId="70" xfId="4" applyFont="1" applyBorder="1" applyAlignment="1">
      <alignment horizontal="center" vertical="center"/>
    </xf>
    <xf numFmtId="0" fontId="21" fillId="0" borderId="72" xfId="4" applyFont="1" applyBorder="1" applyAlignment="1">
      <alignment horizontal="center" vertical="center"/>
    </xf>
    <xf numFmtId="0" fontId="21" fillId="0" borderId="1" xfId="4" applyFont="1" applyBorder="1" applyAlignment="1">
      <alignment horizontal="center" vertical="center"/>
    </xf>
    <xf numFmtId="0" fontId="21" fillId="0" borderId="73" xfId="4" applyFont="1" applyBorder="1" applyAlignment="1">
      <alignment horizontal="center" vertical="center"/>
    </xf>
    <xf numFmtId="0" fontId="21" fillId="0" borderId="11" xfId="4" applyFont="1" applyBorder="1" applyAlignment="1">
      <alignment horizontal="center" vertical="center"/>
    </xf>
    <xf numFmtId="0" fontId="21" fillId="0" borderId="24" xfId="4" applyFont="1" applyBorder="1" applyAlignment="1">
      <alignment horizontal="center" vertical="center"/>
    </xf>
    <xf numFmtId="0" fontId="24" fillId="0" borderId="0" xfId="4" applyFont="1" applyBorder="1" applyAlignment="1">
      <alignment horizontal="left" vertical="top" wrapText="1"/>
    </xf>
    <xf numFmtId="0" fontId="24" fillId="0" borderId="50" xfId="4" applyFont="1" applyBorder="1" applyAlignment="1">
      <alignment horizontal="left" vertical="top" wrapText="1"/>
    </xf>
    <xf numFmtId="0" fontId="21" fillId="0" borderId="75" xfId="4" applyFont="1" applyBorder="1" applyAlignment="1">
      <alignment horizontal="center" vertical="center"/>
    </xf>
    <xf numFmtId="0" fontId="21" fillId="0" borderId="30" xfId="4" applyFont="1" applyBorder="1" applyAlignment="1">
      <alignment horizontal="center" vertical="center"/>
    </xf>
    <xf numFmtId="0" fontId="21" fillId="0" borderId="76" xfId="4" applyFont="1" applyBorder="1" applyAlignment="1">
      <alignment horizontal="center" vertical="center"/>
    </xf>
    <xf numFmtId="0" fontId="21" fillId="0" borderId="10" xfId="4" applyFont="1" applyBorder="1" applyAlignment="1">
      <alignment horizontal="center" vertical="center"/>
    </xf>
    <xf numFmtId="0" fontId="21" fillId="0" borderId="46" xfId="4" applyFont="1" applyBorder="1" applyAlignment="1">
      <alignment horizontal="center" vertical="center"/>
    </xf>
    <xf numFmtId="0" fontId="21" fillId="0" borderId="53" xfId="4" applyFont="1" applyBorder="1" applyAlignment="1">
      <alignment horizontal="center" vertical="center"/>
    </xf>
    <xf numFmtId="0" fontId="21" fillId="0" borderId="1" xfId="4" applyFont="1" applyBorder="1" applyAlignment="1">
      <alignment horizontal="right" vertical="center"/>
    </xf>
    <xf numFmtId="0" fontId="25" fillId="0" borderId="0" xfId="4" applyFont="1" applyAlignment="1">
      <alignment horizontal="center" vertical="center"/>
    </xf>
    <xf numFmtId="0" fontId="25" fillId="0" borderId="0" xfId="4" applyFont="1" applyAlignment="1">
      <alignment horizontal="left" vertical="center"/>
    </xf>
    <xf numFmtId="0" fontId="6" fillId="0" borderId="10" xfId="4" applyFont="1" applyBorder="1" applyAlignment="1">
      <alignment horizontal="center" vertical="center"/>
    </xf>
    <xf numFmtId="0" fontId="6" fillId="0" borderId="46" xfId="4" applyFont="1" applyBorder="1" applyAlignment="1">
      <alignment horizontal="center" vertical="center"/>
    </xf>
    <xf numFmtId="0" fontId="6" fillId="0" borderId="53" xfId="4" applyFont="1" applyBorder="1" applyAlignment="1">
      <alignment horizontal="center" vertical="center"/>
    </xf>
    <xf numFmtId="0" fontId="6" fillId="0" borderId="0" xfId="4" applyFont="1" applyAlignment="1">
      <alignment horizontal="left" vertical="center" wrapText="1"/>
    </xf>
    <xf numFmtId="0" fontId="5" fillId="0" borderId="1" xfId="4" applyFont="1" applyBorder="1" applyAlignment="1">
      <alignment horizontal="left" vertical="center"/>
    </xf>
    <xf numFmtId="0" fontId="5" fillId="0" borderId="73" xfId="4" applyFont="1" applyBorder="1" applyAlignment="1">
      <alignment horizontal="left" vertical="center"/>
    </xf>
    <xf numFmtId="0" fontId="6" fillId="0" borderId="56" xfId="4" applyFont="1" applyBorder="1" applyAlignment="1">
      <alignment horizontal="left" vertical="center" wrapText="1"/>
    </xf>
    <xf numFmtId="0" fontId="6" fillId="0" borderId="41" xfId="4" applyFont="1" applyBorder="1" applyAlignment="1">
      <alignment horizontal="left" vertical="center" wrapText="1"/>
    </xf>
    <xf numFmtId="0" fontId="6" fillId="0" borderId="70" xfId="4" applyFont="1" applyBorder="1" applyAlignment="1">
      <alignment horizontal="left" vertical="center" wrapText="1"/>
    </xf>
    <xf numFmtId="0" fontId="6" fillId="0" borderId="72" xfId="4" applyFont="1" applyBorder="1" applyAlignment="1">
      <alignment horizontal="left" vertical="center" wrapText="1"/>
    </xf>
    <xf numFmtId="0" fontId="6" fillId="0" borderId="1" xfId="4" applyFont="1" applyBorder="1" applyAlignment="1">
      <alignment horizontal="left" vertical="center" wrapText="1"/>
    </xf>
    <xf numFmtId="0" fontId="6" fillId="0" borderId="73" xfId="4" applyFont="1" applyBorder="1" applyAlignment="1">
      <alignment horizontal="left" vertical="center" wrapText="1"/>
    </xf>
    <xf numFmtId="0" fontId="6" fillId="0" borderId="41" xfId="4" applyFont="1" applyBorder="1" applyAlignment="1">
      <alignment horizontal="center" vertical="center"/>
    </xf>
    <xf numFmtId="0" fontId="6" fillId="0" borderId="70" xfId="4" applyFont="1" applyBorder="1" applyAlignment="1">
      <alignment horizontal="center" vertical="center"/>
    </xf>
    <xf numFmtId="0" fontId="26" fillId="0" borderId="84" xfId="4" applyFont="1" applyBorder="1" applyAlignment="1">
      <alignment horizontal="center" vertical="center"/>
    </xf>
    <xf numFmtId="0" fontId="26" fillId="0" borderId="85" xfId="4" applyFont="1" applyBorder="1" applyAlignment="1">
      <alignment horizontal="center" vertical="center"/>
    </xf>
    <xf numFmtId="0" fontId="26" fillId="0" borderId="86" xfId="4" applyFont="1" applyBorder="1" applyAlignment="1">
      <alignment horizontal="center" vertical="center"/>
    </xf>
    <xf numFmtId="0" fontId="26" fillId="0" borderId="87" xfId="4" applyFont="1" applyBorder="1" applyAlignment="1">
      <alignment horizontal="center" vertical="center"/>
    </xf>
    <xf numFmtId="0" fontId="26" fillId="0" borderId="88" xfId="4" applyFont="1" applyBorder="1" applyAlignment="1">
      <alignment horizontal="center" vertical="center"/>
    </xf>
    <xf numFmtId="0" fontId="26" fillId="0" borderId="89" xfId="4" applyFont="1" applyBorder="1" applyAlignment="1">
      <alignment horizontal="center" vertical="center"/>
    </xf>
    <xf numFmtId="0" fontId="6" fillId="0" borderId="1" xfId="4" applyFont="1" applyBorder="1" applyAlignment="1">
      <alignment horizontal="center" vertical="center"/>
    </xf>
    <xf numFmtId="0" fontId="6" fillId="0" borderId="56" xfId="4" applyFont="1" applyBorder="1" applyAlignment="1">
      <alignment horizontal="center" vertical="center"/>
    </xf>
    <xf numFmtId="0" fontId="6" fillId="0" borderId="71" xfId="4" applyFont="1" applyBorder="1" applyAlignment="1">
      <alignment horizontal="center" vertical="center"/>
    </xf>
    <xf numFmtId="0" fontId="6" fillId="0" borderId="63" xfId="4" applyFont="1" applyBorder="1" applyAlignment="1">
      <alignment horizontal="center" vertical="center"/>
    </xf>
    <xf numFmtId="0" fontId="6" fillId="0" borderId="72" xfId="4" applyFont="1" applyBorder="1" applyAlignment="1">
      <alignment horizontal="center" vertical="center"/>
    </xf>
    <xf numFmtId="0" fontId="6" fillId="0" borderId="73" xfId="4" applyFont="1" applyBorder="1" applyAlignment="1">
      <alignment horizontal="center" vertical="center"/>
    </xf>
    <xf numFmtId="0" fontId="6" fillId="0" borderId="41" xfId="4" applyFont="1" applyBorder="1" applyAlignment="1">
      <alignment horizontal="left" vertical="center"/>
    </xf>
    <xf numFmtId="0" fontId="6" fillId="0" borderId="70" xfId="4" applyFont="1" applyBorder="1" applyAlignment="1">
      <alignment horizontal="left" vertical="center"/>
    </xf>
    <xf numFmtId="0" fontId="6" fillId="0" borderId="0" xfId="4" applyFont="1" applyBorder="1" applyAlignment="1">
      <alignment horizontal="left" vertical="center"/>
    </xf>
    <xf numFmtId="0" fontId="6" fillId="0" borderId="63" xfId="4" applyFont="1" applyBorder="1" applyAlignment="1">
      <alignment horizontal="left" vertical="center"/>
    </xf>
    <xf numFmtId="0" fontId="6" fillId="0" borderId="1" xfId="4" applyFont="1" applyBorder="1" applyAlignment="1">
      <alignment horizontal="left" vertical="center"/>
    </xf>
    <xf numFmtId="0" fontId="6" fillId="0" borderId="73" xfId="4" applyFont="1" applyBorder="1" applyAlignment="1">
      <alignment horizontal="left" vertical="center"/>
    </xf>
    <xf numFmtId="0" fontId="5" fillId="0" borderId="41" xfId="4" applyFont="1" applyBorder="1" applyAlignment="1">
      <alignment horizontal="left" vertical="center"/>
    </xf>
    <xf numFmtId="0" fontId="5" fillId="0" borderId="70" xfId="4" applyFont="1" applyBorder="1" applyAlignment="1">
      <alignment horizontal="left" vertical="center"/>
    </xf>
    <xf numFmtId="0" fontId="5" fillId="0" borderId="0" xfId="4" applyFont="1" applyBorder="1" applyAlignment="1">
      <alignment horizontal="left" vertical="center"/>
    </xf>
    <xf numFmtId="0" fontId="5" fillId="0" borderId="63" xfId="4" applyFont="1" applyBorder="1" applyAlignment="1">
      <alignment horizontal="left" vertical="center"/>
    </xf>
    <xf numFmtId="0" fontId="6" fillId="0" borderId="56" xfId="4" applyFont="1" applyBorder="1" applyAlignment="1">
      <alignment horizontal="justify" vertical="center" wrapText="1"/>
    </xf>
    <xf numFmtId="0" fontId="6" fillId="0" borderId="41" xfId="4" applyFont="1" applyBorder="1" applyAlignment="1">
      <alignment horizontal="justify" vertical="center" wrapText="1"/>
    </xf>
    <xf numFmtId="0" fontId="6" fillId="0" borderId="70" xfId="4" applyFont="1" applyBorder="1" applyAlignment="1">
      <alignment horizontal="justify" vertical="center" wrapText="1"/>
    </xf>
    <xf numFmtId="0" fontId="6" fillId="0" borderId="71" xfId="4" applyFont="1" applyBorder="1" applyAlignment="1">
      <alignment horizontal="justify" vertical="center" wrapText="1"/>
    </xf>
    <xf numFmtId="0" fontId="6" fillId="0" borderId="0" xfId="4" applyFont="1" applyBorder="1" applyAlignment="1">
      <alignment horizontal="justify" vertical="center" wrapText="1"/>
    </xf>
    <xf numFmtId="0" fontId="6" fillId="0" borderId="63" xfId="4" applyFont="1" applyBorder="1" applyAlignment="1">
      <alignment horizontal="justify" vertical="center" wrapText="1"/>
    </xf>
    <xf numFmtId="0" fontId="6" fillId="0" borderId="56" xfId="4" applyFont="1" applyBorder="1" applyAlignment="1">
      <alignment horizontal="center" vertical="center" wrapText="1"/>
    </xf>
    <xf numFmtId="0" fontId="6" fillId="0" borderId="41" xfId="4" applyFont="1" applyBorder="1" applyAlignment="1">
      <alignment horizontal="center" vertical="center" wrapText="1"/>
    </xf>
    <xf numFmtId="0" fontId="6" fillId="0" borderId="70" xfId="4" applyFont="1" applyBorder="1" applyAlignment="1">
      <alignment horizontal="center" vertical="center" wrapText="1"/>
    </xf>
    <xf numFmtId="0" fontId="6" fillId="0" borderId="90" xfId="4" applyFont="1" applyBorder="1" applyAlignment="1">
      <alignment horizontal="center" vertical="center" wrapText="1"/>
    </xf>
    <xf numFmtId="0" fontId="6" fillId="0" borderId="91" xfId="4" applyFont="1" applyBorder="1" applyAlignment="1">
      <alignment horizontal="center" vertical="center" wrapText="1"/>
    </xf>
    <xf numFmtId="0" fontId="6" fillId="0" borderId="92" xfId="4" applyFont="1" applyBorder="1" applyAlignment="1">
      <alignment horizontal="center" vertical="center" wrapText="1"/>
    </xf>
    <xf numFmtId="0" fontId="11" fillId="0" borderId="93" xfId="4" applyFont="1" applyBorder="1" applyAlignment="1">
      <alignment vertical="center" wrapText="1"/>
    </xf>
    <xf numFmtId="0" fontId="11" fillId="0" borderId="94" xfId="4" applyFont="1" applyBorder="1" applyAlignment="1">
      <alignment vertical="center" wrapText="1"/>
    </xf>
    <xf numFmtId="0" fontId="11" fillId="0" borderId="95" xfId="4" applyFont="1" applyBorder="1" applyAlignment="1">
      <alignment vertical="center" wrapText="1"/>
    </xf>
    <xf numFmtId="0" fontId="6" fillId="0" borderId="71" xfId="4" applyFont="1" applyBorder="1" applyAlignment="1">
      <alignment horizontal="right" vertical="center" wrapText="1"/>
    </xf>
    <xf numFmtId="0" fontId="6" fillId="0" borderId="0" xfId="4" applyFont="1" applyBorder="1" applyAlignment="1">
      <alignment horizontal="right" vertical="center" wrapText="1"/>
    </xf>
    <xf numFmtId="0" fontId="6" fillId="0" borderId="63" xfId="4" applyFont="1" applyBorder="1" applyAlignment="1">
      <alignment horizontal="right" vertical="center" wrapText="1"/>
    </xf>
    <xf numFmtId="0" fontId="6" fillId="0" borderId="11" xfId="4" applyFont="1" applyBorder="1" applyAlignment="1">
      <alignment horizontal="center" vertical="center" wrapText="1"/>
    </xf>
    <xf numFmtId="0" fontId="35" fillId="0" borderId="11" xfId="4" applyFont="1" applyBorder="1" applyAlignment="1">
      <alignment horizontal="justify" vertical="center" wrapText="1"/>
    </xf>
    <xf numFmtId="0" fontId="6" fillId="0" borderId="72" xfId="4" applyFont="1" applyBorder="1" applyAlignment="1">
      <alignment horizontal="right" vertical="center" wrapText="1"/>
    </xf>
    <xf numFmtId="0" fontId="6" fillId="0" borderId="1" xfId="4" applyFont="1" applyBorder="1" applyAlignment="1">
      <alignment horizontal="right" vertical="center" wrapText="1"/>
    </xf>
    <xf numFmtId="0" fontId="6" fillId="0" borderId="73" xfId="4" applyFont="1" applyBorder="1" applyAlignment="1">
      <alignment horizontal="right" vertical="center" wrapText="1"/>
    </xf>
    <xf numFmtId="0" fontId="6" fillId="0" borderId="56" xfId="4" applyFont="1" applyFill="1" applyBorder="1" applyAlignment="1">
      <alignment horizontal="center" vertical="center"/>
    </xf>
    <xf numFmtId="0" fontId="6" fillId="0" borderId="70" xfId="4" applyFont="1" applyFill="1" applyBorder="1" applyAlignment="1">
      <alignment horizontal="center" vertical="center"/>
    </xf>
    <xf numFmtId="0" fontId="6" fillId="0" borderId="71" xfId="4" applyFont="1" applyFill="1" applyBorder="1" applyAlignment="1">
      <alignment horizontal="center" vertical="center"/>
    </xf>
    <xf numFmtId="0" fontId="6" fillId="0" borderId="63" xfId="4" applyFont="1" applyFill="1" applyBorder="1" applyAlignment="1">
      <alignment horizontal="center" vertical="center"/>
    </xf>
    <xf numFmtId="0" fontId="6" fillId="0" borderId="72" xfId="4" applyFont="1" applyFill="1" applyBorder="1" applyAlignment="1">
      <alignment horizontal="center" vertical="center"/>
    </xf>
    <xf numFmtId="0" fontId="6" fillId="0" borderId="73" xfId="4" applyFont="1" applyFill="1" applyBorder="1" applyAlignment="1">
      <alignment horizontal="center" vertical="center"/>
    </xf>
    <xf numFmtId="0" fontId="6" fillId="0" borderId="96" xfId="4" applyFont="1" applyBorder="1" applyAlignment="1">
      <alignment horizontal="justify" vertical="center" wrapText="1"/>
    </xf>
    <xf numFmtId="0" fontId="6" fillId="0" borderId="50" xfId="4" applyFont="1" applyBorder="1" applyAlignment="1">
      <alignment horizontal="justify" vertical="center" wrapText="1"/>
    </xf>
    <xf numFmtId="0" fontId="6" fillId="0" borderId="97" xfId="4" applyFont="1" applyBorder="1" applyAlignment="1">
      <alignment horizontal="justify" vertical="center" wrapText="1"/>
    </xf>
    <xf numFmtId="0" fontId="6" fillId="0" borderId="0" xfId="4" applyFont="1" applyBorder="1" applyAlignment="1">
      <alignment horizontal="center" vertical="center"/>
    </xf>
    <xf numFmtId="0" fontId="6" fillId="0" borderId="26" xfId="4" applyFont="1" applyBorder="1" applyAlignment="1">
      <alignment horizontal="center" vertical="center"/>
    </xf>
    <xf numFmtId="0" fontId="6" fillId="0" borderId="19" xfId="4" applyFont="1" applyBorder="1" applyAlignment="1">
      <alignment horizontal="center" vertical="center"/>
    </xf>
    <xf numFmtId="0" fontId="6" fillId="0" borderId="27" xfId="4" applyFont="1" applyBorder="1" applyAlignment="1">
      <alignment horizontal="center" vertical="center"/>
    </xf>
    <xf numFmtId="0" fontId="6" fillId="0" borderId="56" xfId="4" applyFont="1" applyFill="1" applyBorder="1" applyAlignment="1">
      <alignment horizontal="justify" vertical="center" wrapText="1"/>
    </xf>
    <xf numFmtId="0" fontId="6" fillId="0" borderId="41" xfId="4" applyFont="1" applyFill="1" applyBorder="1" applyAlignment="1">
      <alignment horizontal="justify" vertical="center" wrapText="1"/>
    </xf>
    <xf numFmtId="0" fontId="6" fillId="0" borderId="70" xfId="4" applyFont="1" applyFill="1" applyBorder="1" applyAlignment="1">
      <alignment horizontal="justify" vertical="center" wrapText="1"/>
    </xf>
    <xf numFmtId="0" fontId="6" fillId="0" borderId="72" xfId="4" applyFont="1" applyFill="1" applyBorder="1" applyAlignment="1">
      <alignment horizontal="justify" vertical="center" wrapText="1"/>
    </xf>
    <xf numFmtId="0" fontId="6" fillId="0" borderId="1" xfId="4" applyFont="1" applyFill="1" applyBorder="1" applyAlignment="1">
      <alignment horizontal="justify" vertical="center" wrapText="1"/>
    </xf>
    <xf numFmtId="0" fontId="6" fillId="0" borderId="73" xfId="4" applyFont="1" applyFill="1" applyBorder="1" applyAlignment="1">
      <alignment horizontal="justify" vertical="center" wrapText="1"/>
    </xf>
    <xf numFmtId="0" fontId="6" fillId="0" borderId="41"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72" xfId="4" applyFont="1" applyBorder="1" applyAlignment="1">
      <alignment horizontal="justify" vertical="center" wrapText="1"/>
    </xf>
    <xf numFmtId="0" fontId="6" fillId="0" borderId="1" xfId="4" applyFont="1" applyBorder="1" applyAlignment="1">
      <alignment horizontal="justify" vertical="center" wrapText="1"/>
    </xf>
    <xf numFmtId="0" fontId="6" fillId="0" borderId="73" xfId="4" applyFont="1" applyBorder="1" applyAlignment="1">
      <alignment horizontal="justify" vertical="center" wrapText="1"/>
    </xf>
    <xf numFmtId="0" fontId="6" fillId="0" borderId="0" xfId="4" applyFont="1" applyAlignment="1">
      <alignment horizontal="justify" vertical="center" wrapText="1"/>
    </xf>
    <xf numFmtId="0" fontId="6" fillId="0" borderId="72" xfId="4" applyFont="1" applyBorder="1" applyAlignment="1">
      <alignment horizontal="center" vertical="center" wrapText="1"/>
    </xf>
    <xf numFmtId="0" fontId="6" fillId="0" borderId="73" xfId="4" applyFont="1" applyBorder="1" applyAlignment="1">
      <alignment horizontal="center" vertical="center" wrapText="1"/>
    </xf>
    <xf numFmtId="0" fontId="6" fillId="0" borderId="11" xfId="4" applyFont="1" applyBorder="1" applyAlignment="1">
      <alignment horizontal="center" vertical="center"/>
    </xf>
    <xf numFmtId="0" fontId="6" fillId="0" borderId="11" xfId="4" applyFont="1" applyFill="1" applyBorder="1" applyAlignment="1">
      <alignment horizontal="center" vertical="center"/>
    </xf>
    <xf numFmtId="0" fontId="6" fillId="0" borderId="71" xfId="4" applyFont="1" applyFill="1" applyBorder="1" applyAlignment="1">
      <alignment horizontal="justify" vertical="center" wrapText="1"/>
    </xf>
    <xf numFmtId="0" fontId="6" fillId="0" borderId="0" xfId="4" applyFont="1" applyFill="1" applyBorder="1" applyAlignment="1">
      <alignment horizontal="justify" vertical="center" wrapText="1"/>
    </xf>
    <xf numFmtId="0" fontId="6" fillId="0" borderId="63" xfId="4" applyFont="1" applyFill="1" applyBorder="1" applyAlignment="1">
      <alignment horizontal="justify" vertical="center" wrapText="1"/>
    </xf>
    <xf numFmtId="0" fontId="6" fillId="0" borderId="0" xfId="4" applyFont="1" applyFill="1" applyBorder="1" applyAlignment="1">
      <alignment horizontal="center" vertical="center"/>
    </xf>
    <xf numFmtId="0" fontId="29" fillId="0" borderId="41" xfId="4" applyFont="1" applyBorder="1" applyAlignment="1">
      <alignment horizontal="left" vertical="top" wrapText="1"/>
    </xf>
    <xf numFmtId="0" fontId="29" fillId="0" borderId="0" xfId="4" applyFont="1" applyBorder="1" applyAlignment="1">
      <alignment horizontal="left" vertical="top" wrapText="1"/>
    </xf>
    <xf numFmtId="0" fontId="6" fillId="0" borderId="56" xfId="4" applyFont="1" applyFill="1" applyBorder="1" applyAlignment="1">
      <alignment horizontal="left" vertical="center"/>
    </xf>
    <xf numFmtId="0" fontId="6" fillId="0" borderId="41" xfId="4" applyFont="1" applyFill="1" applyBorder="1" applyAlignment="1">
      <alignment horizontal="left" vertical="center"/>
    </xf>
    <xf numFmtId="0" fontId="6" fillId="0" borderId="70" xfId="4" applyFont="1" applyFill="1" applyBorder="1" applyAlignment="1">
      <alignment horizontal="left" vertical="center"/>
    </xf>
    <xf numFmtId="0" fontId="12" fillId="0" borderId="71" xfId="4" applyFont="1" applyBorder="1" applyAlignment="1">
      <alignment vertical="center" wrapText="1"/>
    </xf>
    <xf numFmtId="0" fontId="12" fillId="0" borderId="0" xfId="4" applyFont="1" applyAlignment="1">
      <alignment vertical="center" wrapText="1"/>
    </xf>
    <xf numFmtId="0" fontId="6" fillId="0" borderId="90" xfId="4" applyFont="1" applyFill="1" applyBorder="1" applyAlignment="1">
      <alignment horizontal="left" vertical="center"/>
    </xf>
    <xf numFmtId="0" fontId="6" fillId="0" borderId="91" xfId="4" applyFont="1" applyFill="1" applyBorder="1" applyAlignment="1">
      <alignment horizontal="left" vertical="center"/>
    </xf>
    <xf numFmtId="0" fontId="6" fillId="0" borderId="92" xfId="4" applyFont="1" applyFill="1" applyBorder="1" applyAlignment="1">
      <alignment horizontal="left" vertical="center"/>
    </xf>
    <xf numFmtId="0" fontId="6" fillId="0" borderId="93" xfId="4" applyFont="1" applyFill="1" applyBorder="1" applyAlignment="1">
      <alignment horizontal="left" vertical="center"/>
    </xf>
    <xf numFmtId="0" fontId="6" fillId="0" borderId="94" xfId="4" applyFont="1" applyFill="1" applyBorder="1" applyAlignment="1">
      <alignment horizontal="left" vertical="center"/>
    </xf>
    <xf numFmtId="0" fontId="6" fillId="0" borderId="95" xfId="4" applyFont="1" applyFill="1" applyBorder="1" applyAlignment="1">
      <alignment horizontal="left" vertical="center"/>
    </xf>
    <xf numFmtId="0" fontId="6" fillId="0" borderId="72" xfId="4" applyFont="1" applyFill="1" applyBorder="1" applyAlignment="1">
      <alignment horizontal="left" vertical="center"/>
    </xf>
    <xf numFmtId="0" fontId="6" fillId="0" borderId="1" xfId="4" applyFont="1" applyFill="1" applyBorder="1" applyAlignment="1">
      <alignment horizontal="left" vertical="center"/>
    </xf>
    <xf numFmtId="0" fontId="6" fillId="0" borderId="73" xfId="4" applyFont="1" applyFill="1" applyBorder="1" applyAlignment="1">
      <alignment horizontal="left" vertical="center"/>
    </xf>
    <xf numFmtId="0" fontId="6" fillId="0" borderId="56" xfId="4" applyFont="1" applyFill="1" applyBorder="1" applyAlignment="1">
      <alignment horizontal="left" vertical="center" wrapText="1"/>
    </xf>
    <xf numFmtId="0" fontId="6" fillId="0" borderId="41" xfId="4" applyFont="1" applyFill="1" applyBorder="1" applyAlignment="1">
      <alignment horizontal="left" vertical="center" wrapText="1"/>
    </xf>
    <xf numFmtId="0" fontId="29" fillId="0" borderId="41" xfId="4" applyFont="1" applyFill="1" applyBorder="1" applyAlignment="1">
      <alignment horizontal="justify" vertical="center" wrapText="1"/>
    </xf>
    <xf numFmtId="0" fontId="29" fillId="0" borderId="0" xfId="4" applyFont="1" applyFill="1" applyBorder="1" applyAlignment="1">
      <alignment horizontal="justify" vertical="center" wrapText="1"/>
    </xf>
    <xf numFmtId="0" fontId="6" fillId="0" borderId="71" xfId="4" applyFont="1" applyBorder="1" applyAlignment="1">
      <alignment horizontal="left" vertical="center" wrapText="1"/>
    </xf>
    <xf numFmtId="0" fontId="6" fillId="0" borderId="0" xfId="4" applyFont="1" applyBorder="1" applyAlignment="1">
      <alignment horizontal="left" vertical="center" wrapText="1"/>
    </xf>
    <xf numFmtId="0" fontId="6" fillId="0" borderId="63" xfId="4" applyFont="1" applyBorder="1" applyAlignment="1">
      <alignment horizontal="left" vertical="center" wrapText="1"/>
    </xf>
    <xf numFmtId="0" fontId="21" fillId="0" borderId="41" xfId="4" applyFont="1" applyBorder="1" applyAlignment="1">
      <alignment horizontal="left" vertical="top" wrapText="1"/>
    </xf>
    <xf numFmtId="0" fontId="21" fillId="0" borderId="0" xfId="4" applyFont="1" applyBorder="1" applyAlignment="1">
      <alignment horizontal="left" vertical="top" wrapText="1"/>
    </xf>
    <xf numFmtId="0" fontId="5" fillId="0" borderId="98" xfId="4" applyFont="1" applyBorder="1" applyAlignment="1">
      <alignment horizontal="center" vertical="center" textRotation="255"/>
    </xf>
    <xf numFmtId="0" fontId="5" fillId="0" borderId="99" xfId="4" applyFont="1" applyBorder="1" applyAlignment="1">
      <alignment horizontal="center" vertical="center" textRotation="255"/>
    </xf>
    <xf numFmtId="0" fontId="5" fillId="0" borderId="100" xfId="4" applyFont="1" applyBorder="1" applyAlignment="1">
      <alignment horizontal="center" vertical="center" textRotation="255"/>
    </xf>
    <xf numFmtId="0" fontId="6" fillId="0" borderId="98" xfId="4" applyFont="1" applyBorder="1" applyAlignment="1">
      <alignment horizontal="center" vertical="center"/>
    </xf>
    <xf numFmtId="57" fontId="6" fillId="0" borderId="56" xfId="4" applyNumberFormat="1" applyFont="1" applyBorder="1" applyAlignment="1">
      <alignment horizontal="center" vertical="center"/>
    </xf>
    <xf numFmtId="0" fontId="6" fillId="0" borderId="56" xfId="4" applyFont="1" applyBorder="1" applyAlignment="1">
      <alignment horizontal="left" vertical="center"/>
    </xf>
    <xf numFmtId="0" fontId="6" fillId="0" borderId="0" xfId="4" applyFont="1" applyBorder="1" applyAlignment="1">
      <alignment vertical="center"/>
    </xf>
    <xf numFmtId="0" fontId="6" fillId="0" borderId="72" xfId="4" applyFont="1" applyBorder="1" applyAlignment="1">
      <alignment vertical="center"/>
    </xf>
    <xf numFmtId="0" fontId="6" fillId="0" borderId="1" xfId="4" applyFont="1" applyBorder="1" applyAlignment="1">
      <alignment vertical="center"/>
    </xf>
    <xf numFmtId="0" fontId="6" fillId="0" borderId="73" xfId="4" applyFont="1" applyBorder="1" applyAlignment="1">
      <alignment vertical="center"/>
    </xf>
    <xf numFmtId="0" fontId="21" fillId="0" borderId="0" xfId="4" applyFont="1" applyFill="1" applyBorder="1" applyAlignment="1">
      <alignment horizontal="left" vertical="top"/>
    </xf>
    <xf numFmtId="0" fontId="21" fillId="0" borderId="0" xfId="4" applyFont="1" applyFill="1" applyBorder="1" applyAlignment="1">
      <alignment horizontal="justify" vertical="center" wrapText="1"/>
    </xf>
    <xf numFmtId="0" fontId="5" fillId="0" borderId="0" xfId="4" applyFont="1" applyBorder="1" applyAlignment="1">
      <alignment vertical="center" shrinkToFit="1"/>
    </xf>
    <xf numFmtId="0" fontId="5" fillId="0" borderId="0" xfId="4" applyFont="1" applyBorder="1" applyAlignment="1">
      <alignment horizontal="right" vertical="center" shrinkToFit="1"/>
    </xf>
    <xf numFmtId="0" fontId="5" fillId="0" borderId="0" xfId="4" applyFont="1" applyBorder="1" applyAlignment="1">
      <alignment horizontal="left" vertical="center" shrinkToFit="1"/>
    </xf>
    <xf numFmtId="0" fontId="5" fillId="0" borderId="0" xfId="4" applyFont="1" applyBorder="1" applyAlignment="1">
      <alignment horizontal="center" vertical="center" shrinkToFit="1"/>
    </xf>
    <xf numFmtId="0" fontId="5" fillId="0" borderId="41" xfId="4" applyFont="1" applyBorder="1" applyAlignment="1">
      <alignment horizontal="center" vertical="center" shrinkToFit="1"/>
    </xf>
    <xf numFmtId="0" fontId="5" fillId="0" borderId="41" xfId="4" applyFont="1" applyBorder="1" applyAlignment="1">
      <alignment horizontal="right" vertical="center" shrinkToFit="1"/>
    </xf>
    <xf numFmtId="0" fontId="5" fillId="0" borderId="41" xfId="4" applyFont="1" applyBorder="1" applyAlignment="1">
      <alignment vertical="center" shrinkToFit="1"/>
    </xf>
    <xf numFmtId="0" fontId="5" fillId="0" borderId="41" xfId="4" applyFont="1" applyBorder="1" applyAlignment="1">
      <alignment horizontal="left" vertical="center" shrinkToFit="1"/>
    </xf>
    <xf numFmtId="0" fontId="5" fillId="0" borderId="1" xfId="4" applyFont="1" applyBorder="1" applyAlignment="1">
      <alignment horizontal="right" vertical="center" shrinkToFit="1"/>
    </xf>
    <xf numFmtId="0" fontId="5" fillId="0" borderId="1" xfId="4" applyFont="1" applyBorder="1" applyAlignment="1">
      <alignment horizontal="left" vertical="center" shrinkToFit="1"/>
    </xf>
    <xf numFmtId="0" fontId="5" fillId="0" borderId="73" xfId="4" applyFont="1" applyBorder="1" applyAlignment="1">
      <alignment horizontal="left" vertical="center" shrinkToFit="1"/>
    </xf>
    <xf numFmtId="0" fontId="5" fillId="0" borderId="63" xfId="4" applyFont="1" applyBorder="1" applyAlignment="1">
      <alignment horizontal="left" vertical="center" shrinkToFit="1"/>
    </xf>
    <xf numFmtId="0" fontId="5" fillId="0" borderId="1" xfId="4" applyFont="1" applyBorder="1" applyAlignment="1">
      <alignment horizontal="center" vertical="center" shrinkToFit="1"/>
    </xf>
    <xf numFmtId="0" fontId="5" fillId="0" borderId="1" xfId="4" applyFont="1" applyBorder="1" applyAlignment="1">
      <alignment vertical="center" shrinkToFit="1"/>
    </xf>
    <xf numFmtId="0" fontId="6" fillId="0" borderId="10" xfId="4" applyFont="1" applyBorder="1" applyAlignment="1">
      <alignment horizontal="left" vertical="center" wrapText="1"/>
    </xf>
    <xf numFmtId="0" fontId="6" fillId="0" borderId="46" xfId="4" applyFont="1" applyBorder="1" applyAlignment="1">
      <alignment horizontal="left" vertical="center" wrapText="1"/>
    </xf>
    <xf numFmtId="0" fontId="6" fillId="0" borderId="53" xfId="4" applyFont="1" applyBorder="1" applyAlignment="1">
      <alignment horizontal="left" vertical="center" wrapText="1"/>
    </xf>
    <xf numFmtId="0" fontId="5" fillId="0" borderId="70" xfId="4" applyFont="1" applyBorder="1" applyAlignment="1">
      <alignment horizontal="left" vertical="center" shrinkToFit="1"/>
    </xf>
    <xf numFmtId="178" fontId="42" fillId="3" borderId="151" xfId="7" applyNumberFormat="1" applyFont="1" applyFill="1" applyBorder="1" applyAlignment="1">
      <alignment horizontal="center" vertical="center" wrapText="1"/>
    </xf>
    <xf numFmtId="178" fontId="42" fillId="3" borderId="152" xfId="7" applyNumberFormat="1" applyFont="1" applyFill="1" applyBorder="1" applyAlignment="1">
      <alignment horizontal="center" vertical="center" wrapText="1"/>
    </xf>
    <xf numFmtId="0" fontId="42" fillId="0" borderId="46" xfId="7" applyFont="1" applyBorder="1" applyAlignment="1">
      <alignment horizontal="left" vertical="center" wrapText="1"/>
    </xf>
    <xf numFmtId="0" fontId="42" fillId="0" borderId="12" xfId="7" applyFont="1" applyBorder="1" applyAlignment="1">
      <alignment horizontal="left" vertical="center" wrapText="1"/>
    </xf>
    <xf numFmtId="178" fontId="43" fillId="3" borderId="159" xfId="7" applyNumberFormat="1" applyFont="1" applyFill="1" applyBorder="1" applyAlignment="1">
      <alignment horizontal="center" vertical="center" wrapText="1"/>
    </xf>
    <xf numFmtId="178" fontId="43" fillId="3" borderId="160" xfId="7" applyNumberFormat="1" applyFont="1" applyFill="1" applyBorder="1" applyAlignment="1">
      <alignment horizontal="center" vertical="center" wrapText="1"/>
    </xf>
    <xf numFmtId="178" fontId="43" fillId="3" borderId="161" xfId="7" applyNumberFormat="1" applyFont="1" applyFill="1" applyBorder="1" applyAlignment="1">
      <alignment horizontal="center" vertical="center" wrapText="1"/>
    </xf>
    <xf numFmtId="178" fontId="43" fillId="3" borderId="156" xfId="7" applyNumberFormat="1" applyFont="1" applyFill="1" applyBorder="1" applyAlignment="1">
      <alignment horizontal="center" vertical="center" wrapText="1"/>
    </xf>
    <xf numFmtId="178" fontId="43" fillId="3" borderId="157" xfId="7" applyNumberFormat="1" applyFont="1" applyFill="1" applyBorder="1" applyAlignment="1">
      <alignment horizontal="center" vertical="center" wrapText="1"/>
    </xf>
    <xf numFmtId="178" fontId="43" fillId="3" borderId="158" xfId="7" applyNumberFormat="1" applyFont="1" applyFill="1" applyBorder="1" applyAlignment="1">
      <alignment horizontal="center" vertical="center" wrapText="1"/>
    </xf>
    <xf numFmtId="178" fontId="43" fillId="3" borderId="163" xfId="7" applyNumberFormat="1" applyFont="1" applyFill="1" applyBorder="1" applyAlignment="1">
      <alignment horizontal="center" vertical="center" wrapText="1"/>
    </xf>
    <xf numFmtId="178" fontId="43" fillId="3" borderId="164" xfId="7" applyNumberFormat="1" applyFont="1" applyFill="1" applyBorder="1" applyAlignment="1">
      <alignment horizontal="center" vertical="center" wrapText="1"/>
    </xf>
    <xf numFmtId="178" fontId="43" fillId="3" borderId="165" xfId="7" applyNumberFormat="1" applyFont="1" applyFill="1" applyBorder="1" applyAlignment="1">
      <alignment horizontal="center" vertical="center" wrapText="1"/>
    </xf>
    <xf numFmtId="0" fontId="42" fillId="0" borderId="30" xfId="7" applyFont="1" applyBorder="1" applyAlignment="1">
      <alignment horizontal="left" vertical="center" wrapText="1"/>
    </xf>
    <xf numFmtId="0" fontId="42" fillId="0" borderId="8" xfId="7" applyFont="1" applyBorder="1" applyAlignment="1">
      <alignment horizontal="left" vertical="center" wrapText="1"/>
    </xf>
    <xf numFmtId="0" fontId="42" fillId="0" borderId="3" xfId="7" applyFont="1" applyBorder="1" applyAlignment="1">
      <alignment horizontal="center" vertical="center" wrapText="1"/>
    </xf>
    <xf numFmtId="0" fontId="42" fillId="0" borderId="0" xfId="7" applyFont="1" applyAlignment="1">
      <alignment horizontal="center" vertical="center" wrapText="1"/>
    </xf>
    <xf numFmtId="0" fontId="42" fillId="0" borderId="2" xfId="7" applyFont="1" applyBorder="1" applyAlignment="1">
      <alignment horizontal="center" vertical="center" wrapText="1"/>
    </xf>
    <xf numFmtId="0" fontId="42" fillId="0" borderId="35" xfId="7" applyFont="1" applyBorder="1" applyAlignment="1">
      <alignment horizontal="center" vertical="center" wrapText="1"/>
    </xf>
    <xf numFmtId="0" fontId="42" fillId="0" borderId="33" xfId="7" applyFont="1" applyBorder="1" applyAlignment="1">
      <alignment horizontal="center" vertical="center" wrapText="1"/>
    </xf>
    <xf numFmtId="0" fontId="42" fillId="0" borderId="34" xfId="7" applyFont="1" applyBorder="1" applyAlignment="1">
      <alignment horizontal="center" vertical="center" wrapText="1"/>
    </xf>
    <xf numFmtId="0" fontId="42" fillId="0" borderId="1" xfId="7" applyFont="1" applyBorder="1" applyAlignment="1">
      <alignment horizontal="center" vertical="center"/>
    </xf>
    <xf numFmtId="0" fontId="42" fillId="0" borderId="48" xfId="7" applyFont="1" applyBorder="1" applyAlignment="1">
      <alignment horizontal="center" vertical="center"/>
    </xf>
    <xf numFmtId="0" fontId="42" fillId="0" borderId="46" xfId="7" applyFont="1" applyBorder="1" applyAlignment="1">
      <alignment horizontal="center" vertical="center"/>
    </xf>
    <xf numFmtId="0" fontId="42" fillId="0" borderId="12" xfId="7" applyFont="1" applyBorder="1" applyAlignment="1">
      <alignment horizontal="center" vertical="center"/>
    </xf>
    <xf numFmtId="0" fontId="42" fillId="4" borderId="30" xfId="7" applyFont="1" applyFill="1" applyBorder="1" applyAlignment="1" applyProtection="1">
      <alignment horizontal="center" vertical="center"/>
      <protection locked="0"/>
    </xf>
    <xf numFmtId="0" fontId="42" fillId="4" borderId="8" xfId="7" applyFont="1" applyFill="1" applyBorder="1" applyAlignment="1" applyProtection="1">
      <alignment horizontal="center" vertical="center"/>
      <protection locked="0"/>
    </xf>
    <xf numFmtId="0" fontId="42" fillId="0" borderId="7" xfId="7" applyFont="1" applyBorder="1" applyAlignment="1">
      <alignment horizontal="center" vertical="center" wrapText="1"/>
    </xf>
    <xf numFmtId="0" fontId="42" fillId="0" borderId="60" xfId="7" applyFont="1" applyBorder="1" applyAlignment="1">
      <alignment horizontal="center" vertical="center" wrapText="1"/>
    </xf>
    <xf numFmtId="0" fontId="42" fillId="0" borderId="63" xfId="7" applyFont="1" applyBorder="1" applyAlignment="1">
      <alignment horizontal="center" vertical="center" wrapText="1"/>
    </xf>
    <xf numFmtId="0" fontId="42" fillId="0" borderId="1" xfId="7" applyFont="1" applyBorder="1" applyAlignment="1">
      <alignment horizontal="center" vertical="center" wrapText="1"/>
    </xf>
    <xf numFmtId="0" fontId="42" fillId="0" borderId="73" xfId="7" applyFont="1" applyBorder="1" applyAlignment="1">
      <alignment horizontal="center" vertical="center" wrapText="1"/>
    </xf>
    <xf numFmtId="178" fontId="42" fillId="0" borderId="116" xfId="7" applyNumberFormat="1" applyFont="1" applyBorder="1" applyAlignment="1">
      <alignment horizontal="left" vertical="center" shrinkToFit="1"/>
    </xf>
    <xf numFmtId="0" fontId="42" fillId="0" borderId="116" xfId="7" applyFont="1" applyBorder="1" applyAlignment="1">
      <alignment horizontal="left" vertical="center" shrinkToFit="1"/>
    </xf>
    <xf numFmtId="0" fontId="42" fillId="0" borderId="117" xfId="7" applyFont="1" applyBorder="1" applyAlignment="1">
      <alignment horizontal="left" vertical="center" shrinkToFit="1"/>
    </xf>
    <xf numFmtId="178" fontId="42" fillId="3" borderId="149" xfId="7" applyNumberFormat="1" applyFont="1" applyFill="1" applyBorder="1" applyAlignment="1">
      <alignment horizontal="center" vertical="center" wrapText="1"/>
    </xf>
    <xf numFmtId="178" fontId="42" fillId="3" borderId="150" xfId="7" applyNumberFormat="1" applyFont="1" applyFill="1" applyBorder="1" applyAlignment="1">
      <alignment horizontal="center" vertical="center" wrapText="1"/>
    </xf>
    <xf numFmtId="0" fontId="43" fillId="0" borderId="153" xfId="7" applyFont="1" applyBorder="1" applyAlignment="1">
      <alignment horizontal="center" vertical="center" wrapText="1"/>
    </xf>
    <xf numFmtId="0" fontId="43" fillId="0" borderId="154" xfId="7" applyFont="1" applyBorder="1" applyAlignment="1">
      <alignment horizontal="center" vertical="center" wrapText="1"/>
    </xf>
    <xf numFmtId="0" fontId="43" fillId="0" borderId="155" xfId="7" applyFont="1" applyBorder="1" applyAlignment="1">
      <alignment horizontal="center" vertical="center" wrapText="1"/>
    </xf>
    <xf numFmtId="0" fontId="43" fillId="0" borderId="156" xfId="7" applyFont="1" applyBorder="1" applyAlignment="1">
      <alignment horizontal="center" vertical="center" wrapText="1"/>
    </xf>
    <xf numFmtId="0" fontId="43" fillId="0" borderId="157" xfId="7" applyFont="1" applyBorder="1" applyAlignment="1">
      <alignment horizontal="center" vertical="center" wrapText="1"/>
    </xf>
    <xf numFmtId="0" fontId="43" fillId="0" borderId="158" xfId="7" applyFont="1" applyBorder="1" applyAlignment="1">
      <alignment horizontal="center" vertical="center" wrapText="1"/>
    </xf>
    <xf numFmtId="0" fontId="43" fillId="0" borderId="163" xfId="7" applyFont="1" applyBorder="1" applyAlignment="1">
      <alignment horizontal="center" vertical="center" wrapText="1"/>
    </xf>
    <xf numFmtId="0" fontId="43" fillId="0" borderId="164" xfId="7" applyFont="1" applyBorder="1" applyAlignment="1">
      <alignment horizontal="center" vertical="center" wrapText="1"/>
    </xf>
    <xf numFmtId="0" fontId="43" fillId="0" borderId="165" xfId="7" applyFont="1" applyBorder="1" applyAlignment="1">
      <alignment horizontal="center" vertical="center" wrapText="1"/>
    </xf>
    <xf numFmtId="178" fontId="42" fillId="0" borderId="124" xfId="7" applyNumberFormat="1" applyFont="1" applyBorder="1" applyAlignment="1">
      <alignment horizontal="left" vertical="center" shrinkToFit="1"/>
    </xf>
    <xf numFmtId="0" fontId="42" fillId="0" borderId="124" xfId="7" applyFont="1" applyBorder="1" applyAlignment="1">
      <alignment horizontal="left" vertical="center" shrinkToFit="1"/>
    </xf>
    <xf numFmtId="0" fontId="42" fillId="0" borderId="125" xfId="7" applyFont="1" applyBorder="1" applyAlignment="1">
      <alignment horizontal="left" vertical="center" shrinkToFit="1"/>
    </xf>
    <xf numFmtId="1" fontId="39" fillId="3" borderId="138" xfId="7" applyNumberFormat="1" applyFont="1" applyFill="1" applyBorder="1" applyAlignment="1">
      <alignment horizontal="center" vertical="center" wrapText="1"/>
    </xf>
    <xf numFmtId="1" fontId="39" fillId="3" borderId="139" xfId="7" applyNumberFormat="1" applyFont="1" applyFill="1" applyBorder="1" applyAlignment="1">
      <alignment horizontal="center" vertical="center" wrapText="1"/>
    </xf>
    <xf numFmtId="1" fontId="39" fillId="3" borderId="140" xfId="7" applyNumberFormat="1" applyFont="1" applyFill="1" applyBorder="1" applyAlignment="1">
      <alignment horizontal="center" vertical="center" wrapText="1"/>
    </xf>
    <xf numFmtId="1" fontId="39" fillId="3" borderId="141" xfId="7" applyNumberFormat="1" applyFont="1" applyFill="1" applyBorder="1" applyAlignment="1">
      <alignment horizontal="center" vertical="center" wrapText="1"/>
    </xf>
    <xf numFmtId="0" fontId="39" fillId="4" borderId="40" xfId="7" applyFont="1" applyFill="1" applyBorder="1" applyAlignment="1" applyProtection="1">
      <alignment horizontal="center" vertical="center" wrapText="1"/>
      <protection locked="0"/>
    </xf>
    <xf numFmtId="0" fontId="39" fillId="4" borderId="41" xfId="7" applyFont="1" applyFill="1" applyBorder="1" applyAlignment="1" applyProtection="1">
      <alignment horizontal="center" vertical="center" wrapText="1"/>
      <protection locked="0"/>
    </xf>
    <xf numFmtId="0" fontId="39" fillId="4" borderId="42" xfId="7" applyFont="1" applyFill="1" applyBorder="1" applyAlignment="1" applyProtection="1">
      <alignment horizontal="center" vertical="center" wrapText="1"/>
      <protection locked="0"/>
    </xf>
    <xf numFmtId="0" fontId="39" fillId="4" borderId="3" xfId="7" applyFont="1" applyFill="1" applyBorder="1" applyAlignment="1" applyProtection="1">
      <alignment horizontal="center" vertical="center" wrapText="1"/>
      <protection locked="0"/>
    </xf>
    <xf numFmtId="0" fontId="39" fillId="4" borderId="0" xfId="7" applyFont="1" applyFill="1" applyAlignment="1" applyProtection="1">
      <alignment horizontal="center" vertical="center" wrapText="1"/>
      <protection locked="0"/>
    </xf>
    <xf numFmtId="0" fontId="39" fillId="4" borderId="2" xfId="7" applyFont="1" applyFill="1" applyBorder="1" applyAlignment="1" applyProtection="1">
      <alignment horizontal="center" vertical="center" wrapText="1"/>
      <protection locked="0"/>
    </xf>
    <xf numFmtId="0" fontId="39" fillId="4" borderId="35" xfId="7" applyFont="1" applyFill="1" applyBorder="1" applyAlignment="1" applyProtection="1">
      <alignment horizontal="center" vertical="center" wrapText="1"/>
      <protection locked="0"/>
    </xf>
    <xf numFmtId="0" fontId="39" fillId="4" borderId="33" xfId="7" applyFont="1" applyFill="1" applyBorder="1" applyAlignment="1" applyProtection="1">
      <alignment horizontal="center" vertical="center" wrapText="1"/>
      <protection locked="0"/>
    </xf>
    <xf numFmtId="0" fontId="39" fillId="4" borderId="34" xfId="7" applyFont="1" applyFill="1" applyBorder="1" applyAlignment="1" applyProtection="1">
      <alignment horizontal="center" vertical="center" wrapText="1"/>
      <protection locked="0"/>
    </xf>
    <xf numFmtId="0" fontId="38" fillId="0" borderId="123" xfId="7" applyFont="1" applyBorder="1" applyAlignment="1">
      <alignment horizontal="center" vertical="center" wrapText="1"/>
    </xf>
    <xf numFmtId="0" fontId="38" fillId="0" borderId="124" xfId="7" applyFont="1" applyBorder="1" applyAlignment="1">
      <alignment horizontal="center" vertical="center" wrapText="1"/>
    </xf>
    <xf numFmtId="0" fontId="38" fillId="0" borderId="125" xfId="7" applyFont="1" applyBorder="1" applyAlignment="1">
      <alignment horizontal="center" vertical="center" wrapText="1"/>
    </xf>
    <xf numFmtId="178" fontId="39" fillId="3" borderId="123" xfId="7" applyNumberFormat="1" applyFont="1" applyFill="1" applyBorder="1" applyAlignment="1">
      <alignment horizontal="center" vertical="center" wrapText="1"/>
    </xf>
    <xf numFmtId="178" fontId="39" fillId="3" borderId="127" xfId="7" applyNumberFormat="1" applyFont="1" applyFill="1" applyBorder="1" applyAlignment="1">
      <alignment horizontal="center" vertical="center" wrapText="1"/>
    </xf>
    <xf numFmtId="178" fontId="39" fillId="3" borderId="128" xfId="7" applyNumberFormat="1" applyFont="1" applyFill="1" applyBorder="1" applyAlignment="1">
      <alignment horizontal="center" vertical="center" wrapText="1"/>
    </xf>
    <xf numFmtId="178" fontId="39" fillId="3" borderId="125" xfId="7" applyNumberFormat="1" applyFont="1" applyFill="1" applyBorder="1" applyAlignment="1">
      <alignment horizontal="center" vertical="center" wrapText="1"/>
    </xf>
    <xf numFmtId="0" fontId="46" fillId="0" borderId="142" xfId="7" applyFont="1" applyBorder="1" applyAlignment="1">
      <alignment horizontal="center" vertical="center" wrapText="1"/>
    </xf>
    <xf numFmtId="0" fontId="46" fillId="0" borderId="143" xfId="7" applyFont="1" applyBorder="1" applyAlignment="1">
      <alignment horizontal="center" vertical="center" wrapText="1"/>
    </xf>
    <xf numFmtId="0" fontId="46" fillId="0" borderId="144" xfId="7" applyFont="1" applyBorder="1" applyAlignment="1">
      <alignment horizontal="center" vertical="center" wrapText="1"/>
    </xf>
    <xf numFmtId="178" fontId="39" fillId="3" borderId="129" xfId="7" applyNumberFormat="1" applyFont="1" applyFill="1" applyBorder="1" applyAlignment="1">
      <alignment horizontal="center" vertical="center" wrapText="1"/>
    </xf>
    <xf numFmtId="178" fontId="39" fillId="3" borderId="133" xfId="7" applyNumberFormat="1" applyFont="1" applyFill="1" applyBorder="1" applyAlignment="1">
      <alignment horizontal="center" vertical="center" wrapText="1"/>
    </xf>
    <xf numFmtId="178" fontId="39" fillId="3" borderId="134" xfId="7" applyNumberFormat="1" applyFont="1" applyFill="1" applyBorder="1" applyAlignment="1">
      <alignment horizontal="center" vertical="center" wrapText="1"/>
    </xf>
    <xf numFmtId="178" fontId="39" fillId="3" borderId="131" xfId="7" applyNumberFormat="1" applyFont="1" applyFill="1" applyBorder="1" applyAlignment="1">
      <alignment horizontal="center" vertical="center" wrapText="1"/>
    </xf>
    <xf numFmtId="0" fontId="39" fillId="0" borderId="13" xfId="7" applyFont="1" applyBorder="1" applyAlignment="1">
      <alignment horizontal="center" vertical="center" shrinkToFit="1"/>
    </xf>
    <xf numFmtId="0" fontId="39" fillId="0" borderId="22" xfId="7" applyFont="1" applyBorder="1" applyAlignment="1">
      <alignment horizontal="center" vertical="center" shrinkToFit="1"/>
    </xf>
    <xf numFmtId="0" fontId="39" fillId="6" borderId="40" xfId="7" applyFont="1" applyFill="1" applyBorder="1" applyAlignment="1" applyProtection="1">
      <alignment horizontal="center" vertical="center" shrinkToFit="1"/>
      <protection locked="0"/>
    </xf>
    <xf numFmtId="0" fontId="39" fillId="6" borderId="41" xfId="7" applyFont="1" applyFill="1" applyBorder="1" applyAlignment="1" applyProtection="1">
      <alignment horizontal="center" vertical="center" shrinkToFit="1"/>
      <protection locked="0"/>
    </xf>
    <xf numFmtId="0" fontId="39" fillId="6" borderId="70" xfId="7" applyFont="1" applyFill="1" applyBorder="1" applyAlignment="1" applyProtection="1">
      <alignment horizontal="center" vertical="center" shrinkToFit="1"/>
      <protection locked="0"/>
    </xf>
    <xf numFmtId="0" fontId="39" fillId="6" borderId="3" xfId="7" applyFont="1" applyFill="1" applyBorder="1" applyAlignment="1" applyProtection="1">
      <alignment horizontal="center" vertical="center" shrinkToFit="1"/>
      <protection locked="0"/>
    </xf>
    <xf numFmtId="0" fontId="39" fillId="6" borderId="0" xfId="7" applyFont="1" applyFill="1" applyAlignment="1" applyProtection="1">
      <alignment horizontal="center" vertical="center" shrinkToFit="1"/>
      <protection locked="0"/>
    </xf>
    <xf numFmtId="0" fontId="39" fillId="6" borderId="63" xfId="7" applyFont="1" applyFill="1" applyBorder="1" applyAlignment="1" applyProtection="1">
      <alignment horizontal="center" vertical="center" shrinkToFit="1"/>
      <protection locked="0"/>
    </xf>
    <xf numFmtId="0" fontId="39" fillId="6" borderId="47" xfId="7" applyFont="1" applyFill="1" applyBorder="1" applyAlignment="1" applyProtection="1">
      <alignment horizontal="center" vertical="center" shrinkToFit="1"/>
      <protection locked="0"/>
    </xf>
    <xf numFmtId="0" fontId="39" fillId="6" borderId="1" xfId="7" applyFont="1" applyFill="1" applyBorder="1" applyAlignment="1" applyProtection="1">
      <alignment horizontal="center" vertical="center" shrinkToFit="1"/>
      <protection locked="0"/>
    </xf>
    <xf numFmtId="0" fontId="39" fillId="6" borderId="73" xfId="7" applyFont="1" applyFill="1" applyBorder="1" applyAlignment="1" applyProtection="1">
      <alignment horizontal="center" vertical="center" shrinkToFit="1"/>
      <protection locked="0"/>
    </xf>
    <xf numFmtId="0" fontId="39" fillId="6" borderId="98" xfId="7" applyFont="1" applyFill="1" applyBorder="1" applyAlignment="1" applyProtection="1">
      <alignment horizontal="center" vertical="center" wrapText="1"/>
      <protection locked="0"/>
    </xf>
    <xf numFmtId="0" fontId="39" fillId="2" borderId="99" xfId="7" applyFont="1" applyFill="1" applyBorder="1" applyAlignment="1" applyProtection="1">
      <alignment horizontal="center" vertical="center" wrapText="1"/>
      <protection locked="0"/>
    </xf>
    <xf numFmtId="0" fontId="39" fillId="2" borderId="110" xfId="7" applyFont="1" applyFill="1" applyBorder="1" applyAlignment="1" applyProtection="1">
      <alignment horizontal="center" vertical="center" wrapText="1"/>
      <protection locked="0"/>
    </xf>
    <xf numFmtId="0" fontId="39" fillId="6" borderId="10" xfId="7" applyFont="1" applyFill="1" applyBorder="1" applyAlignment="1" applyProtection="1">
      <alignment horizontal="center" vertical="center" wrapText="1"/>
      <protection locked="0"/>
    </xf>
    <xf numFmtId="0" fontId="39" fillId="2" borderId="46" xfId="7" applyFont="1" applyFill="1" applyBorder="1" applyAlignment="1" applyProtection="1">
      <alignment horizontal="center" vertical="center" wrapText="1"/>
      <protection locked="0"/>
    </xf>
    <xf numFmtId="0" fontId="39" fillId="2" borderId="53" xfId="7" applyFont="1" applyFill="1" applyBorder="1" applyAlignment="1" applyProtection="1">
      <alignment horizontal="center" vertical="center" wrapText="1"/>
      <protection locked="0"/>
    </xf>
    <xf numFmtId="0" fontId="39" fillId="2" borderId="10" xfId="7" applyFont="1" applyFill="1" applyBorder="1" applyAlignment="1" applyProtection="1">
      <alignment horizontal="center" vertical="center" wrapText="1"/>
      <protection locked="0"/>
    </xf>
    <xf numFmtId="0" fontId="39" fillId="2" borderId="75" xfId="7" applyFont="1" applyFill="1" applyBorder="1" applyAlignment="1" applyProtection="1">
      <alignment horizontal="center" vertical="center" wrapText="1"/>
      <protection locked="0"/>
    </xf>
    <xf numFmtId="0" fontId="39" fillId="2" borderId="30" xfId="7" applyFont="1" applyFill="1" applyBorder="1" applyAlignment="1" applyProtection="1">
      <alignment horizontal="center" vertical="center" wrapText="1"/>
      <protection locked="0"/>
    </xf>
    <xf numFmtId="0" fontId="39" fillId="2" borderId="76" xfId="7" applyFont="1" applyFill="1" applyBorder="1" applyAlignment="1" applyProtection="1">
      <alignment horizontal="center" vertical="center" wrapText="1"/>
      <protection locked="0"/>
    </xf>
    <xf numFmtId="0" fontId="39" fillId="4" borderId="56" xfId="7" applyFont="1" applyFill="1" applyBorder="1" applyAlignment="1" applyProtection="1">
      <alignment horizontal="center" vertical="center" wrapText="1"/>
      <protection locked="0"/>
    </xf>
    <xf numFmtId="0" fontId="39" fillId="4" borderId="71" xfId="7" applyFont="1" applyFill="1" applyBorder="1" applyAlignment="1" applyProtection="1">
      <alignment horizontal="center" vertical="center" wrapText="1"/>
      <protection locked="0"/>
    </xf>
    <xf numFmtId="0" fontId="39" fillId="4" borderId="111" xfId="7" applyFont="1" applyFill="1" applyBorder="1" applyAlignment="1" applyProtection="1">
      <alignment horizontal="center" vertical="center" wrapText="1"/>
      <protection locked="0"/>
    </xf>
    <xf numFmtId="0" fontId="38" fillId="0" borderId="135" xfId="7" applyFont="1" applyBorder="1" applyAlignment="1">
      <alignment horizontal="center" vertical="center" wrapText="1"/>
    </xf>
    <xf numFmtId="0" fontId="38" fillId="0" borderId="136" xfId="7" applyFont="1" applyBorder="1" applyAlignment="1">
      <alignment horizontal="center" vertical="center" wrapText="1"/>
    </xf>
    <xf numFmtId="0" fontId="38" fillId="0" borderId="137" xfId="7" applyFont="1" applyBorder="1" applyAlignment="1">
      <alignment horizontal="center" vertical="center" wrapText="1"/>
    </xf>
    <xf numFmtId="0" fontId="39" fillId="4" borderId="47" xfId="7" applyFont="1" applyFill="1" applyBorder="1" applyAlignment="1" applyProtection="1">
      <alignment horizontal="center" vertical="center" wrapText="1"/>
      <protection locked="0"/>
    </xf>
    <xf numFmtId="0" fontId="39" fillId="4" borderId="1" xfId="7" applyFont="1" applyFill="1" applyBorder="1" applyAlignment="1" applyProtection="1">
      <alignment horizontal="center" vertical="center" wrapText="1"/>
      <protection locked="0"/>
    </xf>
    <xf numFmtId="0" fontId="39" fillId="4" borderId="48" xfId="7" applyFont="1" applyFill="1" applyBorder="1" applyAlignment="1" applyProtection="1">
      <alignment horizontal="center" vertical="center" wrapText="1"/>
      <protection locked="0"/>
    </xf>
    <xf numFmtId="0" fontId="46" fillId="0" borderId="129" xfId="7" applyFont="1" applyBorder="1" applyAlignment="1">
      <alignment horizontal="center" vertical="center" wrapText="1"/>
    </xf>
    <xf numFmtId="0" fontId="46" fillId="0" borderId="130" xfId="7" applyFont="1" applyBorder="1" applyAlignment="1">
      <alignment horizontal="center" vertical="center" wrapText="1"/>
    </xf>
    <xf numFmtId="0" fontId="46" fillId="0" borderId="131" xfId="7" applyFont="1" applyBorder="1" applyAlignment="1">
      <alignment horizontal="center" vertical="center" wrapText="1"/>
    </xf>
    <xf numFmtId="0" fontId="39" fillId="2" borderId="100" xfId="7" applyFont="1" applyFill="1" applyBorder="1" applyAlignment="1" applyProtection="1">
      <alignment horizontal="center" vertical="center" wrapText="1"/>
      <protection locked="0"/>
    </xf>
    <xf numFmtId="0" fontId="39" fillId="4" borderId="72" xfId="7" applyFont="1" applyFill="1" applyBorder="1" applyAlignment="1" applyProtection="1">
      <alignment horizontal="center" vertical="center" wrapText="1"/>
      <protection locked="0"/>
    </xf>
    <xf numFmtId="0" fontId="39" fillId="4" borderId="40" xfId="7" applyFont="1" applyFill="1" applyBorder="1" applyAlignment="1" applyProtection="1">
      <alignment horizontal="left" vertical="center" wrapText="1"/>
      <protection locked="0"/>
    </xf>
    <xf numFmtId="0" fontId="39" fillId="4" borderId="41" xfId="7" applyFont="1" applyFill="1" applyBorder="1" applyAlignment="1" applyProtection="1">
      <alignment horizontal="left" vertical="center" wrapText="1"/>
      <protection locked="0"/>
    </xf>
    <xf numFmtId="0" fontId="39" fillId="4" borderId="42" xfId="7" applyFont="1" applyFill="1" applyBorder="1" applyAlignment="1" applyProtection="1">
      <alignment horizontal="left" vertical="center" wrapText="1"/>
      <protection locked="0"/>
    </xf>
    <xf numFmtId="0" fontId="39" fillId="4" borderId="3" xfId="7" applyFont="1" applyFill="1" applyBorder="1" applyAlignment="1" applyProtection="1">
      <alignment horizontal="left" vertical="center" wrapText="1"/>
      <protection locked="0"/>
    </xf>
    <xf numFmtId="0" fontId="39" fillId="4" borderId="0" xfId="7" applyFont="1" applyFill="1" applyAlignment="1" applyProtection="1">
      <alignment horizontal="left" vertical="center" wrapText="1"/>
      <protection locked="0"/>
    </xf>
    <xf numFmtId="0" fontId="39" fillId="4" borderId="2" xfId="7" applyFont="1" applyFill="1" applyBorder="1" applyAlignment="1" applyProtection="1">
      <alignment horizontal="left" vertical="center" wrapText="1"/>
      <protection locked="0"/>
    </xf>
    <xf numFmtId="0" fontId="39" fillId="4" borderId="47" xfId="7" applyFont="1" applyFill="1" applyBorder="1" applyAlignment="1" applyProtection="1">
      <alignment horizontal="left" vertical="center" wrapText="1"/>
      <protection locked="0"/>
    </xf>
    <xf numFmtId="0" fontId="39" fillId="4" borderId="1" xfId="7" applyFont="1" applyFill="1" applyBorder="1" applyAlignment="1" applyProtection="1">
      <alignment horizontal="left" vertical="center" wrapText="1"/>
      <protection locked="0"/>
    </xf>
    <xf numFmtId="0" fontId="39" fillId="4" borderId="48" xfId="7" applyFont="1" applyFill="1" applyBorder="1" applyAlignment="1" applyProtection="1">
      <alignment horizontal="left" vertical="center" wrapText="1"/>
      <protection locked="0"/>
    </xf>
    <xf numFmtId="0" fontId="39" fillId="6" borderId="40" xfId="7" applyFont="1" applyFill="1" applyBorder="1" applyAlignment="1" applyProtection="1">
      <alignment horizontal="center" vertical="center"/>
      <protection locked="0"/>
    </xf>
    <xf numFmtId="0" fontId="39" fillId="6" borderId="41" xfId="7" applyFont="1" applyFill="1" applyBorder="1" applyAlignment="1" applyProtection="1">
      <alignment horizontal="center" vertical="center"/>
      <protection locked="0"/>
    </xf>
    <xf numFmtId="0" fontId="39" fillId="6" borderId="70" xfId="7" applyFont="1" applyFill="1" applyBorder="1" applyAlignment="1" applyProtection="1">
      <alignment horizontal="center" vertical="center"/>
      <protection locked="0"/>
    </xf>
    <xf numFmtId="0" fontId="39" fillId="6" borderId="3" xfId="7" applyFont="1" applyFill="1" applyBorder="1" applyAlignment="1" applyProtection="1">
      <alignment horizontal="center" vertical="center"/>
      <protection locked="0"/>
    </xf>
    <xf numFmtId="0" fontId="39" fillId="6" borderId="0" xfId="7" applyFont="1" applyFill="1" applyAlignment="1" applyProtection="1">
      <alignment horizontal="center" vertical="center"/>
      <protection locked="0"/>
    </xf>
    <xf numFmtId="0" fontId="39" fillId="6" borderId="63" xfId="7" applyFont="1" applyFill="1" applyBorder="1" applyAlignment="1" applyProtection="1">
      <alignment horizontal="center" vertical="center"/>
      <protection locked="0"/>
    </xf>
    <xf numFmtId="0" fontId="39" fillId="6" borderId="47" xfId="7" applyFont="1" applyFill="1" applyBorder="1" applyAlignment="1" applyProtection="1">
      <alignment horizontal="center" vertical="center"/>
      <protection locked="0"/>
    </xf>
    <xf numFmtId="0" fontId="39" fillId="6" borderId="1" xfId="7" applyFont="1" applyFill="1" applyBorder="1" applyAlignment="1" applyProtection="1">
      <alignment horizontal="center" vertical="center"/>
      <protection locked="0"/>
    </xf>
    <xf numFmtId="0" fontId="39" fillId="6" borderId="73" xfId="7" applyFont="1" applyFill="1" applyBorder="1" applyAlignment="1" applyProtection="1">
      <alignment horizontal="center" vertical="center"/>
      <protection locked="0"/>
    </xf>
    <xf numFmtId="1" fontId="39" fillId="3" borderId="119" xfId="7" applyNumberFormat="1" applyFont="1" applyFill="1" applyBorder="1" applyAlignment="1">
      <alignment horizontal="center" vertical="center" wrapText="1"/>
    </xf>
    <xf numFmtId="1" fontId="39" fillId="3" borderId="120" xfId="7" applyNumberFormat="1" applyFont="1" applyFill="1" applyBorder="1" applyAlignment="1">
      <alignment horizontal="center" vertical="center" wrapText="1"/>
    </xf>
    <xf numFmtId="1" fontId="39" fillId="3" borderId="121" xfId="7" applyNumberFormat="1" applyFont="1" applyFill="1" applyBorder="1" applyAlignment="1">
      <alignment horizontal="center" vertical="center" wrapText="1"/>
    </xf>
    <xf numFmtId="1" fontId="39" fillId="3" borderId="122" xfId="7" applyNumberFormat="1" applyFont="1" applyFill="1" applyBorder="1" applyAlignment="1">
      <alignment horizontal="center" vertical="center" wrapText="1"/>
    </xf>
    <xf numFmtId="0" fontId="39" fillId="4" borderId="28" xfId="7" applyFont="1" applyFill="1" applyBorder="1" applyAlignment="1" applyProtection="1">
      <alignment horizontal="left" vertical="center" wrapText="1"/>
      <protection locked="0"/>
    </xf>
    <xf numFmtId="0" fontId="39" fillId="4" borderId="7" xfId="7" applyFont="1" applyFill="1" applyBorder="1" applyAlignment="1" applyProtection="1">
      <alignment horizontal="left" vertical="center" wrapText="1"/>
      <protection locked="0"/>
    </xf>
    <xf numFmtId="0" fontId="39" fillId="4" borderId="29" xfId="7" applyFont="1" applyFill="1" applyBorder="1" applyAlignment="1" applyProtection="1">
      <alignment horizontal="left" vertical="center" wrapText="1"/>
      <protection locked="0"/>
    </xf>
    <xf numFmtId="0" fontId="39" fillId="0" borderId="15" xfId="7" applyFont="1" applyBorder="1" applyAlignment="1">
      <alignment horizontal="center" vertical="center" shrinkToFit="1"/>
    </xf>
    <xf numFmtId="0" fontId="39" fillId="6" borderId="28" xfId="7" applyFont="1" applyFill="1" applyBorder="1" applyAlignment="1" applyProtection="1">
      <alignment horizontal="center" vertical="center"/>
      <protection locked="0"/>
    </xf>
    <xf numFmtId="0" fontId="39" fillId="6" borderId="7" xfId="7" applyFont="1" applyFill="1" applyBorder="1" applyAlignment="1" applyProtection="1">
      <alignment horizontal="center" vertical="center"/>
      <protection locked="0"/>
    </xf>
    <xf numFmtId="0" fontId="39" fillId="6" borderId="60" xfId="7" applyFont="1" applyFill="1" applyBorder="1" applyAlignment="1" applyProtection="1">
      <alignment horizontal="center" vertical="center"/>
      <protection locked="0"/>
    </xf>
    <xf numFmtId="0" fontId="39" fillId="6" borderId="61" xfId="7" applyFont="1" applyFill="1" applyBorder="1" applyAlignment="1" applyProtection="1">
      <alignment horizontal="center" vertical="center" wrapText="1"/>
      <protection locked="0"/>
    </xf>
    <xf numFmtId="0" fontId="39" fillId="6" borderId="104" xfId="7" applyFont="1" applyFill="1" applyBorder="1" applyAlignment="1" applyProtection="1">
      <alignment horizontal="center" vertical="center" wrapText="1"/>
      <protection locked="0"/>
    </xf>
    <xf numFmtId="0" fontId="39" fillId="2" borderId="44" xfId="7" applyFont="1" applyFill="1" applyBorder="1" applyAlignment="1" applyProtection="1">
      <alignment horizontal="center" vertical="center" wrapText="1"/>
      <protection locked="0"/>
    </xf>
    <xf numFmtId="0" fontId="39" fillId="2" borderId="105" xfId="7" applyFont="1" applyFill="1" applyBorder="1" applyAlignment="1" applyProtection="1">
      <alignment horizontal="center" vertical="center" wrapText="1"/>
      <protection locked="0"/>
    </xf>
    <xf numFmtId="0" fontId="39" fillId="4" borderId="101" xfId="7" applyFont="1" applyFill="1" applyBorder="1" applyAlignment="1" applyProtection="1">
      <alignment horizontal="center" vertical="center" wrapText="1"/>
      <protection locked="0"/>
    </xf>
    <xf numFmtId="0" fontId="39" fillId="4" borderId="7" xfId="7" applyFont="1" applyFill="1" applyBorder="1" applyAlignment="1" applyProtection="1">
      <alignment horizontal="center" vertical="center" wrapText="1"/>
      <protection locked="0"/>
    </xf>
    <xf numFmtId="0" fontId="39" fillId="4" borderId="29" xfId="7" applyFont="1" applyFill="1" applyBorder="1" applyAlignment="1" applyProtection="1">
      <alignment horizontal="center" vertical="center" wrapText="1"/>
      <protection locked="0"/>
    </xf>
    <xf numFmtId="0" fontId="38" fillId="0" borderId="115" xfId="7" applyFont="1" applyBorder="1" applyAlignment="1">
      <alignment horizontal="center" vertical="center" wrapText="1"/>
    </xf>
    <xf numFmtId="0" fontId="38" fillId="0" borderId="116" xfId="7" applyFont="1" applyBorder="1" applyAlignment="1">
      <alignment horizontal="center" vertical="center" wrapText="1"/>
    </xf>
    <xf numFmtId="0" fontId="38" fillId="0" borderId="117" xfId="7" applyFont="1" applyBorder="1" applyAlignment="1">
      <alignment horizontal="center" vertical="center" wrapText="1"/>
    </xf>
    <xf numFmtId="0" fontId="45" fillId="3" borderId="28" xfId="7" applyFont="1" applyFill="1" applyBorder="1" applyAlignment="1">
      <alignment horizontal="center" vertical="center" wrapText="1"/>
    </xf>
    <xf numFmtId="0" fontId="45" fillId="3" borderId="60" xfId="7" applyFont="1" applyFill="1" applyBorder="1" applyAlignment="1">
      <alignment horizontal="center" vertical="center" wrapText="1"/>
    </xf>
    <xf numFmtId="0" fontId="45" fillId="3" borderId="3" xfId="7" applyFont="1" applyFill="1" applyBorder="1" applyAlignment="1">
      <alignment horizontal="center" vertical="center" wrapText="1"/>
    </xf>
    <xf numFmtId="0" fontId="45" fillId="3" borderId="63" xfId="7" applyFont="1" applyFill="1" applyBorder="1" applyAlignment="1">
      <alignment horizontal="center" vertical="center" wrapText="1"/>
    </xf>
    <xf numFmtId="0" fontId="45" fillId="3" borderId="35" xfId="7" applyFont="1" applyFill="1" applyBorder="1" applyAlignment="1">
      <alignment horizontal="center" vertical="center" wrapText="1"/>
    </xf>
    <xf numFmtId="0" fontId="45" fillId="3" borderId="74" xfId="7" applyFont="1" applyFill="1" applyBorder="1" applyAlignment="1">
      <alignment horizontal="center" vertical="center" wrapText="1"/>
    </xf>
    <xf numFmtId="0" fontId="45" fillId="3" borderId="101" xfId="7" applyFont="1" applyFill="1" applyBorder="1" applyAlignment="1">
      <alignment horizontal="center" vertical="center" wrapText="1"/>
    </xf>
    <xf numFmtId="0" fontId="45" fillId="3" borderId="29" xfId="7" applyFont="1" applyFill="1" applyBorder="1" applyAlignment="1">
      <alignment horizontal="center" vertical="center" wrapText="1"/>
    </xf>
    <xf numFmtId="0" fontId="45" fillId="3" borderId="71" xfId="7" applyFont="1" applyFill="1" applyBorder="1" applyAlignment="1">
      <alignment horizontal="center" vertical="center" wrapText="1"/>
    </xf>
    <xf numFmtId="0" fontId="45" fillId="3" borderId="2" xfId="7" applyFont="1" applyFill="1" applyBorder="1" applyAlignment="1">
      <alignment horizontal="center" vertical="center" wrapText="1"/>
    </xf>
    <xf numFmtId="0" fontId="45" fillId="3" borderId="111" xfId="7" applyFont="1" applyFill="1" applyBorder="1" applyAlignment="1">
      <alignment horizontal="center" vertical="center" wrapText="1"/>
    </xf>
    <xf numFmtId="0" fontId="45" fillId="3" borderId="34" xfId="7" applyFont="1" applyFill="1" applyBorder="1" applyAlignment="1">
      <alignment horizontal="center" vertical="center" wrapText="1"/>
    </xf>
    <xf numFmtId="0" fontId="42" fillId="0" borderId="28" xfId="7" applyFont="1" applyBorder="1" applyAlignment="1">
      <alignment horizontal="center" vertical="center" wrapText="1"/>
    </xf>
    <xf numFmtId="0" fontId="42" fillId="0" borderId="29" xfId="7" applyFont="1" applyBorder="1" applyAlignment="1">
      <alignment horizontal="center" vertical="center" wrapText="1"/>
    </xf>
    <xf numFmtId="0" fontId="39" fillId="0" borderId="45" xfId="7" applyFont="1" applyBorder="1" applyAlignment="1">
      <alignment horizontal="center" vertical="center"/>
    </xf>
    <xf numFmtId="0" fontId="39" fillId="0" borderId="46" xfId="7" applyFont="1" applyBorder="1" applyAlignment="1">
      <alignment horizontal="center" vertical="center"/>
    </xf>
    <xf numFmtId="0" fontId="39" fillId="0" borderId="12" xfId="7" applyFont="1" applyBorder="1" applyAlignment="1">
      <alignment horizontal="center" vertical="center"/>
    </xf>
    <xf numFmtId="0" fontId="39" fillId="3" borderId="45" xfId="7" applyFont="1" applyFill="1" applyBorder="1" applyAlignment="1">
      <alignment horizontal="center" vertical="center"/>
    </xf>
    <xf numFmtId="0" fontId="39" fillId="3" borderId="46" xfId="7" applyFont="1" applyFill="1" applyBorder="1" applyAlignment="1">
      <alignment horizontal="center" vertical="center"/>
    </xf>
    <xf numFmtId="0" fontId="39" fillId="3" borderId="12" xfId="7" applyFont="1" applyFill="1" applyBorder="1" applyAlignment="1">
      <alignment horizontal="center" vertical="center"/>
    </xf>
    <xf numFmtId="20" fontId="39" fillId="4" borderId="10" xfId="7" applyNumberFormat="1" applyFont="1" applyFill="1" applyBorder="1" applyAlignment="1" applyProtection="1">
      <alignment horizontal="center" vertical="center"/>
      <protection locked="0"/>
    </xf>
    <xf numFmtId="20" fontId="39" fillId="4" borderId="46" xfId="7" applyNumberFormat="1" applyFont="1" applyFill="1" applyBorder="1" applyAlignment="1" applyProtection="1">
      <alignment horizontal="center" vertical="center"/>
      <protection locked="0"/>
    </xf>
    <xf numFmtId="20" fontId="39" fillId="4" borderId="53" xfId="7" applyNumberFormat="1" applyFont="1" applyFill="1" applyBorder="1" applyAlignment="1" applyProtection="1">
      <alignment horizontal="center" vertical="center"/>
      <protection locked="0"/>
    </xf>
    <xf numFmtId="4" fontId="39" fillId="0" borderId="10" xfId="7" applyNumberFormat="1" applyFont="1" applyBorder="1" applyAlignment="1">
      <alignment horizontal="center" vertical="center"/>
    </xf>
    <xf numFmtId="4" fontId="39" fillId="0" borderId="53" xfId="7" applyNumberFormat="1" applyFont="1" applyBorder="1" applyAlignment="1">
      <alignment horizontal="center" vertical="center"/>
    </xf>
    <xf numFmtId="0" fontId="39" fillId="0" borderId="21" xfId="7" applyFont="1" applyBorder="1" applyAlignment="1">
      <alignment horizontal="center" vertical="center"/>
    </xf>
    <xf numFmtId="0" fontId="39" fillId="0" borderId="58" xfId="7" applyFont="1" applyBorder="1" applyAlignment="1">
      <alignment horizontal="center" vertical="center"/>
    </xf>
    <xf numFmtId="0" fontId="39" fillId="0" borderId="9" xfId="7" applyFont="1" applyBorder="1" applyAlignment="1">
      <alignment horizontal="center" vertical="center"/>
    </xf>
    <xf numFmtId="0" fontId="39" fillId="0" borderId="28" xfId="7" applyFont="1" applyBorder="1" applyAlignment="1">
      <alignment horizontal="center" vertical="center" wrapText="1"/>
    </xf>
    <xf numFmtId="0" fontId="39" fillId="0" borderId="7" xfId="7" applyFont="1" applyBorder="1" applyAlignment="1">
      <alignment horizontal="center" vertical="center" wrapText="1"/>
    </xf>
    <xf numFmtId="0" fontId="39" fillId="0" borderId="60" xfId="7" applyFont="1" applyBorder="1" applyAlignment="1">
      <alignment horizontal="center" vertical="center" wrapText="1"/>
    </xf>
    <xf numFmtId="0" fontId="39" fillId="0" borderId="3" xfId="7" applyFont="1" applyBorder="1" applyAlignment="1">
      <alignment horizontal="center" vertical="center" wrapText="1"/>
    </xf>
    <xf numFmtId="0" fontId="39" fillId="0" borderId="0" xfId="7" applyFont="1" applyAlignment="1">
      <alignment horizontal="center" vertical="center" wrapText="1"/>
    </xf>
    <xf numFmtId="0" fontId="39" fillId="0" borderId="63" xfId="7" applyFont="1" applyBorder="1" applyAlignment="1">
      <alignment horizontal="center" vertical="center" wrapText="1"/>
    </xf>
    <xf numFmtId="0" fontId="39" fillId="0" borderId="35" xfId="7" applyFont="1" applyBorder="1" applyAlignment="1">
      <alignment horizontal="center" vertical="center" wrapText="1"/>
    </xf>
    <xf numFmtId="0" fontId="39" fillId="0" borderId="33" xfId="7" applyFont="1" applyBorder="1" applyAlignment="1">
      <alignment horizontal="center" vertical="center" wrapText="1"/>
    </xf>
    <xf numFmtId="0" fontId="39" fillId="0" borderId="74" xfId="7" applyFont="1" applyBorder="1" applyAlignment="1">
      <alignment horizontal="center" vertical="center" wrapText="1"/>
    </xf>
    <xf numFmtId="0" fontId="43" fillId="0" borderId="61" xfId="7" applyFont="1" applyBorder="1" applyAlignment="1">
      <alignment horizontal="center" vertical="center" wrapText="1"/>
    </xf>
    <xf numFmtId="0" fontId="43" fillId="0" borderId="99" xfId="7" applyFont="1" applyBorder="1" applyAlignment="1">
      <alignment horizontal="center" vertical="center" wrapText="1"/>
    </xf>
    <xf numFmtId="0" fontId="43" fillId="0" borderId="110" xfId="7" applyFont="1" applyBorder="1" applyAlignment="1">
      <alignment horizontal="center" vertical="center" wrapText="1"/>
    </xf>
    <xf numFmtId="0" fontId="39" fillId="0" borderId="101" xfId="7" applyFont="1" applyBorder="1" applyAlignment="1">
      <alignment horizontal="center" vertical="center" wrapText="1"/>
    </xf>
    <xf numFmtId="0" fontId="39" fillId="0" borderId="71" xfId="7" applyFont="1" applyBorder="1" applyAlignment="1">
      <alignment horizontal="center" vertical="center" wrapText="1"/>
    </xf>
    <xf numFmtId="0" fontId="39" fillId="0" borderId="111" xfId="7" applyFont="1" applyBorder="1" applyAlignment="1">
      <alignment horizontal="center" vertical="center" wrapText="1"/>
    </xf>
    <xf numFmtId="0" fontId="39" fillId="0" borderId="29" xfId="7" applyFont="1" applyBorder="1" applyAlignment="1">
      <alignment horizontal="center" vertical="center" wrapText="1"/>
    </xf>
    <xf numFmtId="0" fontId="39" fillId="0" borderId="2" xfId="7" applyFont="1" applyBorder="1" applyAlignment="1">
      <alignment horizontal="center" vertical="center" wrapText="1"/>
    </xf>
    <xf numFmtId="0" fontId="39" fillId="0" borderId="34" xfId="7" applyFont="1" applyBorder="1" applyAlignment="1">
      <alignment horizontal="center" vertical="center" wrapText="1"/>
    </xf>
    <xf numFmtId="0" fontId="43" fillId="0" borderId="28" xfId="7" applyFont="1" applyBorder="1" applyAlignment="1">
      <alignment horizontal="center" vertical="center" wrapText="1"/>
    </xf>
    <xf numFmtId="0" fontId="43" fillId="0" borderId="7" xfId="7" applyFont="1" applyBorder="1" applyAlignment="1">
      <alignment horizontal="center" vertical="center" wrapText="1"/>
    </xf>
    <xf numFmtId="0" fontId="43" fillId="0" borderId="29" xfId="7" applyFont="1" applyBorder="1" applyAlignment="1">
      <alignment horizontal="center" vertical="center" wrapText="1"/>
    </xf>
    <xf numFmtId="0" fontId="43" fillId="0" borderId="3" xfId="7" applyFont="1" applyBorder="1" applyAlignment="1">
      <alignment horizontal="center" vertical="center" wrapText="1"/>
    </xf>
    <xf numFmtId="0" fontId="43" fillId="0" borderId="0" xfId="7" applyFont="1" applyAlignment="1">
      <alignment horizontal="center" vertical="center" wrapText="1"/>
    </xf>
    <xf numFmtId="0" fontId="43" fillId="0" borderId="2" xfId="7" applyFont="1" applyBorder="1" applyAlignment="1">
      <alignment horizontal="center" vertical="center" wrapText="1"/>
    </xf>
    <xf numFmtId="0" fontId="43" fillId="0" borderId="35" xfId="7" applyFont="1" applyBorder="1" applyAlignment="1">
      <alignment horizontal="center" vertical="center" wrapText="1"/>
    </xf>
    <xf numFmtId="0" fontId="43" fillId="0" borderId="33" xfId="7" applyFont="1" applyBorder="1" applyAlignment="1">
      <alignment horizontal="center" vertical="center" wrapText="1"/>
    </xf>
    <xf numFmtId="0" fontId="43" fillId="0" borderId="34" xfId="7" applyFont="1" applyBorder="1" applyAlignment="1">
      <alignment horizontal="center" vertical="center" wrapText="1"/>
    </xf>
    <xf numFmtId="0" fontId="39" fillId="0" borderId="28" xfId="7" quotePrefix="1" applyFont="1" applyBorder="1" applyAlignment="1">
      <alignment horizontal="center" vertical="center"/>
    </xf>
    <xf numFmtId="0" fontId="39" fillId="0" borderId="7" xfId="7" applyFont="1" applyBorder="1" applyAlignment="1">
      <alignment horizontal="center" vertical="center"/>
    </xf>
    <xf numFmtId="0" fontId="39" fillId="0" borderId="29" xfId="7" applyFont="1" applyBorder="1" applyAlignment="1">
      <alignment horizontal="center" vertical="center"/>
    </xf>
    <xf numFmtId="0" fontId="39" fillId="6" borderId="10" xfId="7" applyFont="1" applyFill="1" applyBorder="1" applyAlignment="1" applyProtection="1">
      <alignment horizontal="center" vertical="center"/>
      <protection locked="0"/>
    </xf>
    <xf numFmtId="0" fontId="39" fillId="2" borderId="46" xfId="7" applyFont="1" applyFill="1" applyBorder="1" applyAlignment="1" applyProtection="1">
      <alignment horizontal="center" vertical="center"/>
      <protection locked="0"/>
    </xf>
    <xf numFmtId="0" fontId="39" fillId="2" borderId="53" xfId="7" applyFont="1" applyFill="1" applyBorder="1" applyAlignment="1" applyProtection="1">
      <alignment horizontal="center" vertical="center"/>
      <protection locked="0"/>
    </xf>
    <xf numFmtId="0" fontId="39" fillId="4" borderId="10" xfId="7" applyFont="1" applyFill="1" applyBorder="1" applyAlignment="1" applyProtection="1">
      <alignment horizontal="center" vertical="center"/>
      <protection locked="0"/>
    </xf>
    <xf numFmtId="0" fontId="39" fillId="4" borderId="53" xfId="7" applyFont="1" applyFill="1" applyBorder="1" applyAlignment="1" applyProtection="1">
      <alignment horizontal="center" vertical="center"/>
      <protection locked="0"/>
    </xf>
    <xf numFmtId="0" fontId="39" fillId="3" borderId="10" xfId="7" applyFont="1" applyFill="1" applyBorder="1" applyAlignment="1">
      <alignment horizontal="center" vertical="center"/>
    </xf>
    <xf numFmtId="0" fontId="39" fillId="3" borderId="53" xfId="7" applyFont="1" applyFill="1" applyBorder="1" applyAlignment="1">
      <alignment horizontal="center" vertical="center"/>
    </xf>
    <xf numFmtId="0" fontId="39" fillId="4" borderId="46" xfId="7" applyFont="1" applyFill="1" applyBorder="1" applyAlignment="1" applyProtection="1">
      <alignment horizontal="center" vertical="center"/>
      <protection locked="0"/>
    </xf>
    <xf numFmtId="38" fontId="39" fillId="3" borderId="0" xfId="8" applyFont="1" applyFill="1" applyBorder="1" applyAlignment="1" applyProtection="1">
      <alignment horizontal="center" vertical="center"/>
    </xf>
    <xf numFmtId="0" fontId="40" fillId="6" borderId="0" xfId="7" applyFont="1" applyFill="1" applyAlignment="1" applyProtection="1">
      <alignment horizontal="center" vertical="center"/>
      <protection locked="0"/>
    </xf>
    <xf numFmtId="0" fontId="40" fillId="2" borderId="0" xfId="7" applyFont="1" applyFill="1" applyAlignment="1" applyProtection="1">
      <alignment horizontal="center" vertical="center"/>
      <protection locked="0"/>
    </xf>
    <xf numFmtId="0" fontId="40" fillId="4" borderId="0" xfId="7" applyFont="1" applyFill="1" applyAlignment="1" applyProtection="1">
      <alignment horizontal="center" vertical="center"/>
      <protection locked="0"/>
    </xf>
    <xf numFmtId="0" fontId="40" fillId="0" borderId="0" xfId="7" applyFont="1" applyAlignment="1">
      <alignment horizontal="center" vertical="center"/>
    </xf>
    <xf numFmtId="178" fontId="42" fillId="3" borderId="159" xfId="7" applyNumberFormat="1" applyFont="1" applyFill="1" applyBorder="1" applyAlignment="1">
      <alignment horizontal="center" vertical="center" wrapText="1"/>
    </xf>
    <xf numFmtId="178" fontId="42" fillId="3" borderId="160" xfId="7" applyNumberFormat="1" applyFont="1" applyFill="1" applyBorder="1" applyAlignment="1">
      <alignment horizontal="center" vertical="center" wrapText="1"/>
    </xf>
    <xf numFmtId="178" fontId="42" fillId="3" borderId="161" xfId="7" applyNumberFormat="1" applyFont="1" applyFill="1" applyBorder="1" applyAlignment="1">
      <alignment horizontal="center" vertical="center" wrapText="1"/>
    </xf>
    <xf numFmtId="178" fontId="42" fillId="3" borderId="156" xfId="7" applyNumberFormat="1" applyFont="1" applyFill="1" applyBorder="1" applyAlignment="1">
      <alignment horizontal="center" vertical="center" wrapText="1"/>
    </xf>
    <xf numFmtId="178" fontId="42" fillId="3" borderId="157" xfId="7" applyNumberFormat="1" applyFont="1" applyFill="1" applyBorder="1" applyAlignment="1">
      <alignment horizontal="center" vertical="center" wrapText="1"/>
    </xf>
    <xf numFmtId="178" fontId="42" fillId="3" borderId="158" xfId="7" applyNumberFormat="1" applyFont="1" applyFill="1" applyBorder="1" applyAlignment="1">
      <alignment horizontal="center" vertical="center" wrapText="1"/>
    </xf>
    <xf numFmtId="178" fontId="42" fillId="3" borderId="163" xfId="7" applyNumberFormat="1" applyFont="1" applyFill="1" applyBorder="1" applyAlignment="1">
      <alignment horizontal="center" vertical="center" wrapText="1"/>
    </xf>
    <xf numFmtId="178" fontId="42" fillId="3" borderId="164" xfId="7" applyNumberFormat="1" applyFont="1" applyFill="1" applyBorder="1" applyAlignment="1">
      <alignment horizontal="center" vertical="center" wrapText="1"/>
    </xf>
    <xf numFmtId="178" fontId="42" fillId="3" borderId="165" xfId="7" applyNumberFormat="1" applyFont="1" applyFill="1" applyBorder="1" applyAlignment="1">
      <alignment horizontal="center" vertical="center" wrapText="1"/>
    </xf>
    <xf numFmtId="0" fontId="42" fillId="0" borderId="153" xfId="7" applyFont="1" applyBorder="1" applyAlignment="1">
      <alignment horizontal="center" vertical="center" wrapText="1"/>
    </xf>
    <xf numFmtId="0" fontId="42" fillId="0" borderId="154" xfId="7" applyFont="1" applyBorder="1" applyAlignment="1">
      <alignment horizontal="center" vertical="center" wrapText="1"/>
    </xf>
    <xf numFmtId="0" fontId="42" fillId="0" borderId="155" xfId="7" applyFont="1" applyBorder="1" applyAlignment="1">
      <alignment horizontal="center" vertical="center" wrapText="1"/>
    </xf>
    <xf numFmtId="0" fontId="42" fillId="0" borderId="156" xfId="7" applyFont="1" applyBorder="1" applyAlignment="1">
      <alignment horizontal="center" vertical="center" wrapText="1"/>
    </xf>
    <xf numFmtId="0" fontId="42" fillId="0" borderId="157" xfId="7" applyFont="1" applyBorder="1" applyAlignment="1">
      <alignment horizontal="center" vertical="center" wrapText="1"/>
    </xf>
    <xf numFmtId="0" fontId="42" fillId="0" borderId="158" xfId="7" applyFont="1" applyBorder="1" applyAlignment="1">
      <alignment horizontal="center" vertical="center" wrapText="1"/>
    </xf>
    <xf numFmtId="0" fontId="42" fillId="0" borderId="163" xfId="7" applyFont="1" applyBorder="1" applyAlignment="1">
      <alignment horizontal="center" vertical="center" wrapText="1"/>
    </xf>
    <xf numFmtId="0" fontId="42" fillId="0" borderId="164" xfId="7" applyFont="1" applyBorder="1" applyAlignment="1">
      <alignment horizontal="center" vertical="center" wrapText="1"/>
    </xf>
    <xf numFmtId="0" fontId="42" fillId="0" borderId="165" xfId="7" applyFont="1" applyBorder="1" applyAlignment="1">
      <alignment horizontal="center" vertical="center" wrapText="1"/>
    </xf>
    <xf numFmtId="0" fontId="39" fillId="0" borderId="13" xfId="7" applyFont="1" applyBorder="1" applyAlignment="1">
      <alignment horizontal="center" vertical="center"/>
    </xf>
    <xf numFmtId="0" fontId="39" fillId="0" borderId="22" xfId="7" applyFont="1" applyBorder="1" applyAlignment="1">
      <alignment horizontal="center" vertical="center"/>
    </xf>
    <xf numFmtId="0" fontId="39" fillId="0" borderId="15" xfId="7" applyFont="1" applyBorder="1" applyAlignment="1">
      <alignment horizontal="center" vertical="center"/>
    </xf>
    <xf numFmtId="0" fontId="32" fillId="3" borderId="11" xfId="7" applyFont="1" applyFill="1" applyBorder="1" applyAlignment="1">
      <alignment horizontal="center" vertical="center"/>
    </xf>
    <xf numFmtId="0" fontId="43" fillId="3" borderId="0" xfId="7" applyFont="1" applyFill="1" applyAlignment="1">
      <alignment horizontal="left" vertical="center" indent="1"/>
    </xf>
    <xf numFmtId="0" fontId="6" fillId="0" borderId="106" xfId="4" applyFont="1" applyBorder="1" applyAlignment="1">
      <alignment horizontal="center" vertical="center"/>
    </xf>
    <xf numFmtId="0" fontId="6" fillId="0" borderId="88" xfId="4" applyFont="1" applyBorder="1" applyAlignment="1">
      <alignment horizontal="center" vertical="center"/>
    </xf>
    <xf numFmtId="0" fontId="11" fillId="0" borderId="56" xfId="4" applyFont="1" applyBorder="1" applyAlignment="1">
      <alignment horizontal="center" vertical="center"/>
    </xf>
    <xf numFmtId="0" fontId="11" fillId="0" borderId="41" xfId="4" applyFont="1" applyBorder="1" applyAlignment="1">
      <alignment horizontal="center" vertical="center"/>
    </xf>
    <xf numFmtId="0" fontId="11" fillId="0" borderId="70" xfId="4" applyFont="1" applyBorder="1" applyAlignment="1">
      <alignment horizontal="center" vertical="center"/>
    </xf>
    <xf numFmtId="0" fontId="11" fillId="0" borderId="106" xfId="4" applyFont="1" applyBorder="1" applyAlignment="1">
      <alignment horizontal="center" vertical="center"/>
    </xf>
    <xf numFmtId="0" fontId="11" fillId="0" borderId="88" xfId="4" applyFont="1" applyBorder="1" applyAlignment="1">
      <alignment horizontal="center" vertical="center"/>
    </xf>
    <xf numFmtId="0" fontId="11" fillId="0" borderId="109" xfId="4" applyFont="1" applyBorder="1" applyAlignment="1">
      <alignment horizontal="center" vertical="center"/>
    </xf>
    <xf numFmtId="0" fontId="6" fillId="0" borderId="70" xfId="4" applyFont="1" applyFill="1" applyBorder="1" applyAlignment="1">
      <alignment horizontal="left" vertical="center" wrapText="1"/>
    </xf>
    <xf numFmtId="0" fontId="6" fillId="0" borderId="71"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63" xfId="4" applyFont="1" applyFill="1" applyBorder="1" applyAlignment="1">
      <alignment horizontal="left" vertical="center" wrapText="1"/>
    </xf>
    <xf numFmtId="0" fontId="6" fillId="0" borderId="72" xfId="4" applyFont="1" applyFill="1" applyBorder="1" applyAlignment="1">
      <alignment horizontal="left" vertical="center" wrapText="1"/>
    </xf>
    <xf numFmtId="0" fontId="6" fillId="0" borderId="1" xfId="4" applyFont="1" applyFill="1" applyBorder="1" applyAlignment="1">
      <alignment horizontal="left" vertical="center" wrapText="1"/>
    </xf>
    <xf numFmtId="0" fontId="6" fillId="0" borderId="73" xfId="4" applyFont="1" applyFill="1" applyBorder="1" applyAlignment="1">
      <alignment horizontal="left" vertical="center" wrapText="1"/>
    </xf>
    <xf numFmtId="0" fontId="29" fillId="0" borderId="41" xfId="4" applyFont="1" applyFill="1" applyBorder="1" applyAlignment="1">
      <alignment horizontal="left" vertical="center" wrapText="1"/>
    </xf>
    <xf numFmtId="0" fontId="29" fillId="0" borderId="0" xfId="4" applyFont="1" applyFill="1" applyAlignment="1">
      <alignment horizontal="left" vertical="center" wrapText="1"/>
    </xf>
    <xf numFmtId="0" fontId="6" fillId="0" borderId="56" xfId="4" applyFont="1" applyFill="1" applyBorder="1" applyAlignment="1">
      <alignment horizontal="center" vertical="center" wrapText="1"/>
    </xf>
    <xf numFmtId="0" fontId="6" fillId="0" borderId="41" xfId="4" applyFont="1" applyFill="1" applyBorder="1" applyAlignment="1">
      <alignment horizontal="center" vertical="center" wrapText="1"/>
    </xf>
    <xf numFmtId="0" fontId="6" fillId="0" borderId="70" xfId="4" applyFont="1" applyFill="1" applyBorder="1" applyAlignment="1">
      <alignment horizontal="center" vertical="center" wrapText="1"/>
    </xf>
    <xf numFmtId="0" fontId="6" fillId="0" borderId="72"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73" xfId="4" applyFont="1" applyFill="1" applyBorder="1" applyAlignment="1">
      <alignment horizontal="center" vertical="center" wrapText="1"/>
    </xf>
    <xf numFmtId="0" fontId="6" fillId="0" borderId="96" xfId="4" applyFont="1" applyFill="1" applyBorder="1" applyAlignment="1">
      <alignment horizontal="left" vertical="center" wrapText="1"/>
    </xf>
    <xf numFmtId="0" fontId="6" fillId="0" borderId="50" xfId="4" applyFont="1" applyFill="1" applyBorder="1" applyAlignment="1">
      <alignment horizontal="left" vertical="center" wrapText="1"/>
    </xf>
    <xf numFmtId="0" fontId="6" fillId="0" borderId="97" xfId="4" applyFont="1" applyFill="1" applyBorder="1" applyAlignment="1">
      <alignment horizontal="left" vertical="center" wrapText="1"/>
    </xf>
    <xf numFmtId="0" fontId="5" fillId="0" borderId="56" xfId="4" applyFont="1" applyFill="1" applyBorder="1" applyAlignment="1">
      <alignment horizontal="center" vertical="center" wrapText="1"/>
    </xf>
    <xf numFmtId="0" fontId="5" fillId="0" borderId="41" xfId="4" applyFont="1" applyFill="1" applyBorder="1" applyAlignment="1">
      <alignment horizontal="center" vertical="center" wrapText="1"/>
    </xf>
    <xf numFmtId="0" fontId="5" fillId="0" borderId="70" xfId="4" applyFont="1" applyFill="1" applyBorder="1" applyAlignment="1">
      <alignment horizontal="center" vertical="center" wrapText="1"/>
    </xf>
    <xf numFmtId="0" fontId="5" fillId="0" borderId="71"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63" xfId="4" applyFont="1" applyFill="1" applyBorder="1" applyAlignment="1">
      <alignment horizontal="center" vertical="center" wrapText="1"/>
    </xf>
    <xf numFmtId="0" fontId="5" fillId="0" borderId="72"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73" xfId="4" applyFont="1" applyFill="1" applyBorder="1" applyAlignment="1">
      <alignment horizontal="center" vertical="center" wrapText="1"/>
    </xf>
    <xf numFmtId="0" fontId="6" fillId="0" borderId="107" xfId="4" applyFont="1" applyFill="1" applyBorder="1" applyAlignment="1">
      <alignment horizontal="left" vertical="center" wrapText="1"/>
    </xf>
    <xf numFmtId="0" fontId="6" fillId="0" borderId="78" xfId="4" applyFont="1" applyFill="1" applyBorder="1" applyAlignment="1">
      <alignment horizontal="left" vertical="center" wrapText="1"/>
    </xf>
    <xf numFmtId="0" fontId="6" fillId="0" borderId="108" xfId="4" applyFont="1" applyFill="1" applyBorder="1" applyAlignment="1">
      <alignment horizontal="left" vertical="center" wrapText="1"/>
    </xf>
    <xf numFmtId="0" fontId="29" fillId="0" borderId="0" xfId="4" applyFont="1" applyFill="1" applyBorder="1" applyAlignment="1">
      <alignment horizontal="left" vertical="center" wrapText="1"/>
    </xf>
    <xf numFmtId="0" fontId="29" fillId="0" borderId="1" xfId="4" applyFont="1" applyFill="1" applyBorder="1" applyAlignment="1">
      <alignment horizontal="left" vertical="center" wrapText="1"/>
    </xf>
    <xf numFmtId="0" fontId="5" fillId="0" borderId="56" xfId="4" applyFont="1" applyFill="1" applyBorder="1" applyAlignment="1">
      <alignment horizontal="left" vertical="center"/>
    </xf>
    <xf numFmtId="0" fontId="5" fillId="0" borderId="41" xfId="4" applyFont="1" applyFill="1" applyBorder="1" applyAlignment="1">
      <alignment horizontal="left" vertical="center"/>
    </xf>
    <xf numFmtId="0" fontId="5" fillId="0" borderId="70" xfId="4" applyFont="1" applyFill="1" applyBorder="1" applyAlignment="1">
      <alignment horizontal="left" vertical="center"/>
    </xf>
    <xf numFmtId="0" fontId="5" fillId="0" borderId="72" xfId="4" applyFont="1" applyFill="1" applyBorder="1" applyAlignment="1">
      <alignment horizontal="left" vertical="center"/>
    </xf>
    <xf numFmtId="0" fontId="5" fillId="0" borderId="1" xfId="4" applyFont="1" applyFill="1" applyBorder="1" applyAlignment="1">
      <alignment horizontal="left" vertical="center"/>
    </xf>
    <xf numFmtId="0" fontId="5" fillId="0" borderId="73" xfId="4" applyFont="1" applyFill="1" applyBorder="1" applyAlignment="1">
      <alignment horizontal="left" vertical="center"/>
    </xf>
    <xf numFmtId="0" fontId="5" fillId="0" borderId="11" xfId="4" applyFont="1" applyFill="1" applyBorder="1" applyAlignment="1">
      <alignment horizontal="left" vertical="center"/>
    </xf>
    <xf numFmtId="0" fontId="5" fillId="0" borderId="56" xfId="4" applyFont="1" applyBorder="1" applyAlignment="1">
      <alignment horizontal="left" vertical="center" wrapText="1"/>
    </xf>
    <xf numFmtId="0" fontId="5" fillId="0" borderId="41" xfId="4" applyFont="1" applyBorder="1" applyAlignment="1">
      <alignment horizontal="left" vertical="center" wrapText="1"/>
    </xf>
    <xf numFmtId="0" fontId="5" fillId="0" borderId="70" xfId="4" applyFont="1" applyBorder="1" applyAlignment="1">
      <alignment horizontal="left" vertical="center" wrapText="1"/>
    </xf>
    <xf numFmtId="0" fontId="5" fillId="0" borderId="72" xfId="4" applyFont="1" applyBorder="1" applyAlignment="1">
      <alignment horizontal="left" vertical="center" wrapText="1"/>
    </xf>
    <xf numFmtId="0" fontId="5" fillId="0" borderId="1" xfId="4" applyFont="1" applyBorder="1" applyAlignment="1">
      <alignment horizontal="left" vertical="center" wrapText="1"/>
    </xf>
    <xf numFmtId="0" fontId="5" fillId="0" borderId="73" xfId="4" applyFont="1" applyBorder="1" applyAlignment="1">
      <alignment horizontal="left" vertical="center" wrapText="1"/>
    </xf>
    <xf numFmtId="0" fontId="29" fillId="0" borderId="41" xfId="4" applyFont="1" applyBorder="1" applyAlignment="1">
      <alignment horizontal="left" vertical="center" wrapText="1"/>
    </xf>
    <xf numFmtId="0" fontId="29" fillId="0" borderId="0" xfId="4" applyFont="1" applyAlignment="1">
      <alignment horizontal="left" vertical="center" wrapText="1"/>
    </xf>
    <xf numFmtId="0" fontId="5" fillId="0" borderId="56" xfId="4" applyFont="1" applyBorder="1" applyAlignment="1">
      <alignment horizontal="center" vertical="center"/>
    </xf>
    <xf numFmtId="0" fontId="5" fillId="0" borderId="41" xfId="4" applyFont="1" applyBorder="1" applyAlignment="1">
      <alignment horizontal="center" vertical="center"/>
    </xf>
    <xf numFmtId="0" fontId="5" fillId="0" borderId="72" xfId="4" applyFont="1" applyBorder="1" applyAlignment="1">
      <alignment horizontal="center" vertical="center"/>
    </xf>
    <xf numFmtId="0" fontId="5" fillId="0" borderId="1" xfId="4" applyFont="1" applyBorder="1" applyAlignment="1">
      <alignment horizontal="center" vertical="center"/>
    </xf>
    <xf numFmtId="0" fontId="15" fillId="0" borderId="0" xfId="2" applyFont="1" applyAlignment="1">
      <alignment horizontal="center"/>
    </xf>
    <xf numFmtId="0" fontId="35" fillId="5" borderId="26" xfId="2" applyFont="1" applyFill="1" applyBorder="1" applyAlignment="1">
      <alignment horizontal="center"/>
    </xf>
    <xf numFmtId="0" fontId="52" fillId="5" borderId="27" xfId="3" applyFont="1" applyFill="1" applyBorder="1" applyAlignment="1">
      <alignment horizontal="center"/>
    </xf>
    <xf numFmtId="0" fontId="9" fillId="0" borderId="0" xfId="2" applyFont="1" applyAlignment="1">
      <alignment horizontal="left"/>
    </xf>
    <xf numFmtId="0" fontId="9" fillId="0" borderId="0" xfId="2" applyFont="1" applyAlignment="1"/>
    <xf numFmtId="0" fontId="6" fillId="0" borderId="0" xfId="2" applyFont="1" applyAlignment="1">
      <alignment horizontal="justify" vertical="center" wrapText="1"/>
    </xf>
    <xf numFmtId="0" fontId="6" fillId="0" borderId="0" xfId="2" applyFont="1" applyAlignment="1">
      <alignment horizontal="left" wrapText="1"/>
    </xf>
    <xf numFmtId="0" fontId="6" fillId="0" borderId="0" xfId="0" applyFont="1" applyAlignment="1">
      <alignment horizontal="justify" vertical="center" wrapText="1"/>
    </xf>
    <xf numFmtId="0" fontId="15" fillId="0" borderId="0" xfId="1" applyFont="1" applyAlignment="1">
      <alignment horizontal="center"/>
    </xf>
    <xf numFmtId="0" fontId="9" fillId="0" borderId="0" xfId="1" applyFont="1" applyAlignment="1">
      <alignment horizontal="left"/>
    </xf>
    <xf numFmtId="0" fontId="9" fillId="0" borderId="0" xfId="1" applyFont="1" applyAlignment="1"/>
    <xf numFmtId="0" fontId="6" fillId="0" borderId="28" xfId="1" applyFont="1" applyBorder="1" applyAlignment="1">
      <alignment horizontal="justify" vertical="center" wrapText="1"/>
    </xf>
    <xf numFmtId="0" fontId="6" fillId="0" borderId="7" xfId="1" applyFont="1" applyBorder="1" applyAlignment="1">
      <alignment horizontal="justify" vertical="center" wrapText="1"/>
    </xf>
    <xf numFmtId="0" fontId="6" fillId="0" borderId="29" xfId="1" applyFont="1" applyBorder="1" applyAlignment="1">
      <alignment horizontal="justify" vertical="center" wrapText="1"/>
    </xf>
    <xf numFmtId="0" fontId="6" fillId="0" borderId="46" xfId="1" applyFont="1" applyBorder="1" applyAlignment="1">
      <alignment horizontal="justify" vertical="center" wrapText="1"/>
    </xf>
    <xf numFmtId="0" fontId="6" fillId="0" borderId="25" xfId="1" applyFont="1" applyBorder="1" applyAlignment="1">
      <alignment horizontal="justify" vertical="center" wrapText="1"/>
    </xf>
    <xf numFmtId="0" fontId="6" fillId="0" borderId="30" xfId="1" applyFont="1" applyBorder="1" applyAlignment="1">
      <alignment horizontal="justify" vertical="center" wrapText="1"/>
    </xf>
    <xf numFmtId="0" fontId="6" fillId="0" borderId="8" xfId="1" applyFont="1" applyBorder="1" applyAlignment="1">
      <alignment horizontal="justify" vertical="center" wrapText="1"/>
    </xf>
    <xf numFmtId="0" fontId="6" fillId="0" borderId="0" xfId="1" applyFont="1" applyAlignment="1">
      <alignment horizontal="justify" vertical="center" wrapText="1"/>
    </xf>
    <xf numFmtId="0" fontId="0" fillId="0" borderId="0" xfId="0" applyAlignment="1">
      <alignment horizontal="justify" vertical="center" wrapText="1"/>
    </xf>
    <xf numFmtId="0" fontId="6" fillId="0" borderId="25" xfId="1" applyBorder="1" applyAlignment="1">
      <alignment horizontal="justify" vertical="center" wrapText="1"/>
    </xf>
    <xf numFmtId="0" fontId="6" fillId="0" borderId="30" xfId="1" applyBorder="1" applyAlignment="1">
      <alignment horizontal="justify" vertical="center" wrapText="1"/>
    </xf>
    <xf numFmtId="0" fontId="6" fillId="0" borderId="8" xfId="1" applyBorder="1" applyAlignment="1">
      <alignment horizontal="justify" vertical="center" wrapText="1"/>
    </xf>
    <xf numFmtId="0" fontId="6" fillId="0" borderId="25" xfId="1"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justify" vertical="center" wrapText="1"/>
    </xf>
    <xf numFmtId="0" fontId="6" fillId="0" borderId="28" xfId="1" applyBorder="1" applyAlignment="1">
      <alignment horizontal="center" vertical="center"/>
    </xf>
    <xf numFmtId="0" fontId="6" fillId="0" borderId="29" xfId="1" applyBorder="1" applyAlignment="1">
      <alignment horizontal="center" vertical="center"/>
    </xf>
    <xf numFmtId="0" fontId="6" fillId="0" borderId="3" xfId="1" applyBorder="1" applyAlignment="1">
      <alignment horizontal="center" vertical="center"/>
    </xf>
    <xf numFmtId="0" fontId="6" fillId="0" borderId="2" xfId="1" applyBorder="1" applyAlignment="1">
      <alignment horizontal="center" vertical="center"/>
    </xf>
    <xf numFmtId="0" fontId="6" fillId="0" borderId="3"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31" xfId="1" applyBorder="1" applyAlignment="1">
      <alignment horizontal="center"/>
    </xf>
    <xf numFmtId="0" fontId="6" fillId="0" borderId="32" xfId="1" applyBorder="1" applyAlignment="1">
      <alignment horizontal="center"/>
    </xf>
    <xf numFmtId="0" fontId="6" fillId="0" borderId="26" xfId="1" applyBorder="1" applyAlignment="1">
      <alignment horizontal="center"/>
    </xf>
    <xf numFmtId="0" fontId="6" fillId="0" borderId="27" xfId="1" applyBorder="1" applyAlignment="1">
      <alignment horizontal="center"/>
    </xf>
    <xf numFmtId="0" fontId="6" fillId="0" borderId="36"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37" xfId="1" applyBorder="1" applyAlignment="1">
      <alignment horizontal="center" vertical="center"/>
    </xf>
    <xf numFmtId="0" fontId="0" fillId="0" borderId="37" xfId="0" applyBorder="1" applyAlignment="1">
      <alignment horizontal="center" vertical="center"/>
    </xf>
    <xf numFmtId="0" fontId="6" fillId="0" borderId="38"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39" xfId="1" applyBorder="1" applyAlignment="1">
      <alignment horizontal="center" vertical="center"/>
    </xf>
    <xf numFmtId="0" fontId="0" fillId="0" borderId="39" xfId="0" applyBorder="1" applyAlignment="1">
      <alignment horizontal="center" vertical="center"/>
    </xf>
    <xf numFmtId="0" fontId="6" fillId="0" borderId="33" xfId="1" applyFont="1" applyBorder="1" applyAlignment="1">
      <alignment horizontal="justify" vertical="center" wrapText="1"/>
    </xf>
    <xf numFmtId="0" fontId="6" fillId="0" borderId="34" xfId="1" applyFont="1" applyBorder="1" applyAlignment="1">
      <alignment horizontal="justify" vertical="center" wrapText="1"/>
    </xf>
    <xf numFmtId="0" fontId="6" fillId="0" borderId="35" xfId="1" applyBorder="1" applyAlignment="1">
      <alignment horizontal="center" vertical="center"/>
    </xf>
    <xf numFmtId="0" fontId="0" fillId="0" borderId="34" xfId="0" applyBorder="1" applyAlignment="1">
      <alignment horizontal="center" vertical="center"/>
    </xf>
    <xf numFmtId="0" fontId="6" fillId="0" borderId="45" xfId="1" applyFont="1" applyBorder="1" applyAlignment="1">
      <alignment horizontal="justify" vertical="center" wrapText="1"/>
    </xf>
    <xf numFmtId="0" fontId="6" fillId="0" borderId="12" xfId="1" applyFont="1" applyBorder="1" applyAlignment="1">
      <alignment horizontal="justify" vertical="center" wrapText="1"/>
    </xf>
    <xf numFmtId="0" fontId="6" fillId="0" borderId="45" xfId="1" applyBorder="1" applyAlignment="1">
      <alignment horizontal="center" vertical="center"/>
    </xf>
    <xf numFmtId="0" fontId="0" fillId="0" borderId="12" xfId="0" applyBorder="1" applyAlignment="1">
      <alignment horizontal="center" vertical="center"/>
    </xf>
    <xf numFmtId="0" fontId="6" fillId="0" borderId="43" xfId="1" applyBorder="1" applyAlignment="1">
      <alignment horizontal="justify" vertical="center" wrapText="1"/>
    </xf>
    <xf numFmtId="0" fontId="6" fillId="0" borderId="44" xfId="1" applyBorder="1" applyAlignment="1">
      <alignment horizontal="justify" vertical="center" wrapText="1"/>
    </xf>
    <xf numFmtId="0" fontId="6" fillId="0" borderId="14" xfId="1" applyBorder="1" applyAlignment="1">
      <alignment horizontal="justify" vertical="center" wrapText="1"/>
    </xf>
    <xf numFmtId="0" fontId="0" fillId="0" borderId="29" xfId="0" applyBorder="1" applyAlignment="1">
      <alignment horizontal="center" vertical="center"/>
    </xf>
    <xf numFmtId="0" fontId="6" fillId="0" borderId="40" xfId="1" applyBorder="1" applyAlignment="1">
      <alignment horizontal="justify" vertical="center" wrapText="1"/>
    </xf>
    <xf numFmtId="0" fontId="6" fillId="0" borderId="41" xfId="1" applyBorder="1" applyAlignment="1">
      <alignment horizontal="justify" vertical="center" wrapText="1"/>
    </xf>
    <xf numFmtId="0" fontId="6" fillId="0" borderId="42" xfId="1" applyBorder="1" applyAlignment="1">
      <alignment horizontal="justify" vertical="center" wrapText="1"/>
    </xf>
    <xf numFmtId="0" fontId="6" fillId="0" borderId="40" xfId="1" applyBorder="1" applyAlignment="1">
      <alignment horizontal="center" vertical="center"/>
    </xf>
    <xf numFmtId="0" fontId="0" fillId="0" borderId="42" xfId="0" applyBorder="1" applyAlignment="1">
      <alignment horizontal="center" vertical="center"/>
    </xf>
    <xf numFmtId="0" fontId="5" fillId="0" borderId="0" xfId="1" applyFont="1" applyAlignment="1">
      <alignment horizontal="left" wrapText="1"/>
    </xf>
    <xf numFmtId="0" fontId="6" fillId="0" borderId="35" xfId="1" applyBorder="1" applyAlignment="1">
      <alignment horizontal="justify" vertical="center" wrapText="1"/>
    </xf>
    <xf numFmtId="0" fontId="6" fillId="0" borderId="33" xfId="1" applyBorder="1" applyAlignment="1">
      <alignment horizontal="justify" vertical="center" wrapText="1"/>
    </xf>
    <xf numFmtId="0" fontId="6" fillId="0" borderId="34" xfId="1" applyBorder="1" applyAlignment="1">
      <alignment horizontal="justify" vertical="center" wrapText="1"/>
    </xf>
    <xf numFmtId="0" fontId="6" fillId="0" borderId="0" xfId="1" applyAlignment="1">
      <alignment horizontal="left" wrapText="1"/>
    </xf>
    <xf numFmtId="0" fontId="6" fillId="0" borderId="40" xfId="1" applyFont="1" applyBorder="1" applyAlignment="1">
      <alignment horizontal="justify" vertical="center" wrapText="1"/>
    </xf>
    <xf numFmtId="0" fontId="6" fillId="0" borderId="0" xfId="1" applyFont="1" applyBorder="1" applyAlignment="1">
      <alignment horizontal="justify" vertical="center" wrapText="1"/>
    </xf>
    <xf numFmtId="0" fontId="6" fillId="0" borderId="2" xfId="1" applyFont="1" applyBorder="1" applyAlignment="1">
      <alignment horizontal="justify" vertical="center" wrapText="1"/>
    </xf>
    <xf numFmtId="0" fontId="0" fillId="0" borderId="2" xfId="0" applyBorder="1" applyAlignment="1">
      <alignment horizontal="center" vertical="center"/>
    </xf>
    <xf numFmtId="0" fontId="6" fillId="0" borderId="0" xfId="1" applyFont="1" applyAlignment="1">
      <alignment horizontal="justify" vertical="top" wrapText="1"/>
    </xf>
    <xf numFmtId="0" fontId="0" fillId="0" borderId="0" xfId="0" applyAlignment="1">
      <alignment horizontal="justify" vertical="top" wrapText="1"/>
    </xf>
    <xf numFmtId="0" fontId="3" fillId="0" borderId="0" xfId="0" applyFont="1" applyAlignment="1">
      <alignment horizontal="justify" vertical="top" wrapText="1"/>
    </xf>
    <xf numFmtId="0" fontId="6" fillId="0" borderId="38" xfId="0" applyFont="1" applyBorder="1" applyAlignment="1">
      <alignment horizontal="justify" vertical="center"/>
    </xf>
    <xf numFmtId="0" fontId="6" fillId="0" borderId="39" xfId="0" applyFont="1" applyBorder="1" applyAlignment="1">
      <alignment horizontal="justify" vertical="center"/>
    </xf>
    <xf numFmtId="0" fontId="6" fillId="0" borderId="3" xfId="0" applyFont="1" applyBorder="1" applyAlignment="1">
      <alignment horizontal="justify" vertical="top" wrapText="1"/>
    </xf>
    <xf numFmtId="0" fontId="6" fillId="0" borderId="0" xfId="0" applyFont="1" applyBorder="1" applyAlignment="1">
      <alignment horizontal="justify" vertical="top" wrapText="1"/>
    </xf>
    <xf numFmtId="0" fontId="6" fillId="0" borderId="2" xfId="0" applyFont="1" applyBorder="1" applyAlignment="1">
      <alignment horizontal="justify" vertical="top" wrapText="1"/>
    </xf>
    <xf numFmtId="0" fontId="6" fillId="0" borderId="0" xfId="0" applyFont="1" applyBorder="1" applyAlignment="1">
      <alignment horizontal="justify"/>
    </xf>
    <xf numFmtId="0" fontId="6" fillId="0" borderId="2" xfId="0" applyFont="1" applyBorder="1" applyAlignment="1">
      <alignment horizontal="justify"/>
    </xf>
    <xf numFmtId="0" fontId="8" fillId="0" borderId="1" xfId="2" applyFont="1" applyBorder="1" applyAlignment="1">
      <alignment horizontal="left"/>
    </xf>
    <xf numFmtId="0" fontId="8" fillId="0" borderId="46" xfId="2" applyFont="1" applyBorder="1" applyAlignment="1">
      <alignment horizontal="left"/>
    </xf>
    <xf numFmtId="0" fontId="6" fillId="0" borderId="0" xfId="2" applyAlignment="1">
      <alignment horizontal="left" vertical="center" wrapText="1"/>
    </xf>
    <xf numFmtId="0" fontId="6" fillId="0" borderId="0" xfId="2" applyAlignment="1">
      <alignment horizontal="left" vertical="center"/>
    </xf>
    <xf numFmtId="0" fontId="6" fillId="0" borderId="19" xfId="1" applyBorder="1" applyAlignment="1">
      <alignment horizontal="center"/>
    </xf>
    <xf numFmtId="0" fontId="6" fillId="0" borderId="28" xfId="1" applyBorder="1" applyAlignment="1">
      <alignment horizontal="justify" vertical="center" wrapText="1"/>
    </xf>
    <xf numFmtId="0" fontId="6" fillId="0" borderId="7" xfId="1" applyBorder="1" applyAlignment="1">
      <alignment horizontal="justify" vertical="center" wrapText="1"/>
    </xf>
    <xf numFmtId="0" fontId="6" fillId="0" borderId="29" xfId="1" applyBorder="1" applyAlignment="1">
      <alignment horizontal="justify" vertical="center" wrapText="1"/>
    </xf>
    <xf numFmtId="0" fontId="5" fillId="0" borderId="26" xfId="1" applyFont="1" applyBorder="1" applyAlignment="1">
      <alignment horizontal="left" vertical="center"/>
    </xf>
    <xf numFmtId="0" fontId="5" fillId="0" borderId="19" xfId="1" applyFont="1" applyBorder="1" applyAlignment="1">
      <alignment horizontal="left" vertical="center"/>
    </xf>
    <xf numFmtId="0" fontId="5" fillId="0" borderId="27" xfId="1" applyFont="1" applyBorder="1" applyAlignment="1">
      <alignment horizontal="left" vertical="center"/>
    </xf>
    <xf numFmtId="0" fontId="6" fillId="0" borderId="26" xfId="1" applyFont="1" applyBorder="1" applyAlignment="1">
      <alignment horizontal="center" vertical="center" wrapText="1"/>
    </xf>
    <xf numFmtId="0" fontId="6" fillId="0" borderId="27" xfId="1" applyFont="1" applyBorder="1" applyAlignment="1">
      <alignment horizontal="center" vertical="center" wrapText="1"/>
    </xf>
    <xf numFmtId="0" fontId="8" fillId="0" borderId="0" xfId="1" applyFont="1" applyBorder="1" applyAlignment="1">
      <alignment horizontal="left" vertical="center" wrapText="1"/>
    </xf>
    <xf numFmtId="0" fontId="6" fillId="0" borderId="0" xfId="1" applyFont="1" applyBorder="1" applyAlignment="1">
      <alignment horizontal="left" vertical="center" wrapText="1"/>
    </xf>
    <xf numFmtId="0" fontId="6" fillId="0" borderId="0" xfId="1" applyBorder="1" applyAlignment="1">
      <alignment horizontal="left" vertical="center" wrapText="1"/>
    </xf>
    <xf numFmtId="0" fontId="8" fillId="0" borderId="6"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xf numFmtId="0" fontId="8" fillId="0" borderId="52" xfId="1" applyFont="1" applyBorder="1" applyAlignment="1">
      <alignment horizontal="left" vertical="center" wrapText="1"/>
    </xf>
    <xf numFmtId="0" fontId="6" fillId="2" borderId="10" xfId="1" applyFill="1" applyBorder="1" applyAlignment="1">
      <alignment horizontal="center" vertical="center" wrapText="1"/>
    </xf>
    <xf numFmtId="0" fontId="6" fillId="2" borderId="53" xfId="1" applyFill="1" applyBorder="1" applyAlignment="1">
      <alignment horizontal="center" vertical="center" wrapText="1"/>
    </xf>
    <xf numFmtId="0" fontId="11" fillId="0" borderId="10" xfId="1" applyFont="1" applyFill="1" applyBorder="1" applyAlignment="1">
      <alignment horizontal="left" vertical="center" wrapText="1"/>
    </xf>
    <xf numFmtId="0" fontId="11" fillId="0" borderId="53" xfId="1" applyFont="1" applyFill="1" applyBorder="1" applyAlignment="1">
      <alignment horizontal="left" vertical="center" wrapText="1"/>
    </xf>
    <xf numFmtId="0" fontId="12" fillId="0" borderId="10" xfId="1" applyFont="1" applyFill="1" applyBorder="1" applyAlignment="1">
      <alignment vertical="center" wrapText="1"/>
    </xf>
    <xf numFmtId="0" fontId="12" fillId="0" borderId="53" xfId="1" applyFont="1" applyFill="1" applyBorder="1" applyAlignment="1">
      <alignment vertical="center" wrapText="1"/>
    </xf>
    <xf numFmtId="0" fontId="6" fillId="0" borderId="47" xfId="1" applyBorder="1" applyAlignment="1">
      <alignment horizontal="center" vertical="center"/>
    </xf>
    <xf numFmtId="0" fontId="6" fillId="0" borderId="48" xfId="1" applyBorder="1" applyAlignment="1">
      <alignment horizontal="center" vertical="center"/>
    </xf>
    <xf numFmtId="0" fontId="6" fillId="0" borderId="49" xfId="1" applyFont="1" applyBorder="1" applyAlignment="1">
      <alignment horizontal="justify" vertical="center" wrapText="1"/>
    </xf>
    <xf numFmtId="0" fontId="6" fillId="0" borderId="50" xfId="1" applyFont="1" applyBorder="1" applyAlignment="1">
      <alignment horizontal="justify" vertical="center" wrapText="1"/>
    </xf>
    <xf numFmtId="0" fontId="6" fillId="0" borderId="51" xfId="1" applyFont="1" applyBorder="1" applyAlignment="1">
      <alignment horizontal="justify" vertical="center" wrapText="1"/>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14" xfId="0" applyFont="1" applyBorder="1" applyAlignment="1">
      <alignment horizontal="left" vertical="center"/>
    </xf>
    <xf numFmtId="0" fontId="6" fillId="0" borderId="4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1" applyFont="1" applyAlignment="1">
      <alignment vertical="top" wrapText="1"/>
    </xf>
    <xf numFmtId="0" fontId="6" fillId="0" borderId="0" xfId="0" applyFont="1" applyBorder="1" applyAlignment="1">
      <alignment horizontal="left" vertical="center" wrapText="1"/>
    </xf>
    <xf numFmtId="0" fontId="6" fillId="0" borderId="0" xfId="1" applyFont="1" applyAlignment="1">
      <alignment horizontal="center" vertical="top" wrapText="1"/>
    </xf>
    <xf numFmtId="0" fontId="11" fillId="0" borderId="10"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11" fillId="0" borderId="10" xfId="0" applyFont="1" applyFill="1" applyBorder="1" applyAlignment="1">
      <alignment vertical="center" wrapText="1"/>
    </xf>
    <xf numFmtId="0" fontId="11" fillId="0" borderId="53" xfId="0" applyFont="1" applyFill="1" applyBorder="1" applyAlignment="1">
      <alignment vertical="center" wrapText="1"/>
    </xf>
    <xf numFmtId="0" fontId="0" fillId="0" borderId="0" xfId="0" applyAlignment="1">
      <alignment vertical="center" wrapText="1"/>
    </xf>
    <xf numFmtId="0" fontId="6" fillId="0" borderId="0" xfId="1" applyFont="1" applyAlignment="1">
      <alignment vertical="top"/>
    </xf>
    <xf numFmtId="0" fontId="53" fillId="0" borderId="45" xfId="2" applyFont="1" applyBorder="1" applyAlignment="1">
      <alignment horizontal="justify" vertical="center" wrapText="1"/>
    </xf>
    <xf numFmtId="0" fontId="53" fillId="0" borderId="12" xfId="2" applyFont="1" applyBorder="1" applyAlignment="1">
      <alignment horizontal="justify" vertical="center" wrapText="1"/>
    </xf>
    <xf numFmtId="0" fontId="54" fillId="0" borderId="12" xfId="2" applyFont="1" applyBorder="1" applyAlignment="1">
      <alignment horizontal="center" vertical="center" wrapText="1"/>
    </xf>
    <xf numFmtId="0" fontId="55" fillId="0" borderId="33" xfId="2" applyFont="1" applyBorder="1" applyAlignment="1">
      <alignment horizontal="left" vertical="center"/>
    </xf>
    <xf numFmtId="0" fontId="53" fillId="5" borderId="20" xfId="2" applyFont="1" applyFill="1" applyBorder="1" applyAlignment="1">
      <alignment horizontal="center" vertical="center"/>
    </xf>
    <xf numFmtId="0" fontId="53" fillId="0" borderId="43" xfId="2" applyFont="1" applyBorder="1" applyAlignment="1">
      <alignment horizontal="justify" vertical="center" wrapText="1"/>
    </xf>
    <xf numFmtId="0" fontId="53" fillId="0" borderId="14" xfId="2" applyFont="1" applyBorder="1" applyAlignment="1">
      <alignment horizontal="justify" vertical="center" wrapText="1"/>
    </xf>
    <xf numFmtId="0" fontId="54" fillId="0" borderId="14" xfId="2" applyFont="1" applyBorder="1" applyAlignment="1">
      <alignment horizontal="center" vertical="center" wrapText="1"/>
    </xf>
    <xf numFmtId="0" fontId="53" fillId="0" borderId="25" xfId="2" applyFont="1" applyBorder="1" applyAlignment="1">
      <alignment horizontal="justify" vertical="center" wrapText="1"/>
    </xf>
    <xf numFmtId="0" fontId="53" fillId="0" borderId="8" xfId="2" applyFont="1" applyBorder="1" applyAlignment="1">
      <alignment horizontal="justify" vertical="center" wrapText="1"/>
    </xf>
    <xf numFmtId="0" fontId="54" fillId="0" borderId="8" xfId="2" applyFont="1" applyBorder="1" applyAlignment="1">
      <alignment horizontal="center" vertical="center" wrapText="1"/>
    </xf>
    <xf numFmtId="0" fontId="53" fillId="0" borderId="7" xfId="2" applyFont="1" applyBorder="1" applyAlignment="1">
      <alignment horizontal="left" vertical="center" wrapText="1"/>
    </xf>
    <xf numFmtId="0" fontId="53" fillId="0" borderId="0" xfId="2" applyFont="1" applyAlignment="1">
      <alignment horizontal="left" vertical="center" wrapText="1"/>
    </xf>
    <xf numFmtId="0" fontId="53" fillId="0" borderId="28" xfId="2" applyFont="1" applyBorder="1" applyAlignment="1">
      <alignment horizontal="justify" vertical="center" wrapText="1"/>
    </xf>
    <xf numFmtId="0" fontId="53" fillId="0" borderId="29" xfId="2" applyFont="1" applyBorder="1" applyAlignment="1">
      <alignment horizontal="justify" vertical="center" wrapText="1"/>
    </xf>
    <xf numFmtId="0" fontId="53" fillId="0" borderId="3" xfId="2" applyFont="1" applyBorder="1" applyAlignment="1">
      <alignment horizontal="justify" vertical="center" wrapText="1"/>
    </xf>
    <xf numFmtId="0" fontId="53" fillId="0" borderId="2" xfId="2" applyFont="1" applyBorder="1" applyAlignment="1">
      <alignment horizontal="justify" vertical="center" wrapText="1"/>
    </xf>
    <xf numFmtId="0" fontId="53" fillId="0" borderId="35" xfId="2" applyFont="1" applyBorder="1" applyAlignment="1">
      <alignment horizontal="justify" vertical="center" wrapText="1"/>
    </xf>
    <xf numFmtId="0" fontId="53" fillId="0" borderId="34" xfId="2" applyFont="1" applyBorder="1" applyAlignment="1">
      <alignment horizontal="justify" vertical="center" wrapText="1"/>
    </xf>
    <xf numFmtId="0" fontId="54" fillId="0" borderId="29" xfId="2" applyFont="1" applyBorder="1" applyAlignment="1">
      <alignment horizontal="center" vertical="center" wrapText="1"/>
    </xf>
    <xf numFmtId="0" fontId="54" fillId="0" borderId="2" xfId="2" applyFont="1" applyBorder="1" applyAlignment="1">
      <alignment horizontal="center" vertical="center" wrapText="1"/>
    </xf>
    <xf numFmtId="0" fontId="54" fillId="0" borderId="34" xfId="2" applyFont="1" applyBorder="1" applyAlignment="1">
      <alignment horizontal="center" vertical="center" wrapText="1"/>
    </xf>
    <xf numFmtId="0" fontId="56" fillId="0" borderId="28" xfId="2" applyFont="1" applyBorder="1" applyAlignment="1">
      <alignment horizontal="justify" vertical="center" wrapText="1"/>
    </xf>
    <xf numFmtId="0" fontId="56" fillId="0" borderId="29" xfId="2" applyFont="1" applyBorder="1" applyAlignment="1">
      <alignment horizontal="justify" vertical="center" wrapText="1"/>
    </xf>
    <xf numFmtId="0" fontId="56" fillId="0" borderId="21" xfId="2" applyFont="1" applyBorder="1" applyAlignment="1">
      <alignment horizontal="center" vertical="center"/>
    </xf>
    <xf numFmtId="0" fontId="56" fillId="0" borderId="23" xfId="2" applyFont="1" applyBorder="1" applyAlignment="1">
      <alignment horizontal="justify" vertical="center" wrapText="1"/>
    </xf>
    <xf numFmtId="0" fontId="56" fillId="0" borderId="24" xfId="2" applyFont="1" applyBorder="1" applyAlignment="1">
      <alignment horizontal="justify" vertical="center" wrapText="1"/>
    </xf>
    <xf numFmtId="0" fontId="56" fillId="0" borderId="166" xfId="2" applyFont="1" applyBorder="1" applyAlignment="1">
      <alignment horizontal="center" vertical="center"/>
    </xf>
    <xf numFmtId="0" fontId="56" fillId="0" borderId="13" xfId="2" applyFont="1" applyBorder="1" applyAlignment="1">
      <alignment horizontal="center" vertical="center"/>
    </xf>
    <xf numFmtId="0" fontId="56" fillId="0" borderId="45" xfId="2" applyFont="1" applyBorder="1" applyAlignment="1">
      <alignment horizontal="justify" vertical="center" wrapText="1"/>
    </xf>
    <xf numFmtId="0" fontId="56" fillId="0" borderId="12" xfId="2" applyFont="1" applyBorder="1" applyAlignment="1">
      <alignment horizontal="justify" vertical="center" wrapText="1"/>
    </xf>
    <xf numFmtId="0" fontId="56" fillId="0" borderId="25" xfId="2" applyFont="1" applyBorder="1" applyAlignment="1">
      <alignment horizontal="justify" vertical="center" wrapText="1"/>
    </xf>
    <xf numFmtId="0" fontId="56" fillId="0" borderId="8" xfId="2" applyFont="1" applyBorder="1" applyAlignment="1">
      <alignment horizontal="justify" vertical="center" wrapText="1"/>
    </xf>
    <xf numFmtId="0" fontId="56" fillId="0" borderId="167" xfId="2" applyFont="1" applyBorder="1" applyAlignment="1">
      <alignment horizontal="center" vertical="center"/>
    </xf>
    <xf numFmtId="0" fontId="56" fillId="0" borderId="22" xfId="2" applyFont="1" applyBorder="1" applyAlignment="1">
      <alignment horizontal="center" vertical="center"/>
    </xf>
    <xf numFmtId="0" fontId="53" fillId="0" borderId="0" xfId="3" applyFont="1" applyAlignment="1">
      <alignment horizontal="right" vertical="top" wrapText="1"/>
    </xf>
    <xf numFmtId="0" fontId="53" fillId="0" borderId="0" xfId="3" applyFont="1" applyAlignment="1">
      <alignment horizontal="justify" vertical="center" wrapText="1"/>
    </xf>
    <xf numFmtId="0" fontId="53" fillId="0" borderId="0" xfId="3" applyFont="1" applyAlignment="1">
      <alignment horizontal="left" vertical="top" wrapText="1"/>
    </xf>
    <xf numFmtId="0" fontId="53" fillId="0" borderId="0" xfId="3" applyFont="1" applyAlignment="1">
      <alignment vertical="top" wrapText="1"/>
    </xf>
    <xf numFmtId="0" fontId="53" fillId="0" borderId="0" xfId="3" applyFont="1" applyAlignment="1">
      <alignment horizontal="right" vertical="top"/>
    </xf>
    <xf numFmtId="0" fontId="53" fillId="0" borderId="0" xfId="3" applyFont="1" applyAlignment="1">
      <alignment vertical="top"/>
    </xf>
    <xf numFmtId="0" fontId="53" fillId="0" borderId="31" xfId="2" applyFont="1" applyBorder="1" applyAlignment="1">
      <alignment horizontal="justify" vertical="center" wrapText="1"/>
    </xf>
    <xf numFmtId="0" fontId="53" fillId="0" borderId="19" xfId="2" applyFont="1" applyBorder="1" applyAlignment="1">
      <alignment horizontal="justify" vertical="center" wrapText="1"/>
    </xf>
    <xf numFmtId="0" fontId="53" fillId="0" borderId="32" xfId="2" applyFont="1" applyBorder="1" applyAlignment="1">
      <alignment horizontal="justify" vertical="center" wrapText="1"/>
    </xf>
    <xf numFmtId="0" fontId="53" fillId="0" borderId="7" xfId="2" applyFont="1" applyBorder="1" applyAlignment="1">
      <alignment horizontal="justify" vertical="center" wrapText="1"/>
    </xf>
    <xf numFmtId="0" fontId="53" fillId="0" borderId="23" xfId="2" applyFont="1" applyBorder="1" applyAlignment="1">
      <alignment horizontal="justify" vertical="center" wrapText="1"/>
    </xf>
    <xf numFmtId="0" fontId="53" fillId="0" borderId="46" xfId="2" applyFont="1" applyBorder="1" applyAlignment="1">
      <alignment horizontal="justify" vertical="center" wrapText="1"/>
    </xf>
    <xf numFmtId="0" fontId="53" fillId="0" borderId="24" xfId="2" applyFont="1" applyBorder="1" applyAlignment="1">
      <alignment horizontal="justify" vertical="center" wrapText="1"/>
    </xf>
    <xf numFmtId="0" fontId="53" fillId="0" borderId="30" xfId="2" applyFont="1" applyBorder="1" applyAlignment="1">
      <alignment horizontal="justify" vertical="center" wrapText="1"/>
    </xf>
    <xf numFmtId="0" fontId="53" fillId="0" borderId="0" xfId="0" applyFont="1" applyAlignment="1">
      <alignment horizontal="right" vertical="top"/>
    </xf>
    <xf numFmtId="0" fontId="53" fillId="0" borderId="31" xfId="1" applyFont="1" applyBorder="1" applyAlignment="1">
      <alignment horizontal="left"/>
    </xf>
    <xf numFmtId="0" fontId="53" fillId="0" borderId="19" xfId="1" applyFont="1" applyBorder="1" applyAlignment="1">
      <alignment horizontal="left"/>
    </xf>
    <xf numFmtId="0" fontId="53" fillId="0" borderId="32" xfId="1" applyFont="1" applyBorder="1" applyAlignment="1">
      <alignment horizontal="left"/>
    </xf>
    <xf numFmtId="0" fontId="53" fillId="0" borderId="20" xfId="1" applyFont="1" applyBorder="1" applyAlignment="1">
      <alignment horizontal="center"/>
    </xf>
    <xf numFmtId="0" fontId="53" fillId="0" borderId="28" xfId="1" applyFont="1" applyBorder="1" applyAlignment="1">
      <alignment horizontal="justify" vertical="center" wrapText="1"/>
    </xf>
    <xf numFmtId="0" fontId="53" fillId="0" borderId="7" xfId="1" applyFont="1" applyBorder="1" applyAlignment="1">
      <alignment horizontal="justify" vertical="center" wrapText="1"/>
    </xf>
    <xf numFmtId="0" fontId="53" fillId="0" borderId="29" xfId="1" applyFont="1" applyBorder="1" applyAlignment="1">
      <alignment horizontal="justify" vertical="center" wrapText="1"/>
    </xf>
    <xf numFmtId="0" fontId="53" fillId="0" borderId="21" xfId="1" applyFont="1" applyBorder="1" applyAlignment="1">
      <alignment horizontal="center" vertical="center"/>
    </xf>
    <xf numFmtId="0" fontId="53" fillId="0" borderId="23" xfId="1" applyFont="1" applyBorder="1" applyAlignment="1">
      <alignment horizontal="justify" vertical="center" wrapText="1"/>
    </xf>
    <xf numFmtId="0" fontId="53" fillId="0" borderId="46" xfId="1" applyFont="1" applyBorder="1" applyAlignment="1">
      <alignment horizontal="justify" vertical="center" wrapText="1"/>
    </xf>
    <xf numFmtId="0" fontId="53" fillId="0" borderId="24" xfId="1" applyFont="1" applyBorder="1" applyAlignment="1">
      <alignment horizontal="justify" vertical="center" wrapText="1"/>
    </xf>
    <xf numFmtId="0" fontId="53" fillId="0" borderId="13" xfId="1" applyFont="1" applyBorder="1" applyAlignment="1">
      <alignment horizontal="center" vertical="center"/>
    </xf>
    <xf numFmtId="0" fontId="53" fillId="0" borderId="25" xfId="1" applyFont="1" applyBorder="1" applyAlignment="1">
      <alignment horizontal="justify" vertical="center" wrapText="1"/>
    </xf>
    <xf numFmtId="0" fontId="53" fillId="0" borderId="30" xfId="1" applyFont="1" applyBorder="1" applyAlignment="1">
      <alignment horizontal="justify" vertical="center" wrapText="1"/>
    </xf>
    <xf numFmtId="0" fontId="53" fillId="0" borderId="8" xfId="1" applyFont="1" applyBorder="1" applyAlignment="1">
      <alignment horizontal="justify" vertical="center" wrapText="1"/>
    </xf>
    <xf numFmtId="0" fontId="53" fillId="0" borderId="22" xfId="1" applyFont="1" applyBorder="1" applyAlignment="1">
      <alignment horizontal="center" vertical="center"/>
    </xf>
    <xf numFmtId="0" fontId="53" fillId="0" borderId="0" xfId="1" applyFont="1" applyBorder="1" applyAlignment="1">
      <alignment horizontal="left" vertical="center" wrapText="1"/>
    </xf>
    <xf numFmtId="0" fontId="53" fillId="0" borderId="0" xfId="1" applyFont="1" applyBorder="1" applyAlignment="1">
      <alignment horizontal="center" vertical="center"/>
    </xf>
    <xf numFmtId="0" fontId="53" fillId="0" borderId="0" xfId="1" applyFont="1"/>
    <xf numFmtId="0" fontId="53" fillId="0" borderId="0" xfId="1" applyFont="1" applyAlignment="1">
      <alignment horizontal="center"/>
    </xf>
    <xf numFmtId="0" fontId="53" fillId="0" borderId="0" xfId="2" applyFont="1" applyAlignment="1">
      <alignment horizontal="left" wrapText="1"/>
    </xf>
    <xf numFmtId="0" fontId="53" fillId="0" borderId="0" xfId="2" applyFont="1" applyAlignment="1">
      <alignment horizontal="right" wrapText="1"/>
    </xf>
    <xf numFmtId="0" fontId="53" fillId="0" borderId="0" xfId="2" applyFont="1" applyAlignment="1">
      <alignment horizontal="right"/>
    </xf>
    <xf numFmtId="0" fontId="53" fillId="0" borderId="0" xfId="2" applyFont="1" applyAlignment="1">
      <alignment horizontal="right" vertical="top"/>
    </xf>
    <xf numFmtId="0" fontId="53" fillId="0" borderId="0" xfId="2" applyFont="1" applyAlignment="1">
      <alignment horizontal="left" vertical="top" wrapText="1"/>
    </xf>
    <xf numFmtId="0" fontId="53" fillId="0" borderId="0" xfId="2" applyFont="1" applyAlignment="1">
      <alignment horizontal="justify" vertical="center" wrapText="1"/>
    </xf>
    <xf numFmtId="0" fontId="53" fillId="0" borderId="0" xfId="0" applyFont="1" applyAlignment="1">
      <alignment horizontal="right"/>
    </xf>
    <xf numFmtId="0" fontId="53" fillId="0" borderId="0" xfId="0" applyFont="1" applyAlignment="1">
      <alignment horizontal="justify" vertical="center" wrapText="1"/>
    </xf>
    <xf numFmtId="0" fontId="53" fillId="0" borderId="0" xfId="2" applyFont="1" applyFill="1" applyAlignment="1">
      <alignment horizontal="right" vertical="top"/>
    </xf>
    <xf numFmtId="0" fontId="53" fillId="0" borderId="0" xfId="0" applyFont="1" applyAlignment="1">
      <alignment horizontal="justify" vertical="center" wrapText="1"/>
    </xf>
    <xf numFmtId="0" fontId="53" fillId="0" borderId="0" xfId="2" applyFont="1" applyFill="1" applyAlignment="1">
      <alignment horizontal="right"/>
    </xf>
    <xf numFmtId="0" fontId="53" fillId="0" borderId="0" xfId="0" applyFont="1"/>
    <xf numFmtId="0" fontId="53" fillId="0" borderId="31" xfId="2" applyFont="1" applyBorder="1" applyAlignment="1">
      <alignment horizontal="center"/>
    </xf>
    <xf numFmtId="0" fontId="53" fillId="0" borderId="32" xfId="2" applyFont="1" applyBorder="1" applyAlignment="1">
      <alignment horizontal="center"/>
    </xf>
    <xf numFmtId="0" fontId="53" fillId="0" borderId="19" xfId="2" applyFont="1" applyBorder="1" applyAlignment="1">
      <alignment horizontal="center"/>
    </xf>
    <xf numFmtId="0" fontId="53" fillId="0" borderId="19" xfId="2" applyFont="1" applyBorder="1" applyAlignment="1">
      <alignment horizontal="left"/>
    </xf>
    <xf numFmtId="0" fontId="53" fillId="0" borderId="26" xfId="2" applyFont="1" applyBorder="1" applyAlignment="1">
      <alignment horizontal="center"/>
    </xf>
    <xf numFmtId="0" fontId="53" fillId="0" borderId="27" xfId="2" applyFont="1" applyBorder="1" applyAlignment="1">
      <alignment horizontal="center"/>
    </xf>
    <xf numFmtId="0" fontId="53" fillId="0" borderId="44" xfId="2" applyFont="1" applyBorder="1" applyAlignment="1">
      <alignment horizontal="justify" vertical="center" wrapText="1"/>
    </xf>
    <xf numFmtId="0" fontId="53" fillId="0" borderId="43" xfId="2" applyFont="1" applyBorder="1" applyAlignment="1">
      <alignment horizontal="center" vertical="center"/>
    </xf>
    <xf numFmtId="0" fontId="53" fillId="0" borderId="14" xfId="3" applyFont="1" applyBorder="1" applyAlignment="1">
      <alignment horizontal="center" vertical="center"/>
    </xf>
    <xf numFmtId="0" fontId="53" fillId="0" borderId="40" xfId="2" applyFont="1" applyBorder="1" applyAlignment="1">
      <alignment horizontal="justify" vertical="center" wrapText="1"/>
    </xf>
    <xf numFmtId="0" fontId="53" fillId="0" borderId="41" xfId="2" applyFont="1" applyBorder="1" applyAlignment="1">
      <alignment horizontal="justify" vertical="center" wrapText="1"/>
    </xf>
    <xf numFmtId="0" fontId="53" fillId="0" borderId="42" xfId="2" applyFont="1" applyBorder="1" applyAlignment="1">
      <alignment horizontal="justify" vertical="center" wrapText="1"/>
    </xf>
    <xf numFmtId="0" fontId="53" fillId="0" borderId="3" xfId="2" applyFont="1" applyBorder="1" applyAlignment="1">
      <alignment horizontal="center" vertical="center"/>
    </xf>
    <xf numFmtId="0" fontId="53" fillId="0" borderId="2" xfId="2" applyFont="1" applyBorder="1" applyAlignment="1">
      <alignment horizontal="center" vertical="center"/>
    </xf>
    <xf numFmtId="0" fontId="53" fillId="0" borderId="45" xfId="2" applyFont="1" applyBorder="1" applyAlignment="1">
      <alignment horizontal="center" vertical="center"/>
    </xf>
    <xf numFmtId="0" fontId="53" fillId="0" borderId="12" xfId="2" applyFont="1" applyBorder="1" applyAlignment="1">
      <alignment horizontal="center" vertical="center"/>
    </xf>
    <xf numFmtId="0" fontId="53" fillId="0" borderId="25" xfId="2" applyFont="1" applyBorder="1" applyAlignment="1">
      <alignment horizontal="center" vertical="center"/>
    </xf>
    <xf numFmtId="0" fontId="53" fillId="0" borderId="8" xfId="3" applyFont="1" applyBorder="1" applyAlignment="1">
      <alignment horizontal="center" vertical="center"/>
    </xf>
    <xf numFmtId="0" fontId="53" fillId="0" borderId="20" xfId="2" applyFont="1" applyBorder="1" applyAlignment="1">
      <alignment horizontal="center"/>
    </xf>
    <xf numFmtId="0" fontId="53" fillId="0" borderId="28" xfId="2" applyFont="1" applyBorder="1" applyAlignment="1">
      <alignment horizontal="left" vertical="center" wrapText="1"/>
    </xf>
    <xf numFmtId="0" fontId="53" fillId="0" borderId="29" xfId="2" applyFont="1" applyBorder="1" applyAlignment="1">
      <alignment horizontal="left" vertical="center" wrapText="1"/>
    </xf>
    <xf numFmtId="0" fontId="53" fillId="0" borderId="21" xfId="2" applyFont="1" applyBorder="1" applyAlignment="1">
      <alignment horizontal="center" vertical="center"/>
    </xf>
    <xf numFmtId="0" fontId="53" fillId="0" borderId="3" xfId="2" applyFont="1" applyBorder="1" applyAlignment="1">
      <alignment horizontal="left" vertical="top" wrapText="1"/>
    </xf>
    <xf numFmtId="0" fontId="53" fillId="0" borderId="2" xfId="2" applyFont="1" applyBorder="1" applyAlignment="1">
      <alignment horizontal="left" vertical="top" wrapText="1"/>
    </xf>
    <xf numFmtId="0" fontId="53" fillId="0" borderId="58" xfId="2" applyFont="1" applyBorder="1" applyAlignment="1">
      <alignment horizontal="center" vertical="center"/>
    </xf>
    <xf numFmtId="0" fontId="53" fillId="0" borderId="3" xfId="2" applyFont="1" applyBorder="1" applyAlignment="1">
      <alignment vertical="center" wrapText="1"/>
    </xf>
    <xf numFmtId="0" fontId="53" fillId="0" borderId="59" xfId="2" applyFont="1" applyBorder="1" applyAlignment="1">
      <alignment vertical="center"/>
    </xf>
    <xf numFmtId="0" fontId="53" fillId="0" borderId="39" xfId="2" applyFont="1" applyBorder="1" applyAlignment="1">
      <alignment horizontal="center" vertical="center"/>
    </xf>
    <xf numFmtId="0" fontId="53" fillId="0" borderId="58" xfId="2" applyFont="1" applyBorder="1" applyAlignment="1">
      <alignment horizontal="center" vertical="center"/>
    </xf>
    <xf numFmtId="0" fontId="53" fillId="0" borderId="57" xfId="2" applyFont="1" applyBorder="1" applyAlignment="1">
      <alignment horizontal="justify" vertical="center" wrapText="1"/>
    </xf>
    <xf numFmtId="0" fontId="53" fillId="0" borderId="56" xfId="2" applyFont="1" applyBorder="1" applyAlignment="1">
      <alignment horizontal="justify" vertical="center" wrapText="1"/>
    </xf>
    <xf numFmtId="0" fontId="53" fillId="0" borderId="55" xfId="2" applyFont="1" applyBorder="1" applyAlignment="1">
      <alignment horizontal="center" vertical="center"/>
    </xf>
    <xf numFmtId="0" fontId="53" fillId="0" borderId="55" xfId="2" applyFont="1" applyBorder="1" applyAlignment="1">
      <alignment horizontal="center" vertical="center"/>
    </xf>
    <xf numFmtId="0" fontId="53" fillId="0" borderId="47" xfId="2" applyFont="1" applyBorder="1" applyAlignment="1">
      <alignment horizontal="justify" vertical="center" wrapText="1"/>
    </xf>
    <xf numFmtId="0" fontId="53" fillId="0" borderId="48" xfId="2" applyFont="1" applyBorder="1" applyAlignment="1">
      <alignment horizontal="justify" vertical="center" wrapText="1"/>
    </xf>
    <xf numFmtId="0" fontId="53" fillId="0" borderId="54" xfId="2" applyFont="1" applyBorder="1" applyAlignment="1">
      <alignment horizontal="center" vertical="center"/>
    </xf>
    <xf numFmtId="0" fontId="53" fillId="0" borderId="9" xfId="2" applyFont="1" applyBorder="1" applyAlignment="1">
      <alignment horizontal="center" vertical="center"/>
    </xf>
    <xf numFmtId="0" fontId="59" fillId="0" borderId="0" xfId="2" applyFont="1" applyAlignment="1">
      <alignment horizontal="left"/>
    </xf>
    <xf numFmtId="0" fontId="55" fillId="0" borderId="1" xfId="2" applyFont="1" applyBorder="1" applyAlignment="1">
      <alignment horizontal="left"/>
    </xf>
    <xf numFmtId="0" fontId="53" fillId="0" borderId="0" xfId="2" applyFont="1" applyAlignment="1">
      <alignment vertical="center"/>
    </xf>
    <xf numFmtId="0" fontId="53" fillId="0" borderId="3" xfId="2" applyFont="1" applyBorder="1" applyAlignment="1">
      <alignment horizontal="justify" vertical="center"/>
    </xf>
    <xf numFmtId="0" fontId="53" fillId="0" borderId="2" xfId="2" applyFont="1" applyBorder="1" applyAlignment="1">
      <alignment horizontal="justify" vertical="center"/>
    </xf>
    <xf numFmtId="0" fontId="53" fillId="0" borderId="42" xfId="2" applyFont="1" applyBorder="1" applyAlignment="1">
      <alignment horizontal="justify" vertical="center"/>
    </xf>
    <xf numFmtId="0" fontId="53" fillId="0" borderId="13" xfId="2" applyFont="1" applyBorder="1" applyAlignment="1">
      <alignment horizontal="center" vertical="center"/>
    </xf>
    <xf numFmtId="0" fontId="53" fillId="0" borderId="0" xfId="3" applyFont="1"/>
    <xf numFmtId="0" fontId="53" fillId="0" borderId="0" xfId="3" applyFont="1" applyAlignment="1">
      <alignment horizontal="left"/>
    </xf>
    <xf numFmtId="0" fontId="54" fillId="0" borderId="0" xfId="2" applyFont="1" applyBorder="1" applyAlignment="1">
      <alignment horizontal="left" vertical="center"/>
    </xf>
    <xf numFmtId="0" fontId="54" fillId="0" borderId="0" xfId="2" applyFont="1" applyBorder="1" applyAlignment="1">
      <alignment horizontal="left" vertical="center" wrapText="1"/>
    </xf>
    <xf numFmtId="0" fontId="54" fillId="0" borderId="0" xfId="2" applyFont="1" applyBorder="1" applyAlignment="1">
      <alignment horizontal="center" vertical="center" wrapText="1"/>
    </xf>
  </cellXfs>
  <cellStyles count="9">
    <cellStyle name="桁区切り 2" xfId="6" xr:uid="{00000000-0005-0000-0000-000000000000}"/>
    <cellStyle name="桁区切り 3" xfId="8" xr:uid="{ED504E13-7B4C-4788-8C0A-99C2DF23219C}"/>
    <cellStyle name="標準" xfId="0" builtinId="0"/>
    <cellStyle name="標準 2" xfId="1" xr:uid="{00000000-0005-0000-0000-000002000000}"/>
    <cellStyle name="標準 2 2" xfId="2" xr:uid="{00000000-0005-0000-0000-000003000000}"/>
    <cellStyle name="標準 2 3" xfId="5" xr:uid="{00000000-0005-0000-0000-000004000000}"/>
    <cellStyle name="標準 3" xfId="3" xr:uid="{00000000-0005-0000-0000-000005000000}"/>
    <cellStyle name="標準 4" xfId="4" xr:uid="{00000000-0005-0000-0000-000006000000}"/>
    <cellStyle name="標準 5" xfId="7" xr:uid="{7CE6BA8B-CBBD-4D9A-8B5B-3A6B6FE5624F}"/>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104775</xdr:colOff>
      <xdr:row>34</xdr:row>
      <xdr:rowOff>95250</xdr:rowOff>
    </xdr:from>
    <xdr:to>
      <xdr:col>35</xdr:col>
      <xdr:colOff>142875</xdr:colOff>
      <xdr:row>44</xdr:row>
      <xdr:rowOff>152400</xdr:rowOff>
    </xdr:to>
    <xdr:pic>
      <xdr:nvPicPr>
        <xdr:cNvPr id="4" name="図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7629525"/>
          <a:ext cx="16002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4</xdr:row>
      <xdr:rowOff>19050</xdr:rowOff>
    </xdr:from>
    <xdr:to>
      <xdr:col>37</xdr:col>
      <xdr:colOff>0</xdr:colOff>
      <xdr:row>4</xdr:row>
      <xdr:rowOff>200025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400925" y="8191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72985283-2CB7-4914-A5AF-13789F1FD1A0}"/>
            </a:ext>
          </a:extLst>
        </xdr:cNvPr>
        <xdr:cNvSpPr/>
      </xdr:nvSpPr>
      <xdr:spPr>
        <a:xfrm>
          <a:off x="0" y="482781"/>
          <a:ext cx="1241879" cy="328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2B8C3397-7940-45AA-9035-188BAFD654C7}"/>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3B31861-08A4-4AE3-9076-FF0B07321B44}"/>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44BDAA26-5363-41B0-B975-9CDC1B2CCCB0}"/>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9D030AD0-1838-47CC-BED1-6D8A19AB9C94}"/>
            </a:ext>
          </a:extLst>
        </xdr:cNvPr>
        <xdr:cNvSpPr/>
      </xdr:nvSpPr>
      <xdr:spPr>
        <a:xfrm>
          <a:off x="230505" y="1546098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0</xdr:colOff>
      <xdr:row>33</xdr:row>
      <xdr:rowOff>19050</xdr:rowOff>
    </xdr:from>
    <xdr:to>
      <xdr:col>37</xdr:col>
      <xdr:colOff>0</xdr:colOff>
      <xdr:row>33</xdr:row>
      <xdr:rowOff>200025</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7400925" y="221932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1371600"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1100-000003000000}"/>
            </a:ext>
          </a:extLst>
        </xdr:cNvPr>
        <xdr:cNvSpPr txBox="1">
          <a:spLocks noChangeArrowheads="1"/>
        </xdr:cNvSpPr>
      </xdr:nvSpPr>
      <xdr:spPr bwMode="auto">
        <a:xfrm>
          <a:off x="1371600"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13716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6" name="Text Box 5">
          <a:extLst>
            <a:ext uri="{FF2B5EF4-FFF2-40B4-BE49-F238E27FC236}">
              <a16:creationId xmlns:a16="http://schemas.microsoft.com/office/drawing/2014/main" id="{00000000-0008-0000-1200-000006000000}"/>
            </a:ext>
          </a:extLst>
        </xdr:cNvPr>
        <xdr:cNvSpPr txBox="1">
          <a:spLocks noChangeArrowheads="1"/>
        </xdr:cNvSpPr>
      </xdr:nvSpPr>
      <xdr:spPr bwMode="auto">
        <a:xfrm>
          <a:off x="13716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13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1152525" y="41910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1400-000003000000}"/>
            </a:ext>
          </a:extLst>
        </xdr:cNvPr>
        <xdr:cNvSpPr txBox="1">
          <a:spLocks noChangeArrowheads="1"/>
        </xdr:cNvSpPr>
      </xdr:nvSpPr>
      <xdr:spPr bwMode="auto">
        <a:xfrm>
          <a:off x="1152525" y="41910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300&#20171;&#35703;&#20445;&#38522;&#35506;/&#32207;&#21209;&#12539;&#32102;&#20184;&#25285;&#24403;/0700_&#25351;&#23450;&#20107;&#26989;&#32773;/060%20&#25351;&#23450;&#31561;&#24115;&#31080;/01&#22320;&#22495;&#23494;&#30528;/02&#65343;&#22793;&#26356;&#23626;&#26360;&#39006;&#19968;&#24335;/&#21220;&#21209;&#24418;&#24907;&#19968;&#35239;&#34920;&#65288;&#30906;&#23450;&#65289;/09_&#22320;&#23494;&#12487;&#124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0300&#20171;&#35703;&#20445;&#38522;&#35506;/&#32207;&#21209;&#12539;&#32102;&#20184;&#25285;&#24403;/0700_&#25351;&#23450;&#20107;&#26989;&#32773;/020%20&#25351;&#23566;&#30435;&#30563;/&#38598;&#22243;&#25351;&#23566;/2024(R06)&#24180;&#24230;&#38598;&#22243;&#25351;&#23566;/10_&#21508;&#12469;&#12540;&#12499;&#12473;&#12486;&#12461;&#12473;&#12488;/05_&#22320;&#22495;&#23494;&#30528;&#22411;&#36890;&#25152;&#20171;&#35703;&#12539;&#20171;&#35703;&#20104;&#38450;&#36890;&#25152;&#22411;&#12469;&#12540;&#12499;&#12473;&#65288;&#20304;&#34276;&#12539;&#23567;&#31520;&#21407;&#65289;/02_&#20316;&#26989;&#29992;&#65288;1&#24180;&#20445;&#23384;&#65289;/03_&#12304;&#21029;&#32025;3&#12305;2024&#24180;&#12481;&#12455;&#12483;&#12463;&#12471;&#12540;&#12488;&#65288;&#22320;&#23494;&#12487;&#12452;&#65289;&#65288;&#26696;&#12398;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0300&#20171;&#35703;&#20445;&#38522;&#35506;/&#32207;&#21209;&#12539;&#32102;&#20184;&#25285;&#24403;/0700_&#25351;&#23450;&#20107;&#26989;&#32773;/020%20&#25351;&#23566;&#30435;&#30563;/&#38598;&#22243;&#25351;&#23566;/2024(R06)&#24180;&#24230;&#38598;&#22243;&#25351;&#23566;/30_&#12481;&#12455;&#12483;&#12463;&#12471;&#12540;&#12488;/99_&#12481;&#12455;&#12483;&#12463;&#12471;&#12540;&#12488;HP&#12395;&#35352;&#36617;&#36215;&#26696;/03_&#21029;&#32025;3_&#12481;&#12455;&#12483;&#12463;&#12471;&#12540;&#12488;&#65288;&#22320;&#23494;&#12487;&#124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0&#20171;&#35703;&#20445;&#38522;&#25285;&#24403;/010&#20171;&#35703;&#20445;&#38522;/065&#20107;&#26989;&#25152;/020&#25351;&#23566;&#12539;&#30435;&#26619;/09&#38598;&#22243;&#25351;&#23566;&#65288;&#65298;&#24066;&#65297;&#30010;&#65289;/R4&#38598;&#22243;&#25351;&#23566;/&#65298;&#24066;&#65297;&#30010;/&#39641;&#27211;&#30906;&#35469;&#29992;/r4_ninchidei_cshee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版）"/>
      <sheetName val="地密通所（40名）"/>
      <sheetName val="シフト記号表（勤務時間帯）"/>
      <sheetName val="プルダウン・リスト"/>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密着デイ"/>
      <sheetName val="人員・設備"/>
      <sheetName val="運営 "/>
      <sheetName val="勤務形態一覧表"/>
      <sheetName val="シフト記号表"/>
      <sheetName val="プルダウン・リスト"/>
      <sheetName val="→報酬"/>
      <sheetName val="★加算取得状況一覧"/>
      <sheetName val="所要時間による区分の取扱い"/>
      <sheetName val="３％加算"/>
      <sheetName val="時間延長サービス加算"/>
      <sheetName val="入浴介助加算（Ⅰ・Ⅱ）"/>
      <sheetName val="中重度者ケア体制加算"/>
      <sheetName val="生活機能向上連携加算 (Ⅰ)"/>
      <sheetName val="生活機能向上連携加算（Ⅱ）"/>
      <sheetName val="個別機能訓練（Ⅰ）イ "/>
      <sheetName val="個別機能訓練（Ⅰ）ロ"/>
      <sheetName val="個別機能訓練（Ⅱ）"/>
      <sheetName val="ADL維持等加算（Ⅰ）"/>
      <sheetName val="ADL維持等加算（Ⅱ）"/>
      <sheetName val="認知症加算"/>
      <sheetName val="若年性認知症利用者受入加算"/>
      <sheetName val="栄養アセスメント加算"/>
      <sheetName val="栄養改善加算"/>
      <sheetName val="口腔・栄養スクリーニング加算（Ⅰ）"/>
      <sheetName val="口腔・栄養スクリーニング加算（Ⅱ）"/>
      <sheetName val="口腔機能向上（Ⅰ）"/>
      <sheetName val="口腔機能向上（Ⅱ）"/>
      <sheetName val="科学的介護推進体制加算  "/>
      <sheetName val="生活機能向上グループ活動加算"/>
      <sheetName val="サービス提供体制強化加算Ⅰ"/>
      <sheetName val="サービス提供体制強化加算Ⅱ"/>
      <sheetName val="サービス提供体制強化加算Ⅲ"/>
      <sheetName val="各減算について"/>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密着デイ"/>
      <sheetName val="人員・設備"/>
      <sheetName val="運営 "/>
      <sheetName val="勤務形態一覧表"/>
      <sheetName val="シフト記号表"/>
      <sheetName val="プルダウン・リスト"/>
      <sheetName val="→報酬"/>
      <sheetName val="★加算取得状況一覧"/>
      <sheetName val="所要時間による区分の取扱い"/>
      <sheetName val="３％加算"/>
      <sheetName val="時間延長サービス加算"/>
      <sheetName val="入浴介助加算（Ⅰ・Ⅱ）"/>
      <sheetName val="中重度者ケア体制加算"/>
      <sheetName val="生活機能向上連携加算 (Ⅰ)"/>
      <sheetName val="生活機能向上連携加算（Ⅱ）"/>
      <sheetName val="個別機能訓練（Ⅰ）イ "/>
      <sheetName val="個別機能訓練（Ⅰ）ロ"/>
      <sheetName val="個別機能訓練（Ⅱ）"/>
      <sheetName val="ADL維持等加算（Ⅰ）"/>
      <sheetName val="ADL維持等加算（Ⅱ）"/>
      <sheetName val="認知症加算"/>
      <sheetName val="若年性認知症利用者受入加算"/>
      <sheetName val="栄養アセスメント加算"/>
      <sheetName val="栄養改善加算"/>
      <sheetName val="口腔・栄養スクリーニング加算（Ⅰ）"/>
      <sheetName val="口腔・栄養スクリーニング加算（Ⅱ）"/>
      <sheetName val="口腔機能向上（Ⅰ）"/>
      <sheetName val="口腔機能向上（Ⅱ）"/>
      <sheetName val="科学的介護推進体制加算  "/>
      <sheetName val="生活機能向上グループ活動加算"/>
      <sheetName val="サービス提供体制強化加算Ⅰ"/>
      <sheetName val="サービス提供体制強化加算Ⅱ"/>
      <sheetName val="サービス提供体制強化加算Ⅲ"/>
      <sheetName val="一体的サービス提供加算"/>
      <sheetName val="各減算について"/>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
      <sheetName val="運営"/>
      <sheetName val="勤務形態一覧"/>
      <sheetName val="シフト記号表"/>
      <sheetName val="プルダウン・リスト"/>
      <sheetName val="報酬"/>
      <sheetName val="入浴介助加算"/>
      <sheetName val="生活機能向上連携加算 (Ⅰ) "/>
      <sheetName val="生活機能向上連携加算（Ⅱ）"/>
      <sheetName val="個別機能訓練加算"/>
      <sheetName val="ＡＤＬ維持等加算"/>
      <sheetName val="若年性認知症利用者受入加算"/>
      <sheetName val="栄養アセスメント加算"/>
      <sheetName val="栄養改善加算"/>
      <sheetName val="口腔・栄養スクリーニング加算"/>
      <sheetName val="口腔機能向上（Ⅰ）"/>
      <sheetName val="口腔機能向上（Ⅱ）"/>
      <sheetName val="科学的介護推進体制加算  "/>
      <sheetName val="サービス提供体制強化加算（Ⅰ）"/>
      <sheetName val="サービス提供体制強化加算（Ⅱ）"/>
      <sheetName val="サービス提供体制強化加算（Ⅲ）"/>
    </sheetNames>
    <sheetDataSet>
      <sheetData sheetId="0" refreshError="1"/>
      <sheetData sheetId="1" refreshError="1"/>
      <sheetData sheetId="2" refreshError="1"/>
      <sheetData sheetId="3" refreshError="1"/>
      <sheetData sheetId="4"/>
      <sheetData sheetId="5">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6"/>
  <sheetViews>
    <sheetView view="pageBreakPreview" topLeftCell="C22" zoomScaleNormal="100" zoomScaleSheetLayoutView="100" workbookViewId="0">
      <selection activeCell="Q57" sqref="Q57"/>
    </sheetView>
  </sheetViews>
  <sheetFormatPr defaultRowHeight="13.2"/>
  <cols>
    <col min="1" max="1" width="2.77734375" style="107" customWidth="1"/>
    <col min="2" max="29" width="2.33203125" style="107" customWidth="1"/>
    <col min="30" max="40" width="2.6640625" style="107" customWidth="1"/>
    <col min="41" max="256" width="9" style="107"/>
    <col min="257" max="257" width="2.77734375" style="107" customWidth="1"/>
    <col min="258" max="285" width="2.33203125" style="107" customWidth="1"/>
    <col min="286" max="296" width="2.6640625" style="107" customWidth="1"/>
    <col min="297" max="512" width="9" style="107"/>
    <col min="513" max="513" width="2.77734375" style="107" customWidth="1"/>
    <col min="514" max="541" width="2.33203125" style="107" customWidth="1"/>
    <col min="542" max="552" width="2.6640625" style="107" customWidth="1"/>
    <col min="553" max="768" width="9" style="107"/>
    <col min="769" max="769" width="2.77734375" style="107" customWidth="1"/>
    <col min="770" max="797" width="2.33203125" style="107" customWidth="1"/>
    <col min="798" max="808" width="2.6640625" style="107" customWidth="1"/>
    <col min="809" max="1024" width="9" style="107"/>
    <col min="1025" max="1025" width="2.77734375" style="107" customWidth="1"/>
    <col min="1026" max="1053" width="2.33203125" style="107" customWidth="1"/>
    <col min="1054" max="1064" width="2.6640625" style="107" customWidth="1"/>
    <col min="1065" max="1280" width="9" style="107"/>
    <col min="1281" max="1281" width="2.77734375" style="107" customWidth="1"/>
    <col min="1282" max="1309" width="2.33203125" style="107" customWidth="1"/>
    <col min="1310" max="1320" width="2.6640625" style="107" customWidth="1"/>
    <col min="1321" max="1536" width="9" style="107"/>
    <col min="1537" max="1537" width="2.77734375" style="107" customWidth="1"/>
    <col min="1538" max="1565" width="2.33203125" style="107" customWidth="1"/>
    <col min="1566" max="1576" width="2.6640625" style="107" customWidth="1"/>
    <col min="1577" max="1792" width="9" style="107"/>
    <col min="1793" max="1793" width="2.77734375" style="107" customWidth="1"/>
    <col min="1794" max="1821" width="2.33203125" style="107" customWidth="1"/>
    <col min="1822" max="1832" width="2.6640625" style="107" customWidth="1"/>
    <col min="1833" max="2048" width="9" style="107"/>
    <col min="2049" max="2049" width="2.77734375" style="107" customWidth="1"/>
    <col min="2050" max="2077" width="2.33203125" style="107" customWidth="1"/>
    <col min="2078" max="2088" width="2.6640625" style="107" customWidth="1"/>
    <col min="2089" max="2304" width="9" style="107"/>
    <col min="2305" max="2305" width="2.77734375" style="107" customWidth="1"/>
    <col min="2306" max="2333" width="2.33203125" style="107" customWidth="1"/>
    <col min="2334" max="2344" width="2.6640625" style="107" customWidth="1"/>
    <col min="2345" max="2560" width="9" style="107"/>
    <col min="2561" max="2561" width="2.77734375" style="107" customWidth="1"/>
    <col min="2562" max="2589" width="2.33203125" style="107" customWidth="1"/>
    <col min="2590" max="2600" width="2.6640625" style="107" customWidth="1"/>
    <col min="2601" max="2816" width="9" style="107"/>
    <col min="2817" max="2817" width="2.77734375" style="107" customWidth="1"/>
    <col min="2818" max="2845" width="2.33203125" style="107" customWidth="1"/>
    <col min="2846" max="2856" width="2.6640625" style="107" customWidth="1"/>
    <col min="2857" max="3072" width="9" style="107"/>
    <col min="3073" max="3073" width="2.77734375" style="107" customWidth="1"/>
    <col min="3074" max="3101" width="2.33203125" style="107" customWidth="1"/>
    <col min="3102" max="3112" width="2.6640625" style="107" customWidth="1"/>
    <col min="3113" max="3328" width="9" style="107"/>
    <col min="3329" max="3329" width="2.77734375" style="107" customWidth="1"/>
    <col min="3330" max="3357" width="2.33203125" style="107" customWidth="1"/>
    <col min="3358" max="3368" width="2.6640625" style="107" customWidth="1"/>
    <col min="3369" max="3584" width="9" style="107"/>
    <col min="3585" max="3585" width="2.77734375" style="107" customWidth="1"/>
    <col min="3586" max="3613" width="2.33203125" style="107" customWidth="1"/>
    <col min="3614" max="3624" width="2.6640625" style="107" customWidth="1"/>
    <col min="3625" max="3840" width="9" style="107"/>
    <col min="3841" max="3841" width="2.77734375" style="107" customWidth="1"/>
    <col min="3842" max="3869" width="2.33203125" style="107" customWidth="1"/>
    <col min="3870" max="3880" width="2.6640625" style="107" customWidth="1"/>
    <col min="3881" max="4096" width="9" style="107"/>
    <col min="4097" max="4097" width="2.77734375" style="107" customWidth="1"/>
    <col min="4098" max="4125" width="2.33203125" style="107" customWidth="1"/>
    <col min="4126" max="4136" width="2.6640625" style="107" customWidth="1"/>
    <col min="4137" max="4352" width="9" style="107"/>
    <col min="4353" max="4353" width="2.77734375" style="107" customWidth="1"/>
    <col min="4354" max="4381" width="2.33203125" style="107" customWidth="1"/>
    <col min="4382" max="4392" width="2.6640625" style="107" customWidth="1"/>
    <col min="4393" max="4608" width="9" style="107"/>
    <col min="4609" max="4609" width="2.77734375" style="107" customWidth="1"/>
    <col min="4610" max="4637" width="2.33203125" style="107" customWidth="1"/>
    <col min="4638" max="4648" width="2.6640625" style="107" customWidth="1"/>
    <col min="4649" max="4864" width="9" style="107"/>
    <col min="4865" max="4865" width="2.77734375" style="107" customWidth="1"/>
    <col min="4866" max="4893" width="2.33203125" style="107" customWidth="1"/>
    <col min="4894" max="4904" width="2.6640625" style="107" customWidth="1"/>
    <col min="4905" max="5120" width="9" style="107"/>
    <col min="5121" max="5121" width="2.77734375" style="107" customWidth="1"/>
    <col min="5122" max="5149" width="2.33203125" style="107" customWidth="1"/>
    <col min="5150" max="5160" width="2.6640625" style="107" customWidth="1"/>
    <col min="5161" max="5376" width="9" style="107"/>
    <col min="5377" max="5377" width="2.77734375" style="107" customWidth="1"/>
    <col min="5378" max="5405" width="2.33203125" style="107" customWidth="1"/>
    <col min="5406" max="5416" width="2.6640625" style="107" customWidth="1"/>
    <col min="5417" max="5632" width="9" style="107"/>
    <col min="5633" max="5633" width="2.77734375" style="107" customWidth="1"/>
    <col min="5634" max="5661" width="2.33203125" style="107" customWidth="1"/>
    <col min="5662" max="5672" width="2.6640625" style="107" customWidth="1"/>
    <col min="5673" max="5888" width="9" style="107"/>
    <col min="5889" max="5889" width="2.77734375" style="107" customWidth="1"/>
    <col min="5890" max="5917" width="2.33203125" style="107" customWidth="1"/>
    <col min="5918" max="5928" width="2.6640625" style="107" customWidth="1"/>
    <col min="5929" max="6144" width="9" style="107"/>
    <col min="6145" max="6145" width="2.77734375" style="107" customWidth="1"/>
    <col min="6146" max="6173" width="2.33203125" style="107" customWidth="1"/>
    <col min="6174" max="6184" width="2.6640625" style="107" customWidth="1"/>
    <col min="6185" max="6400" width="9" style="107"/>
    <col min="6401" max="6401" width="2.77734375" style="107" customWidth="1"/>
    <col min="6402" max="6429" width="2.33203125" style="107" customWidth="1"/>
    <col min="6430" max="6440" width="2.6640625" style="107" customWidth="1"/>
    <col min="6441" max="6656" width="9" style="107"/>
    <col min="6657" max="6657" width="2.77734375" style="107" customWidth="1"/>
    <col min="6658" max="6685" width="2.33203125" style="107" customWidth="1"/>
    <col min="6686" max="6696" width="2.6640625" style="107" customWidth="1"/>
    <col min="6697" max="6912" width="9" style="107"/>
    <col min="6913" max="6913" width="2.77734375" style="107" customWidth="1"/>
    <col min="6914" max="6941" width="2.33203125" style="107" customWidth="1"/>
    <col min="6942" max="6952" width="2.6640625" style="107" customWidth="1"/>
    <col min="6953" max="7168" width="9" style="107"/>
    <col min="7169" max="7169" width="2.77734375" style="107" customWidth="1"/>
    <col min="7170" max="7197" width="2.33203125" style="107" customWidth="1"/>
    <col min="7198" max="7208" width="2.6640625" style="107" customWidth="1"/>
    <col min="7209" max="7424" width="9" style="107"/>
    <col min="7425" max="7425" width="2.77734375" style="107" customWidth="1"/>
    <col min="7426" max="7453" width="2.33203125" style="107" customWidth="1"/>
    <col min="7454" max="7464" width="2.6640625" style="107" customWidth="1"/>
    <col min="7465" max="7680" width="9" style="107"/>
    <col min="7681" max="7681" width="2.77734375" style="107" customWidth="1"/>
    <col min="7682" max="7709" width="2.33203125" style="107" customWidth="1"/>
    <col min="7710" max="7720" width="2.6640625" style="107" customWidth="1"/>
    <col min="7721" max="7936" width="9" style="107"/>
    <col min="7937" max="7937" width="2.77734375" style="107" customWidth="1"/>
    <col min="7938" max="7965" width="2.33203125" style="107" customWidth="1"/>
    <col min="7966" max="7976" width="2.6640625" style="107" customWidth="1"/>
    <col min="7977" max="8192" width="9" style="107"/>
    <col min="8193" max="8193" width="2.77734375" style="107" customWidth="1"/>
    <col min="8194" max="8221" width="2.33203125" style="107" customWidth="1"/>
    <col min="8222" max="8232" width="2.6640625" style="107" customWidth="1"/>
    <col min="8233" max="8448" width="9" style="107"/>
    <col min="8449" max="8449" width="2.77734375" style="107" customWidth="1"/>
    <col min="8450" max="8477" width="2.33203125" style="107" customWidth="1"/>
    <col min="8478" max="8488" width="2.6640625" style="107" customWidth="1"/>
    <col min="8489" max="8704" width="9" style="107"/>
    <col min="8705" max="8705" width="2.77734375" style="107" customWidth="1"/>
    <col min="8706" max="8733" width="2.33203125" style="107" customWidth="1"/>
    <col min="8734" max="8744" width="2.6640625" style="107" customWidth="1"/>
    <col min="8745" max="8960" width="9" style="107"/>
    <col min="8961" max="8961" width="2.77734375" style="107" customWidth="1"/>
    <col min="8962" max="8989" width="2.33203125" style="107" customWidth="1"/>
    <col min="8990" max="9000" width="2.6640625" style="107" customWidth="1"/>
    <col min="9001" max="9216" width="9" style="107"/>
    <col min="9217" max="9217" width="2.77734375" style="107" customWidth="1"/>
    <col min="9218" max="9245" width="2.33203125" style="107" customWidth="1"/>
    <col min="9246" max="9256" width="2.6640625" style="107" customWidth="1"/>
    <col min="9257" max="9472" width="9" style="107"/>
    <col min="9473" max="9473" width="2.77734375" style="107" customWidth="1"/>
    <col min="9474" max="9501" width="2.33203125" style="107" customWidth="1"/>
    <col min="9502" max="9512" width="2.6640625" style="107" customWidth="1"/>
    <col min="9513" max="9728" width="9" style="107"/>
    <col min="9729" max="9729" width="2.77734375" style="107" customWidth="1"/>
    <col min="9730" max="9757" width="2.33203125" style="107" customWidth="1"/>
    <col min="9758" max="9768" width="2.6640625" style="107" customWidth="1"/>
    <col min="9769" max="9984" width="9" style="107"/>
    <col min="9985" max="9985" width="2.77734375" style="107" customWidth="1"/>
    <col min="9986" max="10013" width="2.33203125" style="107" customWidth="1"/>
    <col min="10014" max="10024" width="2.6640625" style="107" customWidth="1"/>
    <col min="10025" max="10240" width="9" style="107"/>
    <col min="10241" max="10241" width="2.77734375" style="107" customWidth="1"/>
    <col min="10242" max="10269" width="2.33203125" style="107" customWidth="1"/>
    <col min="10270" max="10280" width="2.6640625" style="107" customWidth="1"/>
    <col min="10281" max="10496" width="9" style="107"/>
    <col min="10497" max="10497" width="2.77734375" style="107" customWidth="1"/>
    <col min="10498" max="10525" width="2.33203125" style="107" customWidth="1"/>
    <col min="10526" max="10536" width="2.6640625" style="107" customWidth="1"/>
    <col min="10537" max="10752" width="9" style="107"/>
    <col min="10753" max="10753" width="2.77734375" style="107" customWidth="1"/>
    <col min="10754" max="10781" width="2.33203125" style="107" customWidth="1"/>
    <col min="10782" max="10792" width="2.6640625" style="107" customWidth="1"/>
    <col min="10793" max="11008" width="9" style="107"/>
    <col min="11009" max="11009" width="2.77734375" style="107" customWidth="1"/>
    <col min="11010" max="11037" width="2.33203125" style="107" customWidth="1"/>
    <col min="11038" max="11048" width="2.6640625" style="107" customWidth="1"/>
    <col min="11049" max="11264" width="9" style="107"/>
    <col min="11265" max="11265" width="2.77734375" style="107" customWidth="1"/>
    <col min="11266" max="11293" width="2.33203125" style="107" customWidth="1"/>
    <col min="11294" max="11304" width="2.6640625" style="107" customWidth="1"/>
    <col min="11305" max="11520" width="9" style="107"/>
    <col min="11521" max="11521" width="2.77734375" style="107" customWidth="1"/>
    <col min="11522" max="11549" width="2.33203125" style="107" customWidth="1"/>
    <col min="11550" max="11560" width="2.6640625" style="107" customWidth="1"/>
    <col min="11561" max="11776" width="9" style="107"/>
    <col min="11777" max="11777" width="2.77734375" style="107" customWidth="1"/>
    <col min="11778" max="11805" width="2.33203125" style="107" customWidth="1"/>
    <col min="11806" max="11816" width="2.6640625" style="107" customWidth="1"/>
    <col min="11817" max="12032" width="9" style="107"/>
    <col min="12033" max="12033" width="2.77734375" style="107" customWidth="1"/>
    <col min="12034" max="12061" width="2.33203125" style="107" customWidth="1"/>
    <col min="12062" max="12072" width="2.6640625" style="107" customWidth="1"/>
    <col min="12073" max="12288" width="9" style="107"/>
    <col min="12289" max="12289" width="2.77734375" style="107" customWidth="1"/>
    <col min="12290" max="12317" width="2.33203125" style="107" customWidth="1"/>
    <col min="12318" max="12328" width="2.6640625" style="107" customWidth="1"/>
    <col min="12329" max="12544" width="9" style="107"/>
    <col min="12545" max="12545" width="2.77734375" style="107" customWidth="1"/>
    <col min="12546" max="12573" width="2.33203125" style="107" customWidth="1"/>
    <col min="12574" max="12584" width="2.6640625" style="107" customWidth="1"/>
    <col min="12585" max="12800" width="9" style="107"/>
    <col min="12801" max="12801" width="2.77734375" style="107" customWidth="1"/>
    <col min="12802" max="12829" width="2.33203125" style="107" customWidth="1"/>
    <col min="12830" max="12840" width="2.6640625" style="107" customWidth="1"/>
    <col min="12841" max="13056" width="9" style="107"/>
    <col min="13057" max="13057" width="2.77734375" style="107" customWidth="1"/>
    <col min="13058" max="13085" width="2.33203125" style="107" customWidth="1"/>
    <col min="13086" max="13096" width="2.6640625" style="107" customWidth="1"/>
    <col min="13097" max="13312" width="9" style="107"/>
    <col min="13313" max="13313" width="2.77734375" style="107" customWidth="1"/>
    <col min="13314" max="13341" width="2.33203125" style="107" customWidth="1"/>
    <col min="13342" max="13352" width="2.6640625" style="107" customWidth="1"/>
    <col min="13353" max="13568" width="9" style="107"/>
    <col min="13569" max="13569" width="2.77734375" style="107" customWidth="1"/>
    <col min="13570" max="13597" width="2.33203125" style="107" customWidth="1"/>
    <col min="13598" max="13608" width="2.6640625" style="107" customWidth="1"/>
    <col min="13609" max="13824" width="9" style="107"/>
    <col min="13825" max="13825" width="2.77734375" style="107" customWidth="1"/>
    <col min="13826" max="13853" width="2.33203125" style="107" customWidth="1"/>
    <col min="13854" max="13864" width="2.6640625" style="107" customWidth="1"/>
    <col min="13865" max="14080" width="9" style="107"/>
    <col min="14081" max="14081" width="2.77734375" style="107" customWidth="1"/>
    <col min="14082" max="14109" width="2.33203125" style="107" customWidth="1"/>
    <col min="14110" max="14120" width="2.6640625" style="107" customWidth="1"/>
    <col min="14121" max="14336" width="9" style="107"/>
    <col min="14337" max="14337" width="2.77734375" style="107" customWidth="1"/>
    <col min="14338" max="14365" width="2.33203125" style="107" customWidth="1"/>
    <col min="14366" max="14376" width="2.6640625" style="107" customWidth="1"/>
    <col min="14377" max="14592" width="9" style="107"/>
    <col min="14593" max="14593" width="2.77734375" style="107" customWidth="1"/>
    <col min="14594" max="14621" width="2.33203125" style="107" customWidth="1"/>
    <col min="14622" max="14632" width="2.6640625" style="107" customWidth="1"/>
    <col min="14633" max="14848" width="9" style="107"/>
    <col min="14849" max="14849" width="2.77734375" style="107" customWidth="1"/>
    <col min="14850" max="14877" width="2.33203125" style="107" customWidth="1"/>
    <col min="14878" max="14888" width="2.6640625" style="107" customWidth="1"/>
    <col min="14889" max="15104" width="9" style="107"/>
    <col min="15105" max="15105" width="2.77734375" style="107" customWidth="1"/>
    <col min="15106" max="15133" width="2.33203125" style="107" customWidth="1"/>
    <col min="15134" max="15144" width="2.6640625" style="107" customWidth="1"/>
    <col min="15145" max="15360" width="9" style="107"/>
    <col min="15361" max="15361" width="2.77734375" style="107" customWidth="1"/>
    <col min="15362" max="15389" width="2.33203125" style="107" customWidth="1"/>
    <col min="15390" max="15400" width="2.6640625" style="107" customWidth="1"/>
    <col min="15401" max="15616" width="9" style="107"/>
    <col min="15617" max="15617" width="2.77734375" style="107" customWidth="1"/>
    <col min="15618" max="15645" width="2.33203125" style="107" customWidth="1"/>
    <col min="15646" max="15656" width="2.6640625" style="107" customWidth="1"/>
    <col min="15657" max="15872" width="9" style="107"/>
    <col min="15873" max="15873" width="2.77734375" style="107" customWidth="1"/>
    <col min="15874" max="15901" width="2.33203125" style="107" customWidth="1"/>
    <col min="15902" max="15912" width="2.6640625" style="107" customWidth="1"/>
    <col min="15913" max="16128" width="9" style="107"/>
    <col min="16129" max="16129" width="2.77734375" style="107" customWidth="1"/>
    <col min="16130" max="16157" width="2.33203125" style="107" customWidth="1"/>
    <col min="16158" max="16168" width="2.6640625" style="107" customWidth="1"/>
    <col min="16169" max="16384" width="9" style="107"/>
  </cols>
  <sheetData>
    <row r="1" spans="1:40" ht="7.5" customHeight="1"/>
    <row r="2" spans="1:40" ht="34.5" customHeight="1">
      <c r="A2" s="392" t="s">
        <v>169</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row>
    <row r="3" spans="1:40" ht="4.5" customHeight="1"/>
    <row r="4" spans="1:40" ht="29.25" customHeight="1">
      <c r="A4" s="393" t="s">
        <v>170</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40" ht="13.8" thickBot="1"/>
    <row r="6" spans="1:40" ht="22.5" customHeight="1">
      <c r="A6" s="394" t="s">
        <v>171</v>
      </c>
      <c r="B6" s="395"/>
      <c r="C6" s="400" t="s">
        <v>172</v>
      </c>
      <c r="D6" s="400"/>
      <c r="E6" s="400"/>
      <c r="F6" s="400"/>
      <c r="G6" s="400"/>
      <c r="H6" s="400"/>
      <c r="I6" s="400"/>
      <c r="J6" s="400"/>
      <c r="K6" s="400">
        <v>1</v>
      </c>
      <c r="L6" s="400"/>
      <c r="M6" s="400"/>
      <c r="N6" s="400">
        <v>4</v>
      </c>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1"/>
    </row>
    <row r="7" spans="1:40" ht="18.75" customHeight="1">
      <c r="A7" s="396"/>
      <c r="B7" s="397"/>
      <c r="C7" s="402" t="s">
        <v>173</v>
      </c>
      <c r="D7" s="402"/>
      <c r="E7" s="402"/>
      <c r="F7" s="402"/>
      <c r="G7" s="402"/>
      <c r="H7" s="402"/>
      <c r="I7" s="402"/>
      <c r="J7" s="402"/>
      <c r="K7" s="403" t="s">
        <v>174</v>
      </c>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4"/>
    </row>
    <row r="8" spans="1:40">
      <c r="A8" s="396"/>
      <c r="B8" s="397"/>
      <c r="C8" s="405" t="s">
        <v>175</v>
      </c>
      <c r="D8" s="405"/>
      <c r="E8" s="405"/>
      <c r="F8" s="405"/>
      <c r="G8" s="405"/>
      <c r="H8" s="405"/>
      <c r="I8" s="405"/>
      <c r="J8" s="405"/>
      <c r="K8" s="407" t="s">
        <v>174</v>
      </c>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8"/>
    </row>
    <row r="9" spans="1:40" ht="16.5" customHeight="1">
      <c r="A9" s="396"/>
      <c r="B9" s="397"/>
      <c r="C9" s="406"/>
      <c r="D9" s="406"/>
      <c r="E9" s="406"/>
      <c r="F9" s="406"/>
      <c r="G9" s="406"/>
      <c r="H9" s="406"/>
      <c r="I9" s="406"/>
      <c r="J9" s="406"/>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10"/>
    </row>
    <row r="10" spans="1:40" ht="18" customHeight="1">
      <c r="A10" s="396"/>
      <c r="B10" s="397"/>
      <c r="C10" s="411" t="s">
        <v>176</v>
      </c>
      <c r="D10" s="412"/>
      <c r="E10" s="412"/>
      <c r="F10" s="412"/>
      <c r="G10" s="412"/>
      <c r="H10" s="412"/>
      <c r="I10" s="412"/>
      <c r="J10" s="413"/>
      <c r="K10" s="108"/>
      <c r="L10" s="109" t="s">
        <v>177</v>
      </c>
      <c r="M10" s="109" t="s">
        <v>178</v>
      </c>
      <c r="N10" s="109"/>
      <c r="O10" s="109"/>
      <c r="P10" s="109"/>
      <c r="Q10" s="109" t="s">
        <v>179</v>
      </c>
      <c r="R10" s="109"/>
      <c r="S10" s="109"/>
      <c r="T10" s="109"/>
      <c r="U10" s="109"/>
      <c r="V10" s="109" t="s">
        <v>180</v>
      </c>
      <c r="W10" s="109"/>
      <c r="X10" s="109"/>
      <c r="Y10" s="109"/>
      <c r="Z10" s="109"/>
      <c r="AA10" s="109"/>
      <c r="AB10" s="109"/>
      <c r="AC10" s="109"/>
      <c r="AD10" s="109"/>
      <c r="AE10" s="109"/>
      <c r="AF10" s="109"/>
      <c r="AG10" s="109"/>
      <c r="AH10" s="109"/>
      <c r="AI10" s="109"/>
      <c r="AJ10" s="109"/>
      <c r="AK10" s="109"/>
      <c r="AL10" s="109"/>
      <c r="AM10" s="109"/>
      <c r="AN10" s="110"/>
    </row>
    <row r="11" spans="1:40" ht="18" customHeight="1">
      <c r="A11" s="396"/>
      <c r="B11" s="397"/>
      <c r="C11" s="414"/>
      <c r="D11" s="415"/>
      <c r="E11" s="415"/>
      <c r="F11" s="415"/>
      <c r="G11" s="415"/>
      <c r="H11" s="415"/>
      <c r="I11" s="415"/>
      <c r="J11" s="416"/>
      <c r="K11" s="420" t="s">
        <v>174</v>
      </c>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2"/>
    </row>
    <row r="12" spans="1:40" ht="18" customHeight="1">
      <c r="A12" s="396"/>
      <c r="B12" s="397"/>
      <c r="C12" s="417"/>
      <c r="D12" s="418"/>
      <c r="E12" s="418"/>
      <c r="F12" s="418"/>
      <c r="G12" s="418"/>
      <c r="H12" s="418"/>
      <c r="I12" s="418"/>
      <c r="J12" s="419"/>
      <c r="K12" s="423"/>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5"/>
    </row>
    <row r="13" spans="1:40" ht="18" customHeight="1">
      <c r="A13" s="396"/>
      <c r="B13" s="397"/>
      <c r="C13" s="426" t="s">
        <v>181</v>
      </c>
      <c r="D13" s="427"/>
      <c r="E13" s="427"/>
      <c r="F13" s="427"/>
      <c r="G13" s="427"/>
      <c r="H13" s="427"/>
      <c r="I13" s="427"/>
      <c r="J13" s="428"/>
      <c r="K13" s="111"/>
      <c r="L13" s="112" t="s">
        <v>182</v>
      </c>
      <c r="M13" s="112"/>
      <c r="N13" s="112"/>
      <c r="O13" s="112"/>
      <c r="P13" s="112"/>
      <c r="Q13" s="113"/>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3"/>
    </row>
    <row r="14" spans="1:40" ht="18" customHeight="1">
      <c r="A14" s="396"/>
      <c r="B14" s="397"/>
      <c r="C14" s="429"/>
      <c r="D14" s="430"/>
      <c r="E14" s="430"/>
      <c r="F14" s="430"/>
      <c r="G14" s="430"/>
      <c r="H14" s="430"/>
      <c r="I14" s="430"/>
      <c r="J14" s="431"/>
      <c r="K14" s="114"/>
      <c r="L14" s="115" t="s">
        <v>183</v>
      </c>
      <c r="M14" s="115"/>
      <c r="N14" s="115"/>
      <c r="O14" s="115"/>
      <c r="P14" s="115"/>
      <c r="Q14" s="116"/>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3"/>
    </row>
    <row r="15" spans="1:40" ht="23.25" customHeight="1" thickBot="1">
      <c r="A15" s="398"/>
      <c r="B15" s="399"/>
      <c r="C15" s="436" t="s">
        <v>184</v>
      </c>
      <c r="D15" s="437"/>
      <c r="E15" s="437"/>
      <c r="F15" s="437"/>
      <c r="G15" s="437"/>
      <c r="H15" s="437"/>
      <c r="I15" s="437"/>
      <c r="J15" s="438"/>
      <c r="K15" s="117"/>
      <c r="L15" s="118"/>
      <c r="M15" s="118"/>
      <c r="N15" s="118"/>
      <c r="O15" s="118" t="s">
        <v>174</v>
      </c>
      <c r="P15" s="118" t="s">
        <v>185</v>
      </c>
      <c r="Q15" s="118"/>
      <c r="R15" s="118"/>
      <c r="S15" s="118" t="s">
        <v>186</v>
      </c>
      <c r="T15" s="118"/>
      <c r="U15" s="118"/>
      <c r="V15" s="118" t="s">
        <v>187</v>
      </c>
      <c r="W15" s="119"/>
      <c r="X15" s="436" t="s">
        <v>188</v>
      </c>
      <c r="Y15" s="437"/>
      <c r="Z15" s="437"/>
      <c r="AA15" s="437"/>
      <c r="AB15" s="437"/>
      <c r="AC15" s="437"/>
      <c r="AD15" s="437"/>
      <c r="AE15" s="438"/>
      <c r="AF15" s="117"/>
      <c r="AG15" s="118"/>
      <c r="AH15" s="437"/>
      <c r="AI15" s="437"/>
      <c r="AJ15" s="437"/>
      <c r="AK15" s="437"/>
      <c r="AL15" s="118" t="s">
        <v>189</v>
      </c>
      <c r="AM15" s="118"/>
      <c r="AN15" s="120"/>
    </row>
    <row r="16" spans="1:40" ht="11.25" customHeight="1"/>
    <row r="17" spans="1:40" ht="24.75" customHeight="1">
      <c r="A17" s="439" t="s">
        <v>190</v>
      </c>
      <c r="B17" s="440"/>
      <c r="C17" s="440"/>
      <c r="D17" s="440"/>
      <c r="E17" s="440"/>
      <c r="F17" s="440"/>
      <c r="G17" s="440"/>
      <c r="H17" s="440"/>
      <c r="I17" s="440"/>
      <c r="J17" s="440"/>
      <c r="K17" s="440"/>
      <c r="L17" s="440"/>
      <c r="M17" s="440"/>
      <c r="N17" s="440"/>
      <c r="O17" s="440"/>
      <c r="P17" s="440"/>
      <c r="Q17" s="440"/>
      <c r="R17" s="440"/>
      <c r="S17" s="440"/>
      <c r="T17" s="440"/>
      <c r="U17" s="440"/>
      <c r="V17" s="440"/>
      <c r="W17" s="441"/>
      <c r="X17" s="439" t="s">
        <v>191</v>
      </c>
      <c r="Y17" s="440"/>
      <c r="Z17" s="440"/>
      <c r="AA17" s="440"/>
      <c r="AB17" s="440"/>
      <c r="AC17" s="440"/>
      <c r="AD17" s="440"/>
      <c r="AE17" s="440"/>
      <c r="AF17" s="440"/>
      <c r="AG17" s="440"/>
      <c r="AH17" s="440"/>
      <c r="AI17" s="440"/>
      <c r="AJ17" s="440"/>
      <c r="AK17" s="440"/>
      <c r="AL17" s="440"/>
      <c r="AM17" s="440"/>
      <c r="AN17" s="441"/>
    </row>
    <row r="18" spans="1:40" ht="18" customHeight="1"/>
    <row r="19" spans="1:40" ht="18" customHeight="1">
      <c r="S19" s="115"/>
      <c r="T19" s="424" t="s">
        <v>192</v>
      </c>
      <c r="U19" s="424"/>
      <c r="V19" s="424"/>
      <c r="W19" s="424"/>
      <c r="X19" s="424"/>
      <c r="Y19" s="424"/>
      <c r="Z19" s="424"/>
      <c r="AA19" s="442" t="s">
        <v>193</v>
      </c>
      <c r="AB19" s="442"/>
      <c r="AC19" s="442"/>
      <c r="AD19" s="442"/>
      <c r="AE19" s="442"/>
      <c r="AF19" s="442"/>
      <c r="AG19" s="442"/>
      <c r="AH19" s="442"/>
      <c r="AI19" s="442"/>
      <c r="AJ19" s="442"/>
      <c r="AK19" s="442"/>
      <c r="AL19" s="442"/>
      <c r="AM19" s="442"/>
    </row>
    <row r="20" spans="1:40" ht="18" customHeight="1">
      <c r="T20" s="121"/>
      <c r="U20" s="121"/>
      <c r="V20" s="121"/>
      <c r="W20" s="121"/>
      <c r="X20" s="121"/>
      <c r="Y20" s="121"/>
      <c r="Z20" s="121"/>
      <c r="AB20" s="122"/>
      <c r="AC20" s="122"/>
      <c r="AD20" s="122"/>
      <c r="AE20" s="122"/>
      <c r="AF20" s="122"/>
      <c r="AG20" s="122"/>
      <c r="AH20" s="122"/>
      <c r="AI20" s="122"/>
      <c r="AJ20" s="122"/>
      <c r="AK20" s="122"/>
      <c r="AL20" s="122"/>
      <c r="AM20" s="122"/>
    </row>
    <row r="21" spans="1:40" ht="18" customHeight="1">
      <c r="S21" s="115"/>
      <c r="T21" s="424" t="s">
        <v>194</v>
      </c>
      <c r="U21" s="424"/>
      <c r="V21" s="424"/>
      <c r="W21" s="424"/>
      <c r="X21" s="424"/>
      <c r="Y21" s="424"/>
      <c r="Z21" s="424"/>
      <c r="AA21" s="442"/>
      <c r="AB21" s="442"/>
      <c r="AC21" s="442"/>
      <c r="AD21" s="442"/>
      <c r="AE21" s="442"/>
      <c r="AF21" s="442"/>
      <c r="AG21" s="442"/>
      <c r="AH21" s="442"/>
      <c r="AI21" s="442"/>
      <c r="AJ21" s="442"/>
      <c r="AK21" s="442"/>
      <c r="AL21" s="442"/>
      <c r="AM21" s="442"/>
    </row>
    <row r="22" spans="1:40" ht="18" customHeight="1"/>
    <row r="23" spans="1:40" ht="18" customHeight="1">
      <c r="S23" s="115"/>
      <c r="T23" s="424" t="s">
        <v>195</v>
      </c>
      <c r="U23" s="424"/>
      <c r="V23" s="424"/>
      <c r="W23" s="424"/>
      <c r="X23" s="424"/>
      <c r="Y23" s="424"/>
      <c r="Z23" s="424"/>
      <c r="AA23" s="442" t="s">
        <v>193</v>
      </c>
      <c r="AB23" s="442"/>
      <c r="AC23" s="442"/>
      <c r="AD23" s="442"/>
      <c r="AE23" s="442"/>
      <c r="AF23" s="442"/>
      <c r="AG23" s="442"/>
      <c r="AH23" s="442"/>
      <c r="AI23" s="442"/>
      <c r="AJ23" s="442"/>
      <c r="AK23" s="442"/>
      <c r="AL23" s="442"/>
      <c r="AM23" s="442"/>
    </row>
    <row r="24" spans="1:40" ht="18" customHeight="1">
      <c r="S24" s="123"/>
      <c r="T24" s="124"/>
      <c r="U24" s="124"/>
      <c r="V24" s="124"/>
      <c r="W24" s="124"/>
      <c r="X24" s="124"/>
      <c r="Y24" s="124"/>
      <c r="Z24" s="124"/>
      <c r="AA24" s="125"/>
      <c r="AB24" s="125"/>
      <c r="AC24" s="125"/>
      <c r="AD24" s="125"/>
      <c r="AE24" s="125"/>
      <c r="AF24" s="125"/>
      <c r="AG24" s="125"/>
      <c r="AH24" s="125"/>
      <c r="AI24" s="125"/>
      <c r="AJ24" s="125"/>
      <c r="AK24" s="125"/>
      <c r="AL24" s="125"/>
      <c r="AM24" s="125"/>
    </row>
    <row r="25" spans="1:40" ht="10.5" customHeight="1">
      <c r="B25" s="126"/>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8"/>
    </row>
    <row r="26" spans="1:40" ht="18" customHeight="1">
      <c r="B26" s="129"/>
      <c r="C26" s="434" t="s">
        <v>196</v>
      </c>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130"/>
    </row>
    <row r="27" spans="1:40" ht="18" customHeight="1">
      <c r="B27" s="129"/>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130"/>
    </row>
    <row r="28" spans="1:40" ht="18" customHeight="1">
      <c r="B28" s="129"/>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130"/>
    </row>
    <row r="29" spans="1:40" ht="18" customHeight="1">
      <c r="B29" s="129"/>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130"/>
    </row>
    <row r="30" spans="1:40" ht="18" customHeight="1">
      <c r="B30" s="129"/>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130"/>
    </row>
    <row r="31" spans="1:40" ht="11.25" customHeight="1">
      <c r="B31" s="129"/>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0"/>
    </row>
    <row r="32" spans="1:40" ht="18" customHeight="1">
      <c r="B32" s="129"/>
      <c r="C32" s="434" t="s">
        <v>197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130"/>
    </row>
    <row r="33" spans="2:39" ht="18" customHeight="1">
      <c r="B33" s="129"/>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130"/>
    </row>
    <row r="34" spans="2:39" ht="9" customHeight="1">
      <c r="B34" s="132"/>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133"/>
    </row>
    <row r="35" spans="2:39" ht="18" customHeight="1"/>
    <row r="36" spans="2:39" ht="18" customHeight="1"/>
    <row r="37" spans="2:39" ht="18" customHeight="1"/>
    <row r="38" spans="2:39" ht="18" customHeight="1"/>
    <row r="39" spans="2:39" ht="18" customHeight="1"/>
    <row r="40" spans="2:39" ht="18" customHeight="1"/>
    <row r="41" spans="2:39" ht="18" customHeight="1"/>
    <row r="46" spans="2:39">
      <c r="AE46" s="107" t="s">
        <v>530</v>
      </c>
    </row>
  </sheetData>
  <mergeCells count="36">
    <mergeCell ref="C32:AL34"/>
    <mergeCell ref="C15:J15"/>
    <mergeCell ref="X15:AE15"/>
    <mergeCell ref="AH15:AK15"/>
    <mergeCell ref="A17:W17"/>
    <mergeCell ref="X17:AN17"/>
    <mergeCell ref="T19:Z19"/>
    <mergeCell ref="AA19:AM19"/>
    <mergeCell ref="T21:Z21"/>
    <mergeCell ref="AA21:AM21"/>
    <mergeCell ref="T23:Z23"/>
    <mergeCell ref="AA23:AM23"/>
    <mergeCell ref="C26:AL30"/>
    <mergeCell ref="C8:J9"/>
    <mergeCell ref="K8:AN9"/>
    <mergeCell ref="C10:J12"/>
    <mergeCell ref="K11:AN12"/>
    <mergeCell ref="C13:J14"/>
    <mergeCell ref="R13:AN13"/>
    <mergeCell ref="R14:AN14"/>
    <mergeCell ref="A2:AN2"/>
    <mergeCell ref="A4:AN4"/>
    <mergeCell ref="A6:B15"/>
    <mergeCell ref="C6:J6"/>
    <mergeCell ref="K6:M6"/>
    <mergeCell ref="N6:P6"/>
    <mergeCell ref="Q6:S6"/>
    <mergeCell ref="T6:V6"/>
    <mergeCell ref="W6:Y6"/>
    <mergeCell ref="Z6:AB6"/>
    <mergeCell ref="AC6:AE6"/>
    <mergeCell ref="AF6:AH6"/>
    <mergeCell ref="AI6:AK6"/>
    <mergeCell ref="AL6:AN6"/>
    <mergeCell ref="C7:J7"/>
    <mergeCell ref="K7:AN7"/>
  </mergeCells>
  <phoneticPr fontId="4"/>
  <pageMargins left="0.45" right="0.36" top="0.42" bottom="0.46" header="0.3" footer="0.28999999999999998"/>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85"/>
  <sheetViews>
    <sheetView view="pageBreakPreview" topLeftCell="A67" zoomScale="90" zoomScaleNormal="100" zoomScaleSheetLayoutView="90" workbookViewId="0">
      <selection activeCell="E46" sqref="E46:AH47"/>
    </sheetView>
  </sheetViews>
  <sheetFormatPr defaultRowHeight="13.2"/>
  <cols>
    <col min="1" max="9" width="2.6640625" style="134" customWidth="1"/>
    <col min="10" max="10" width="2.33203125" style="134" customWidth="1"/>
    <col min="11" max="16" width="2.6640625" style="134" customWidth="1"/>
    <col min="17" max="17" width="3" style="134" customWidth="1"/>
    <col min="18" max="40" width="2.6640625" style="134" customWidth="1"/>
    <col min="41" max="256" width="9" style="134"/>
    <col min="257" max="265" width="2.6640625" style="134" customWidth="1"/>
    <col min="266" max="266" width="2.33203125" style="134" customWidth="1"/>
    <col min="267" max="296" width="2.6640625" style="134" customWidth="1"/>
    <col min="297" max="512" width="9" style="134"/>
    <col min="513" max="521" width="2.6640625" style="134" customWidth="1"/>
    <col min="522" max="522" width="2.33203125" style="134" customWidth="1"/>
    <col min="523" max="552" width="2.6640625" style="134" customWidth="1"/>
    <col min="553" max="768" width="9" style="134"/>
    <col min="769" max="777" width="2.6640625" style="134" customWidth="1"/>
    <col min="778" max="778" width="2.33203125" style="134" customWidth="1"/>
    <col min="779" max="808" width="2.6640625" style="134" customWidth="1"/>
    <col min="809" max="1024" width="9" style="134"/>
    <col min="1025" max="1033" width="2.6640625" style="134" customWidth="1"/>
    <col min="1034" max="1034" width="2.33203125" style="134" customWidth="1"/>
    <col min="1035" max="1064" width="2.6640625" style="134" customWidth="1"/>
    <col min="1065" max="1280" width="9" style="134"/>
    <col min="1281" max="1289" width="2.6640625" style="134" customWidth="1"/>
    <col min="1290" max="1290" width="2.33203125" style="134" customWidth="1"/>
    <col min="1291" max="1320" width="2.6640625" style="134" customWidth="1"/>
    <col min="1321" max="1536" width="9" style="134"/>
    <col min="1537" max="1545" width="2.6640625" style="134" customWidth="1"/>
    <col min="1546" max="1546" width="2.33203125" style="134" customWidth="1"/>
    <col min="1547" max="1576" width="2.6640625" style="134" customWidth="1"/>
    <col min="1577" max="1792" width="9" style="134"/>
    <col min="1793" max="1801" width="2.6640625" style="134" customWidth="1"/>
    <col min="1802" max="1802" width="2.33203125" style="134" customWidth="1"/>
    <col min="1803" max="1832" width="2.6640625" style="134" customWidth="1"/>
    <col min="1833" max="2048" width="9" style="134"/>
    <col min="2049" max="2057" width="2.6640625" style="134" customWidth="1"/>
    <col min="2058" max="2058" width="2.33203125" style="134" customWidth="1"/>
    <col min="2059" max="2088" width="2.6640625" style="134" customWidth="1"/>
    <col min="2089" max="2304" width="9" style="134"/>
    <col min="2305" max="2313" width="2.6640625" style="134" customWidth="1"/>
    <col min="2314" max="2314" width="2.33203125" style="134" customWidth="1"/>
    <col min="2315" max="2344" width="2.6640625" style="134" customWidth="1"/>
    <col min="2345" max="2560" width="9" style="134"/>
    <col min="2561" max="2569" width="2.6640625" style="134" customWidth="1"/>
    <col min="2570" max="2570" width="2.33203125" style="134" customWidth="1"/>
    <col min="2571" max="2600" width="2.6640625" style="134" customWidth="1"/>
    <col min="2601" max="2816" width="9" style="134"/>
    <col min="2817" max="2825" width="2.6640625" style="134" customWidth="1"/>
    <col min="2826" max="2826" width="2.33203125" style="134" customWidth="1"/>
    <col min="2827" max="2856" width="2.6640625" style="134" customWidth="1"/>
    <col min="2857" max="3072" width="9" style="134"/>
    <col min="3073" max="3081" width="2.6640625" style="134" customWidth="1"/>
    <col min="3082" max="3082" width="2.33203125" style="134" customWidth="1"/>
    <col min="3083" max="3112" width="2.6640625" style="134" customWidth="1"/>
    <col min="3113" max="3328" width="9" style="134"/>
    <col min="3329" max="3337" width="2.6640625" style="134" customWidth="1"/>
    <col min="3338" max="3338" width="2.33203125" style="134" customWidth="1"/>
    <col min="3339" max="3368" width="2.6640625" style="134" customWidth="1"/>
    <col min="3369" max="3584" width="9" style="134"/>
    <col min="3585" max="3593" width="2.6640625" style="134" customWidth="1"/>
    <col min="3594" max="3594" width="2.33203125" style="134" customWidth="1"/>
    <col min="3595" max="3624" width="2.6640625" style="134" customWidth="1"/>
    <col min="3625" max="3840" width="9" style="134"/>
    <col min="3841" max="3849" width="2.6640625" style="134" customWidth="1"/>
    <col min="3850" max="3850" width="2.33203125" style="134" customWidth="1"/>
    <col min="3851" max="3880" width="2.6640625" style="134" customWidth="1"/>
    <col min="3881" max="4096" width="9" style="134"/>
    <col min="4097" max="4105" width="2.6640625" style="134" customWidth="1"/>
    <col min="4106" max="4106" width="2.33203125" style="134" customWidth="1"/>
    <col min="4107" max="4136" width="2.6640625" style="134" customWidth="1"/>
    <col min="4137" max="4352" width="9" style="134"/>
    <col min="4353" max="4361" width="2.6640625" style="134" customWidth="1"/>
    <col min="4362" max="4362" width="2.33203125" style="134" customWidth="1"/>
    <col min="4363" max="4392" width="2.6640625" style="134" customWidth="1"/>
    <col min="4393" max="4608" width="9" style="134"/>
    <col min="4609" max="4617" width="2.6640625" style="134" customWidth="1"/>
    <col min="4618" max="4618" width="2.33203125" style="134" customWidth="1"/>
    <col min="4619" max="4648" width="2.6640625" style="134" customWidth="1"/>
    <col min="4649" max="4864" width="9" style="134"/>
    <col min="4865" max="4873" width="2.6640625" style="134" customWidth="1"/>
    <col min="4874" max="4874" width="2.33203125" style="134" customWidth="1"/>
    <col min="4875" max="4904" width="2.6640625" style="134" customWidth="1"/>
    <col min="4905" max="5120" width="9" style="134"/>
    <col min="5121" max="5129" width="2.6640625" style="134" customWidth="1"/>
    <col min="5130" max="5130" width="2.33203125" style="134" customWidth="1"/>
    <col min="5131" max="5160" width="2.6640625" style="134" customWidth="1"/>
    <col min="5161" max="5376" width="9" style="134"/>
    <col min="5377" max="5385" width="2.6640625" style="134" customWidth="1"/>
    <col min="5386" max="5386" width="2.33203125" style="134" customWidth="1"/>
    <col min="5387" max="5416" width="2.6640625" style="134" customWidth="1"/>
    <col min="5417" max="5632" width="9" style="134"/>
    <col min="5633" max="5641" width="2.6640625" style="134" customWidth="1"/>
    <col min="5642" max="5642" width="2.33203125" style="134" customWidth="1"/>
    <col min="5643" max="5672" width="2.6640625" style="134" customWidth="1"/>
    <col min="5673" max="5888" width="9" style="134"/>
    <col min="5889" max="5897" width="2.6640625" style="134" customWidth="1"/>
    <col min="5898" max="5898" width="2.33203125" style="134" customWidth="1"/>
    <col min="5899" max="5928" width="2.6640625" style="134" customWidth="1"/>
    <col min="5929" max="6144" width="9" style="134"/>
    <col min="6145" max="6153" width="2.6640625" style="134" customWidth="1"/>
    <col min="6154" max="6154" width="2.33203125" style="134" customWidth="1"/>
    <col min="6155" max="6184" width="2.6640625" style="134" customWidth="1"/>
    <col min="6185" max="6400" width="9" style="134"/>
    <col min="6401" max="6409" width="2.6640625" style="134" customWidth="1"/>
    <col min="6410" max="6410" width="2.33203125" style="134" customWidth="1"/>
    <col min="6411" max="6440" width="2.6640625" style="134" customWidth="1"/>
    <col min="6441" max="6656" width="9" style="134"/>
    <col min="6657" max="6665" width="2.6640625" style="134" customWidth="1"/>
    <col min="6666" max="6666" width="2.33203125" style="134" customWidth="1"/>
    <col min="6667" max="6696" width="2.6640625" style="134" customWidth="1"/>
    <col min="6697" max="6912" width="9" style="134"/>
    <col min="6913" max="6921" width="2.6640625" style="134" customWidth="1"/>
    <col min="6922" max="6922" width="2.33203125" style="134" customWidth="1"/>
    <col min="6923" max="6952" width="2.6640625" style="134" customWidth="1"/>
    <col min="6953" max="7168" width="9" style="134"/>
    <col min="7169" max="7177" width="2.6640625" style="134" customWidth="1"/>
    <col min="7178" max="7178" width="2.33203125" style="134" customWidth="1"/>
    <col min="7179" max="7208" width="2.6640625" style="134" customWidth="1"/>
    <col min="7209" max="7424" width="9" style="134"/>
    <col min="7425" max="7433" width="2.6640625" style="134" customWidth="1"/>
    <col min="7434" max="7434" width="2.33203125" style="134" customWidth="1"/>
    <col min="7435" max="7464" width="2.6640625" style="134" customWidth="1"/>
    <col min="7465" max="7680" width="9" style="134"/>
    <col min="7681" max="7689" width="2.6640625" style="134" customWidth="1"/>
    <col min="7690" max="7690" width="2.33203125" style="134" customWidth="1"/>
    <col min="7691" max="7720" width="2.6640625" style="134" customWidth="1"/>
    <col min="7721" max="7936" width="9" style="134"/>
    <col min="7937" max="7945" width="2.6640625" style="134" customWidth="1"/>
    <col min="7946" max="7946" width="2.33203125" style="134" customWidth="1"/>
    <col min="7947" max="7976" width="2.6640625" style="134" customWidth="1"/>
    <col min="7977" max="8192" width="9" style="134"/>
    <col min="8193" max="8201" width="2.6640625" style="134" customWidth="1"/>
    <col min="8202" max="8202" width="2.33203125" style="134" customWidth="1"/>
    <col min="8203" max="8232" width="2.6640625" style="134" customWidth="1"/>
    <col min="8233" max="8448" width="9" style="134"/>
    <col min="8449" max="8457" width="2.6640625" style="134" customWidth="1"/>
    <col min="8458" max="8458" width="2.33203125" style="134" customWidth="1"/>
    <col min="8459" max="8488" width="2.6640625" style="134" customWidth="1"/>
    <col min="8489" max="8704" width="9" style="134"/>
    <col min="8705" max="8713" width="2.6640625" style="134" customWidth="1"/>
    <col min="8714" max="8714" width="2.33203125" style="134" customWidth="1"/>
    <col min="8715" max="8744" width="2.6640625" style="134" customWidth="1"/>
    <col min="8745" max="8960" width="9" style="134"/>
    <col min="8961" max="8969" width="2.6640625" style="134" customWidth="1"/>
    <col min="8970" max="8970" width="2.33203125" style="134" customWidth="1"/>
    <col min="8971" max="9000" width="2.6640625" style="134" customWidth="1"/>
    <col min="9001" max="9216" width="9" style="134"/>
    <col min="9217" max="9225" width="2.6640625" style="134" customWidth="1"/>
    <col min="9226" max="9226" width="2.33203125" style="134" customWidth="1"/>
    <col min="9227" max="9256" width="2.6640625" style="134" customWidth="1"/>
    <col min="9257" max="9472" width="9" style="134"/>
    <col min="9473" max="9481" width="2.6640625" style="134" customWidth="1"/>
    <col min="9482" max="9482" width="2.33203125" style="134" customWidth="1"/>
    <col min="9483" max="9512" width="2.6640625" style="134" customWidth="1"/>
    <col min="9513" max="9728" width="9" style="134"/>
    <col min="9729" max="9737" width="2.6640625" style="134" customWidth="1"/>
    <col min="9738" max="9738" width="2.33203125" style="134" customWidth="1"/>
    <col min="9739" max="9768" width="2.6640625" style="134" customWidth="1"/>
    <col min="9769" max="9984" width="9" style="134"/>
    <col min="9985" max="9993" width="2.6640625" style="134" customWidth="1"/>
    <col min="9994" max="9994" width="2.33203125" style="134" customWidth="1"/>
    <col min="9995" max="10024" width="2.6640625" style="134" customWidth="1"/>
    <col min="10025" max="10240" width="9" style="134"/>
    <col min="10241" max="10249" width="2.6640625" style="134" customWidth="1"/>
    <col min="10250" max="10250" width="2.33203125" style="134" customWidth="1"/>
    <col min="10251" max="10280" width="2.6640625" style="134" customWidth="1"/>
    <col min="10281" max="10496" width="9" style="134"/>
    <col min="10497" max="10505" width="2.6640625" style="134" customWidth="1"/>
    <col min="10506" max="10506" width="2.33203125" style="134" customWidth="1"/>
    <col min="10507" max="10536" width="2.6640625" style="134" customWidth="1"/>
    <col min="10537" max="10752" width="9" style="134"/>
    <col min="10753" max="10761" width="2.6640625" style="134" customWidth="1"/>
    <col min="10762" max="10762" width="2.33203125" style="134" customWidth="1"/>
    <col min="10763" max="10792" width="2.6640625" style="134" customWidth="1"/>
    <col min="10793" max="11008" width="9" style="134"/>
    <col min="11009" max="11017" width="2.6640625" style="134" customWidth="1"/>
    <col min="11018" max="11018" width="2.33203125" style="134" customWidth="1"/>
    <col min="11019" max="11048" width="2.6640625" style="134" customWidth="1"/>
    <col min="11049" max="11264" width="9" style="134"/>
    <col min="11265" max="11273" width="2.6640625" style="134" customWidth="1"/>
    <col min="11274" max="11274" width="2.33203125" style="134" customWidth="1"/>
    <col min="11275" max="11304" width="2.6640625" style="134" customWidth="1"/>
    <col min="11305" max="11520" width="9" style="134"/>
    <col min="11521" max="11529" width="2.6640625" style="134" customWidth="1"/>
    <col min="11530" max="11530" width="2.33203125" style="134" customWidth="1"/>
    <col min="11531" max="11560" width="2.6640625" style="134" customWidth="1"/>
    <col min="11561" max="11776" width="9" style="134"/>
    <col min="11777" max="11785" width="2.6640625" style="134" customWidth="1"/>
    <col min="11786" max="11786" width="2.33203125" style="134" customWidth="1"/>
    <col min="11787" max="11816" width="2.6640625" style="134" customWidth="1"/>
    <col min="11817" max="12032" width="9" style="134"/>
    <col min="12033" max="12041" width="2.6640625" style="134" customWidth="1"/>
    <col min="12042" max="12042" width="2.33203125" style="134" customWidth="1"/>
    <col min="12043" max="12072" width="2.6640625" style="134" customWidth="1"/>
    <col min="12073" max="12288" width="9" style="134"/>
    <col min="12289" max="12297" width="2.6640625" style="134" customWidth="1"/>
    <col min="12298" max="12298" width="2.33203125" style="134" customWidth="1"/>
    <col min="12299" max="12328" width="2.6640625" style="134" customWidth="1"/>
    <col min="12329" max="12544" width="9" style="134"/>
    <col min="12545" max="12553" width="2.6640625" style="134" customWidth="1"/>
    <col min="12554" max="12554" width="2.33203125" style="134" customWidth="1"/>
    <col min="12555" max="12584" width="2.6640625" style="134" customWidth="1"/>
    <col min="12585" max="12800" width="9" style="134"/>
    <col min="12801" max="12809" width="2.6640625" style="134" customWidth="1"/>
    <col min="12810" max="12810" width="2.33203125" style="134" customWidth="1"/>
    <col min="12811" max="12840" width="2.6640625" style="134" customWidth="1"/>
    <col min="12841" max="13056" width="9" style="134"/>
    <col min="13057" max="13065" width="2.6640625" style="134" customWidth="1"/>
    <col min="13066" max="13066" width="2.33203125" style="134" customWidth="1"/>
    <col min="13067" max="13096" width="2.6640625" style="134" customWidth="1"/>
    <col min="13097" max="13312" width="9" style="134"/>
    <col min="13313" max="13321" width="2.6640625" style="134" customWidth="1"/>
    <col min="13322" max="13322" width="2.33203125" style="134" customWidth="1"/>
    <col min="13323" max="13352" width="2.6640625" style="134" customWidth="1"/>
    <col min="13353" max="13568" width="9" style="134"/>
    <col min="13569" max="13577" width="2.6640625" style="134" customWidth="1"/>
    <col min="13578" max="13578" width="2.33203125" style="134" customWidth="1"/>
    <col min="13579" max="13608" width="2.6640625" style="134" customWidth="1"/>
    <col min="13609" max="13824" width="9" style="134"/>
    <col min="13825" max="13833" width="2.6640625" style="134" customWidth="1"/>
    <col min="13834" max="13834" width="2.33203125" style="134" customWidth="1"/>
    <col min="13835" max="13864" width="2.6640625" style="134" customWidth="1"/>
    <col min="13865" max="14080" width="9" style="134"/>
    <col min="14081" max="14089" width="2.6640625" style="134" customWidth="1"/>
    <col min="14090" max="14090" width="2.33203125" style="134" customWidth="1"/>
    <col min="14091" max="14120" width="2.6640625" style="134" customWidth="1"/>
    <col min="14121" max="14336" width="9" style="134"/>
    <col min="14337" max="14345" width="2.6640625" style="134" customWidth="1"/>
    <col min="14346" max="14346" width="2.33203125" style="134" customWidth="1"/>
    <col min="14347" max="14376" width="2.6640625" style="134" customWidth="1"/>
    <col min="14377" max="14592" width="9" style="134"/>
    <col min="14593" max="14601" width="2.6640625" style="134" customWidth="1"/>
    <col min="14602" max="14602" width="2.33203125" style="134" customWidth="1"/>
    <col min="14603" max="14632" width="2.6640625" style="134" customWidth="1"/>
    <col min="14633" max="14848" width="9" style="134"/>
    <col min="14849" max="14857" width="2.6640625" style="134" customWidth="1"/>
    <col min="14858" max="14858" width="2.33203125" style="134" customWidth="1"/>
    <col min="14859" max="14888" width="2.6640625" style="134" customWidth="1"/>
    <col min="14889" max="15104" width="9" style="134"/>
    <col min="15105" max="15113" width="2.6640625" style="134" customWidth="1"/>
    <col min="15114" max="15114" width="2.33203125" style="134" customWidth="1"/>
    <col min="15115" max="15144" width="2.6640625" style="134" customWidth="1"/>
    <col min="15145" max="15360" width="9" style="134"/>
    <col min="15361" max="15369" width="2.6640625" style="134" customWidth="1"/>
    <col min="15370" max="15370" width="2.33203125" style="134" customWidth="1"/>
    <col min="15371" max="15400" width="2.6640625" style="134" customWidth="1"/>
    <col min="15401" max="15616" width="9" style="134"/>
    <col min="15617" max="15625" width="2.6640625" style="134" customWidth="1"/>
    <col min="15626" max="15626" width="2.33203125" style="134" customWidth="1"/>
    <col min="15627" max="15656" width="2.6640625" style="134" customWidth="1"/>
    <col min="15657" max="15872" width="9" style="134"/>
    <col min="15873" max="15881" width="2.6640625" style="134" customWidth="1"/>
    <col min="15882" max="15882" width="2.33203125" style="134" customWidth="1"/>
    <col min="15883" max="15912" width="2.6640625" style="134" customWidth="1"/>
    <col min="15913" max="16128" width="9" style="134"/>
    <col min="16129" max="16137" width="2.6640625" style="134" customWidth="1"/>
    <col min="16138" max="16138" width="2.33203125" style="134" customWidth="1"/>
    <col min="16139" max="16168" width="2.6640625" style="134" customWidth="1"/>
    <col min="16169" max="16384" width="9" style="134"/>
  </cols>
  <sheetData>
    <row r="1" spans="1:40">
      <c r="A1" s="443" t="s">
        <v>198</v>
      </c>
      <c r="B1" s="443"/>
      <c r="C1" s="444" t="s">
        <v>199</v>
      </c>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row>
    <row r="2" spans="1:40">
      <c r="A2" s="443"/>
      <c r="B2" s="443"/>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row>
    <row r="3" spans="1:40" ht="9.75" customHeight="1"/>
    <row r="4" spans="1:40" ht="18" customHeight="1">
      <c r="B4" s="135" t="s">
        <v>200</v>
      </c>
    </row>
    <row r="5" spans="1:40" ht="18" customHeight="1">
      <c r="C5" s="134" t="s">
        <v>201</v>
      </c>
    </row>
    <row r="6" spans="1:40" ht="21" customHeight="1">
      <c r="C6" s="445" t="s">
        <v>202</v>
      </c>
      <c r="D6" s="446"/>
      <c r="E6" s="446"/>
      <c r="F6" s="447"/>
      <c r="G6" s="445" t="s">
        <v>174</v>
      </c>
      <c r="H6" s="446"/>
      <c r="I6" s="446"/>
      <c r="J6" s="446"/>
      <c r="K6" s="446"/>
      <c r="L6" s="446"/>
      <c r="M6" s="446"/>
      <c r="N6" s="446"/>
      <c r="O6" s="446"/>
      <c r="P6" s="446"/>
      <c r="Q6" s="446"/>
      <c r="R6" s="446"/>
      <c r="S6" s="446"/>
      <c r="T6" s="446"/>
      <c r="U6" s="446"/>
      <c r="V6" s="446"/>
      <c r="W6" s="447"/>
    </row>
    <row r="7" spans="1:40" ht="18" customHeight="1">
      <c r="C7" s="448" t="s">
        <v>203</v>
      </c>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row>
    <row r="8" spans="1:40" ht="18" customHeight="1">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row>
    <row r="9" spans="1:40" ht="18" customHeight="1">
      <c r="C9" s="134" t="s">
        <v>204</v>
      </c>
    </row>
    <row r="10" spans="1:40" ht="24.75" customHeight="1">
      <c r="C10" s="136" t="s">
        <v>205</v>
      </c>
      <c r="D10" s="137"/>
      <c r="E10" s="137"/>
      <c r="F10" s="137"/>
      <c r="G10" s="137"/>
      <c r="H10" s="137"/>
      <c r="I10" s="137"/>
      <c r="J10" s="137"/>
      <c r="K10" s="137"/>
      <c r="L10" s="137"/>
      <c r="M10" s="137"/>
      <c r="N10" s="137"/>
      <c r="O10" s="137"/>
      <c r="P10" s="138"/>
      <c r="Q10" s="139" t="s">
        <v>174</v>
      </c>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1"/>
    </row>
    <row r="11" spans="1:40" ht="26.25" customHeight="1">
      <c r="C11" s="451" t="s">
        <v>206</v>
      </c>
      <c r="D11" s="452"/>
      <c r="E11" s="452"/>
      <c r="F11" s="452"/>
      <c r="G11" s="452"/>
      <c r="H11" s="452"/>
      <c r="I11" s="452"/>
      <c r="J11" s="452"/>
      <c r="K11" s="452"/>
      <c r="L11" s="452"/>
      <c r="M11" s="452"/>
      <c r="N11" s="452"/>
      <c r="O11" s="452"/>
      <c r="P11" s="453"/>
      <c r="Q11" s="445" t="s">
        <v>207</v>
      </c>
      <c r="R11" s="446"/>
      <c r="S11" s="446"/>
      <c r="T11" s="447"/>
      <c r="U11" s="445" t="s">
        <v>174</v>
      </c>
      <c r="V11" s="446"/>
      <c r="W11" s="446"/>
      <c r="X11" s="446"/>
      <c r="Y11" s="446"/>
      <c r="Z11" s="446"/>
      <c r="AA11" s="446"/>
      <c r="AB11" s="446"/>
      <c r="AC11" s="446"/>
      <c r="AD11" s="446"/>
      <c r="AE11" s="446"/>
      <c r="AF11" s="446"/>
      <c r="AG11" s="446"/>
      <c r="AH11" s="446"/>
      <c r="AI11" s="457"/>
      <c r="AJ11" s="457"/>
      <c r="AK11" s="457"/>
      <c r="AL11" s="457"/>
      <c r="AM11" s="457"/>
      <c r="AN11" s="458"/>
    </row>
    <row r="12" spans="1:40" ht="22.5" customHeight="1">
      <c r="C12" s="454"/>
      <c r="D12" s="455"/>
      <c r="E12" s="455"/>
      <c r="F12" s="455"/>
      <c r="G12" s="455"/>
      <c r="H12" s="455"/>
      <c r="I12" s="455"/>
      <c r="J12" s="455"/>
      <c r="K12" s="455"/>
      <c r="L12" s="455"/>
      <c r="M12" s="455"/>
      <c r="N12" s="455"/>
      <c r="O12" s="455"/>
      <c r="P12" s="456"/>
      <c r="Q12" s="445" t="s">
        <v>208</v>
      </c>
      <c r="R12" s="446"/>
      <c r="S12" s="446"/>
      <c r="T12" s="447"/>
      <c r="U12" s="142"/>
      <c r="V12" s="142"/>
      <c r="W12" s="142"/>
      <c r="X12" s="142"/>
      <c r="Y12" s="142"/>
      <c r="Z12" s="142"/>
      <c r="AA12" s="142"/>
      <c r="AB12" s="445" t="s">
        <v>209</v>
      </c>
      <c r="AC12" s="446"/>
      <c r="AD12" s="446"/>
      <c r="AE12" s="446"/>
      <c r="AF12" s="446"/>
      <c r="AG12" s="446"/>
      <c r="AH12" s="447"/>
      <c r="AI12" s="136"/>
      <c r="AJ12" s="137"/>
      <c r="AK12" s="137"/>
      <c r="AL12" s="446" t="s">
        <v>210</v>
      </c>
      <c r="AM12" s="446"/>
      <c r="AN12" s="447"/>
    </row>
    <row r="13" spans="1:40" ht="15" customHeight="1" thickBot="1">
      <c r="C13" s="143"/>
      <c r="D13" s="143"/>
      <c r="E13" s="143"/>
      <c r="F13" s="143"/>
      <c r="G13" s="143"/>
      <c r="H13" s="143"/>
      <c r="I13" s="143"/>
      <c r="J13" s="143"/>
      <c r="K13" s="143"/>
      <c r="L13" s="143"/>
      <c r="M13" s="143"/>
      <c r="N13" s="143"/>
      <c r="O13" s="143"/>
      <c r="P13" s="143"/>
      <c r="Q13" s="144"/>
      <c r="R13" s="144"/>
      <c r="S13" s="144"/>
      <c r="T13" s="144"/>
      <c r="U13" s="145"/>
      <c r="V13" s="145"/>
      <c r="W13" s="145"/>
      <c r="X13" s="145"/>
      <c r="Y13" s="145"/>
      <c r="Z13" s="145"/>
      <c r="AA13" s="145"/>
      <c r="AB13" s="144"/>
      <c r="AC13" s="144"/>
      <c r="AD13" s="144"/>
      <c r="AE13" s="144"/>
      <c r="AF13" s="144"/>
      <c r="AG13" s="144"/>
      <c r="AH13" s="144"/>
      <c r="AI13" s="145"/>
      <c r="AJ13" s="145"/>
      <c r="AK13" s="145"/>
      <c r="AL13" s="144"/>
      <c r="AM13" s="144"/>
      <c r="AN13" s="144"/>
    </row>
    <row r="14" spans="1:40" ht="18" customHeight="1" thickTop="1">
      <c r="C14" s="143"/>
      <c r="D14" s="143"/>
      <c r="E14" s="143"/>
      <c r="F14" s="143"/>
      <c r="G14" s="143"/>
      <c r="H14" s="143"/>
      <c r="I14" s="143"/>
      <c r="J14" s="143"/>
      <c r="K14" s="143"/>
      <c r="L14" s="143"/>
      <c r="M14" s="143"/>
      <c r="N14" s="143"/>
      <c r="O14" s="143"/>
      <c r="P14" s="143"/>
      <c r="Q14" s="144"/>
      <c r="R14" s="144"/>
      <c r="S14" s="144"/>
      <c r="T14" s="144"/>
      <c r="U14" s="145"/>
      <c r="V14" s="145"/>
      <c r="W14" s="145"/>
      <c r="X14" s="145"/>
      <c r="Y14" s="145"/>
      <c r="Z14" s="145"/>
      <c r="AA14" s="145"/>
      <c r="AB14" s="144"/>
      <c r="AC14" s="144"/>
      <c r="AD14" s="144"/>
      <c r="AE14" s="144"/>
      <c r="AF14" s="144"/>
      <c r="AG14" s="144"/>
      <c r="AH14" s="144"/>
      <c r="AI14" s="459" t="s">
        <v>211</v>
      </c>
      <c r="AJ14" s="460"/>
      <c r="AK14" s="460"/>
      <c r="AL14" s="460"/>
      <c r="AM14" s="460"/>
      <c r="AN14" s="461"/>
    </row>
    <row r="15" spans="1:40" ht="18" customHeight="1" thickBot="1">
      <c r="AI15" s="462"/>
      <c r="AJ15" s="463"/>
      <c r="AK15" s="463"/>
      <c r="AL15" s="463"/>
      <c r="AM15" s="463"/>
      <c r="AN15" s="464"/>
    </row>
    <row r="16" spans="1:40" ht="18" customHeight="1" thickTop="1">
      <c r="AI16" s="465" t="s">
        <v>212</v>
      </c>
      <c r="AJ16" s="465"/>
      <c r="AK16" s="465"/>
      <c r="AL16" s="465"/>
      <c r="AM16" s="465"/>
      <c r="AN16" s="465"/>
    </row>
    <row r="17" spans="3:40" ht="18" customHeight="1">
      <c r="C17" s="466">
        <v>1</v>
      </c>
      <c r="D17" s="458"/>
      <c r="E17" s="471" t="s">
        <v>213</v>
      </c>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2"/>
      <c r="AI17" s="146">
        <v>1</v>
      </c>
      <c r="AJ17" s="477" t="s">
        <v>214</v>
      </c>
      <c r="AK17" s="477"/>
      <c r="AL17" s="477"/>
      <c r="AM17" s="477"/>
      <c r="AN17" s="478"/>
    </row>
    <row r="18" spans="3:40" ht="18" customHeight="1">
      <c r="C18" s="467"/>
      <c r="D18" s="468"/>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4"/>
      <c r="AI18" s="147">
        <v>2</v>
      </c>
      <c r="AJ18" s="479" t="s">
        <v>215</v>
      </c>
      <c r="AK18" s="479"/>
      <c r="AL18" s="479"/>
      <c r="AM18" s="479"/>
      <c r="AN18" s="480"/>
    </row>
    <row r="19" spans="3:40" ht="18" customHeight="1">
      <c r="C19" s="467"/>
      <c r="D19" s="468"/>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4"/>
      <c r="AI19" s="147">
        <v>3</v>
      </c>
      <c r="AJ19" s="479" t="s">
        <v>216</v>
      </c>
      <c r="AK19" s="479"/>
      <c r="AL19" s="479"/>
      <c r="AM19" s="479"/>
      <c r="AN19" s="480"/>
    </row>
    <row r="20" spans="3:40" ht="18" customHeight="1">
      <c r="C20" s="469"/>
      <c r="D20" s="470"/>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6"/>
      <c r="AI20" s="148">
        <v>4</v>
      </c>
      <c r="AJ20" s="449" t="s">
        <v>217</v>
      </c>
      <c r="AK20" s="449"/>
      <c r="AL20" s="449"/>
      <c r="AM20" s="449"/>
      <c r="AN20" s="450"/>
    </row>
    <row r="21" spans="3:40" ht="18" customHeight="1">
      <c r="C21" s="466">
        <v>2</v>
      </c>
      <c r="D21" s="458"/>
      <c r="E21" s="471" t="s">
        <v>218</v>
      </c>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c r="AI21" s="487"/>
      <c r="AJ21" s="488"/>
      <c r="AK21" s="488"/>
      <c r="AL21" s="488"/>
      <c r="AM21" s="488"/>
      <c r="AN21" s="489"/>
    </row>
    <row r="22" spans="3:40" ht="18" customHeight="1">
      <c r="C22" s="467"/>
      <c r="D22" s="468"/>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4"/>
      <c r="AI22" s="490"/>
      <c r="AJ22" s="491"/>
      <c r="AK22" s="491"/>
      <c r="AL22" s="491"/>
      <c r="AM22" s="491"/>
      <c r="AN22" s="492"/>
    </row>
    <row r="23" spans="3:40" ht="18" customHeight="1">
      <c r="C23" s="467"/>
      <c r="D23" s="468"/>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4"/>
      <c r="AI23" s="493" t="s">
        <v>219</v>
      </c>
      <c r="AJ23" s="494"/>
      <c r="AK23" s="494"/>
      <c r="AL23" s="494"/>
      <c r="AM23" s="494"/>
      <c r="AN23" s="495"/>
    </row>
    <row r="24" spans="3:40" ht="18" customHeight="1">
      <c r="C24" s="469"/>
      <c r="D24" s="470"/>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6"/>
      <c r="AI24" s="501" t="s">
        <v>220</v>
      </c>
      <c r="AJ24" s="502"/>
      <c r="AK24" s="502"/>
      <c r="AL24" s="502"/>
      <c r="AM24" s="502"/>
      <c r="AN24" s="503"/>
    </row>
    <row r="25" spans="3:40" ht="18" customHeight="1">
      <c r="C25" s="466">
        <v>3</v>
      </c>
      <c r="D25" s="458"/>
      <c r="E25" s="481" t="s">
        <v>221</v>
      </c>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3"/>
      <c r="AI25" s="487"/>
      <c r="AJ25" s="488"/>
      <c r="AK25" s="488"/>
      <c r="AL25" s="488"/>
      <c r="AM25" s="488"/>
      <c r="AN25" s="489"/>
    </row>
    <row r="26" spans="3:40" ht="18" customHeight="1">
      <c r="C26" s="467"/>
      <c r="D26" s="468"/>
      <c r="E26" s="484"/>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6"/>
      <c r="AI26" s="490"/>
      <c r="AJ26" s="491"/>
      <c r="AK26" s="491"/>
      <c r="AL26" s="491"/>
      <c r="AM26" s="491"/>
      <c r="AN26" s="492"/>
    </row>
    <row r="27" spans="3:40" ht="18" customHeight="1">
      <c r="C27" s="467"/>
      <c r="D27" s="468"/>
      <c r="E27" s="484"/>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6"/>
      <c r="AI27" s="493" t="s">
        <v>219</v>
      </c>
      <c r="AJ27" s="494"/>
      <c r="AK27" s="494"/>
      <c r="AL27" s="494"/>
      <c r="AM27" s="494"/>
      <c r="AN27" s="495"/>
    </row>
    <row r="28" spans="3:40" ht="18" customHeight="1">
      <c r="C28" s="467"/>
      <c r="D28" s="468"/>
      <c r="E28" s="484"/>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6"/>
      <c r="AI28" s="496" t="s">
        <v>220</v>
      </c>
      <c r="AJ28" s="497"/>
      <c r="AK28" s="497"/>
      <c r="AL28" s="497"/>
      <c r="AM28" s="497"/>
      <c r="AN28" s="498"/>
    </row>
    <row r="29" spans="3:40" ht="18" customHeight="1">
      <c r="C29" s="467"/>
      <c r="D29" s="468"/>
      <c r="E29" s="500" t="s">
        <v>540</v>
      </c>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499"/>
      <c r="AJ29" s="499"/>
      <c r="AK29" s="499"/>
      <c r="AL29" s="499"/>
      <c r="AM29" s="499"/>
      <c r="AN29" s="499"/>
    </row>
    <row r="30" spans="3:40" ht="18" customHeight="1">
      <c r="C30" s="467"/>
      <c r="D30" s="468"/>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499"/>
      <c r="AJ30" s="499"/>
      <c r="AK30" s="499"/>
      <c r="AL30" s="499"/>
      <c r="AM30" s="499"/>
      <c r="AN30" s="499"/>
    </row>
    <row r="31" spans="3:40" ht="18" customHeight="1">
      <c r="C31" s="469"/>
      <c r="D31" s="47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499"/>
      <c r="AJ31" s="499"/>
      <c r="AK31" s="499"/>
      <c r="AL31" s="499"/>
      <c r="AM31" s="499"/>
      <c r="AN31" s="499"/>
    </row>
    <row r="32" spans="3:40" ht="18" customHeight="1">
      <c r="C32" s="229"/>
      <c r="D32" s="229"/>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228"/>
      <c r="AJ32" s="228"/>
      <c r="AK32" s="228"/>
      <c r="AL32" s="228"/>
      <c r="AM32" s="228"/>
      <c r="AN32" s="228"/>
    </row>
    <row r="33" spans="2:41" ht="18" customHeight="1">
      <c r="B33" s="135" t="s">
        <v>222</v>
      </c>
      <c r="C33" s="150"/>
      <c r="D33" s="150"/>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51"/>
      <c r="AJ33" s="151"/>
      <c r="AK33" s="151"/>
      <c r="AL33" s="151"/>
      <c r="AM33" s="151"/>
      <c r="AN33" s="151"/>
    </row>
    <row r="34" spans="2:41" ht="18" customHeight="1">
      <c r="B34" s="135"/>
      <c r="C34" s="504">
        <v>4</v>
      </c>
      <c r="D34" s="505"/>
      <c r="E34" s="481" t="s">
        <v>223</v>
      </c>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3"/>
      <c r="AI34" s="466"/>
      <c r="AJ34" s="457"/>
      <c r="AK34" s="457"/>
      <c r="AL34" s="457"/>
      <c r="AM34" s="457"/>
      <c r="AN34" s="458"/>
    </row>
    <row r="35" spans="2:41" ht="18" customHeight="1">
      <c r="B35" s="135"/>
      <c r="C35" s="506"/>
      <c r="D35" s="507"/>
      <c r="E35" s="484"/>
      <c r="F35" s="485"/>
      <c r="G35" s="485"/>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6"/>
      <c r="AI35" s="467"/>
      <c r="AJ35" s="513"/>
      <c r="AK35" s="513"/>
      <c r="AL35" s="513"/>
      <c r="AM35" s="513"/>
      <c r="AN35" s="468"/>
    </row>
    <row r="36" spans="2:41" ht="18" customHeight="1">
      <c r="B36" s="135"/>
      <c r="C36" s="506"/>
      <c r="D36" s="507"/>
      <c r="E36" s="510"/>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2"/>
      <c r="AI36" s="467"/>
      <c r="AJ36" s="513"/>
      <c r="AK36" s="513"/>
      <c r="AL36" s="513"/>
      <c r="AM36" s="513"/>
      <c r="AN36" s="468"/>
    </row>
    <row r="37" spans="2:41" ht="18" customHeight="1">
      <c r="C37" s="506"/>
      <c r="D37" s="507"/>
      <c r="E37" s="152"/>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4"/>
      <c r="AI37" s="467"/>
      <c r="AJ37" s="513"/>
      <c r="AK37" s="513"/>
      <c r="AL37" s="513"/>
      <c r="AM37" s="513"/>
      <c r="AN37" s="468"/>
    </row>
    <row r="38" spans="2:41" ht="18" customHeight="1">
      <c r="C38" s="506"/>
      <c r="D38" s="507"/>
      <c r="E38" s="152"/>
      <c r="F38" s="153" t="s">
        <v>224</v>
      </c>
      <c r="H38" s="153"/>
      <c r="I38" s="153"/>
      <c r="J38" s="153"/>
      <c r="K38" s="153"/>
      <c r="L38" s="153"/>
      <c r="M38" s="153"/>
      <c r="N38" s="153"/>
      <c r="O38" s="153"/>
      <c r="P38" s="153"/>
      <c r="Q38" s="153"/>
      <c r="R38" s="445"/>
      <c r="S38" s="446"/>
      <c r="T38" s="446"/>
      <c r="U38" s="447"/>
      <c r="V38" s="153" t="s">
        <v>210</v>
      </c>
      <c r="X38" s="153" t="s">
        <v>225</v>
      </c>
      <c r="Y38" s="153"/>
      <c r="Z38" s="153"/>
      <c r="AA38" s="153"/>
      <c r="AB38" s="153"/>
      <c r="AC38" s="153"/>
      <c r="AD38" s="153"/>
      <c r="AE38" s="153"/>
      <c r="AF38" s="153"/>
      <c r="AG38" s="153"/>
      <c r="AH38" s="154"/>
      <c r="AI38" s="467"/>
      <c r="AJ38" s="513"/>
      <c r="AK38" s="513"/>
      <c r="AL38" s="513"/>
      <c r="AM38" s="513"/>
      <c r="AN38" s="468"/>
    </row>
    <row r="39" spans="2:41" ht="18" customHeight="1">
      <c r="C39" s="506"/>
      <c r="D39" s="507"/>
      <c r="E39" s="152"/>
      <c r="F39" s="155" t="s">
        <v>226</v>
      </c>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6"/>
      <c r="AI39" s="467"/>
      <c r="AJ39" s="513"/>
      <c r="AK39" s="513"/>
      <c r="AL39" s="513"/>
      <c r="AM39" s="513"/>
      <c r="AN39" s="468"/>
    </row>
    <row r="40" spans="2:41" ht="18" customHeight="1">
      <c r="C40" s="506"/>
      <c r="D40" s="507"/>
      <c r="E40" s="152"/>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6"/>
      <c r="AI40" s="467"/>
      <c r="AJ40" s="513"/>
      <c r="AK40" s="513"/>
      <c r="AL40" s="513"/>
      <c r="AM40" s="513"/>
      <c r="AN40" s="468"/>
    </row>
    <row r="41" spans="2:41" ht="18" customHeight="1">
      <c r="C41" s="506"/>
      <c r="D41" s="507"/>
      <c r="E41" s="152"/>
      <c r="F41" s="153" t="s">
        <v>227</v>
      </c>
      <c r="G41" s="153"/>
      <c r="H41" s="153"/>
      <c r="I41" s="153"/>
      <c r="J41" s="153"/>
      <c r="K41" s="153"/>
      <c r="L41" s="153"/>
      <c r="M41" s="153"/>
      <c r="N41" s="153"/>
      <c r="O41" s="153"/>
      <c r="P41" s="153"/>
      <c r="Q41" s="153"/>
      <c r="R41" s="445"/>
      <c r="S41" s="446"/>
      <c r="T41" s="446"/>
      <c r="U41" s="447"/>
      <c r="V41" s="153" t="s">
        <v>210</v>
      </c>
      <c r="X41" s="153" t="s">
        <v>228</v>
      </c>
      <c r="Y41" s="153"/>
      <c r="Z41" s="153"/>
      <c r="AA41" s="153"/>
      <c r="AB41" s="153"/>
      <c r="AC41" s="153"/>
      <c r="AD41" s="153"/>
      <c r="AE41" s="153"/>
      <c r="AF41" s="153"/>
      <c r="AG41" s="153"/>
      <c r="AH41" s="154"/>
      <c r="AI41" s="467"/>
      <c r="AJ41" s="513"/>
      <c r="AK41" s="513"/>
      <c r="AL41" s="513"/>
      <c r="AM41" s="513"/>
      <c r="AN41" s="468"/>
    </row>
    <row r="42" spans="2:41" ht="18" customHeight="1">
      <c r="C42" s="506"/>
      <c r="D42" s="507"/>
      <c r="E42" s="152"/>
      <c r="F42" s="153" t="s">
        <v>229</v>
      </c>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c r="AI42" s="467"/>
      <c r="AJ42" s="513"/>
      <c r="AK42" s="513"/>
      <c r="AL42" s="513"/>
      <c r="AM42" s="513"/>
      <c r="AN42" s="468"/>
    </row>
    <row r="43" spans="2:41" ht="18" customHeight="1" thickBot="1">
      <c r="C43" s="506"/>
      <c r="D43" s="507"/>
      <c r="E43" s="152"/>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4"/>
      <c r="AI43" s="467"/>
      <c r="AJ43" s="513"/>
      <c r="AK43" s="513"/>
      <c r="AL43" s="513"/>
      <c r="AM43" s="513"/>
      <c r="AN43" s="468"/>
    </row>
    <row r="44" spans="2:41" ht="18" customHeight="1" thickBot="1">
      <c r="C44" s="506"/>
      <c r="D44" s="507"/>
      <c r="E44" s="152"/>
      <c r="F44" s="153" t="s">
        <v>230</v>
      </c>
      <c r="G44" s="153"/>
      <c r="H44" s="153"/>
      <c r="I44" s="153"/>
      <c r="K44" s="514"/>
      <c r="L44" s="515"/>
      <c r="M44" s="515"/>
      <c r="N44" s="516"/>
      <c r="O44" s="153" t="s">
        <v>231</v>
      </c>
      <c r="P44" s="153">
        <v>1</v>
      </c>
      <c r="Q44" s="153"/>
      <c r="R44" s="153"/>
      <c r="Y44" s="153"/>
      <c r="Z44" s="153"/>
      <c r="AA44" s="153"/>
      <c r="AB44" s="153"/>
      <c r="AC44" s="153"/>
      <c r="AD44" s="153"/>
      <c r="AE44" s="153"/>
      <c r="AF44" s="153"/>
      <c r="AG44" s="153"/>
      <c r="AH44" s="154"/>
      <c r="AI44" s="467"/>
      <c r="AJ44" s="513"/>
      <c r="AK44" s="513"/>
      <c r="AL44" s="513"/>
      <c r="AM44" s="513"/>
      <c r="AN44" s="468"/>
    </row>
    <row r="45" spans="2:41" ht="18" customHeight="1">
      <c r="C45" s="508"/>
      <c r="D45" s="509"/>
      <c r="E45" s="157"/>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9"/>
      <c r="AI45" s="469"/>
      <c r="AJ45" s="465"/>
      <c r="AK45" s="465"/>
      <c r="AL45" s="465"/>
      <c r="AM45" s="465"/>
      <c r="AN45" s="470"/>
    </row>
    <row r="46" spans="2:41" s="160" customFormat="1" ht="18" customHeight="1">
      <c r="C46" s="504">
        <v>5</v>
      </c>
      <c r="D46" s="505"/>
      <c r="E46" s="517" t="s">
        <v>232</v>
      </c>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9"/>
      <c r="AI46" s="504"/>
      <c r="AJ46" s="523"/>
      <c r="AK46" s="523"/>
      <c r="AL46" s="523"/>
      <c r="AM46" s="523"/>
      <c r="AN46" s="505"/>
      <c r="AO46" s="234"/>
    </row>
    <row r="47" spans="2:41" s="160" customFormat="1" ht="18" customHeight="1">
      <c r="C47" s="508"/>
      <c r="D47" s="509"/>
      <c r="E47" s="520"/>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2"/>
      <c r="AI47" s="508"/>
      <c r="AJ47" s="524"/>
      <c r="AK47" s="524"/>
      <c r="AL47" s="524"/>
      <c r="AM47" s="524"/>
      <c r="AN47" s="509"/>
    </row>
    <row r="48" spans="2:41" ht="18" customHeight="1">
      <c r="B48" s="135"/>
      <c r="C48" s="504">
        <v>6</v>
      </c>
      <c r="D48" s="505"/>
      <c r="E48" s="481" t="s">
        <v>233</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3"/>
      <c r="AI48" s="466"/>
      <c r="AJ48" s="457"/>
      <c r="AK48" s="457"/>
      <c r="AL48" s="457"/>
      <c r="AM48" s="457"/>
      <c r="AN48" s="458"/>
    </row>
    <row r="49" spans="2:40" ht="18" customHeight="1">
      <c r="B49" s="135"/>
      <c r="C49" s="506"/>
      <c r="D49" s="507"/>
      <c r="E49" s="484"/>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6"/>
      <c r="AI49" s="467"/>
      <c r="AJ49" s="513"/>
      <c r="AK49" s="513"/>
      <c r="AL49" s="513"/>
      <c r="AM49" s="513"/>
      <c r="AN49" s="468"/>
    </row>
    <row r="50" spans="2:40" ht="18" customHeight="1">
      <c r="B50" s="135"/>
      <c r="C50" s="506"/>
      <c r="D50" s="507"/>
      <c r="E50" s="510"/>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2"/>
      <c r="AI50" s="467"/>
      <c r="AJ50" s="513"/>
      <c r="AK50" s="513"/>
      <c r="AL50" s="513"/>
      <c r="AM50" s="513"/>
      <c r="AN50" s="468"/>
    </row>
    <row r="51" spans="2:40" ht="18" customHeight="1">
      <c r="C51" s="506"/>
      <c r="D51" s="507"/>
      <c r="E51" s="152"/>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4"/>
      <c r="AI51" s="467"/>
      <c r="AJ51" s="513"/>
      <c r="AK51" s="513"/>
      <c r="AL51" s="513"/>
      <c r="AM51" s="513"/>
      <c r="AN51" s="468"/>
    </row>
    <row r="52" spans="2:40" ht="18" customHeight="1">
      <c r="C52" s="506"/>
      <c r="D52" s="507"/>
      <c r="E52" s="152"/>
      <c r="F52" s="227" t="s">
        <v>224</v>
      </c>
      <c r="H52" s="153"/>
      <c r="I52" s="153"/>
      <c r="J52" s="153"/>
      <c r="K52" s="153"/>
      <c r="L52" s="153"/>
      <c r="M52" s="153"/>
      <c r="N52" s="153"/>
      <c r="O52" s="153"/>
      <c r="P52" s="153"/>
      <c r="Q52" s="153"/>
      <c r="R52" s="445"/>
      <c r="S52" s="446"/>
      <c r="T52" s="446"/>
      <c r="U52" s="447"/>
      <c r="V52" s="153" t="s">
        <v>210</v>
      </c>
      <c r="X52" s="153" t="s">
        <v>225</v>
      </c>
      <c r="Y52" s="153"/>
      <c r="Z52" s="153"/>
      <c r="AA52" s="153"/>
      <c r="AB52" s="153"/>
      <c r="AC52" s="153"/>
      <c r="AD52" s="153"/>
      <c r="AE52" s="153"/>
      <c r="AF52" s="153"/>
      <c r="AG52" s="153"/>
      <c r="AH52" s="154"/>
      <c r="AI52" s="467"/>
      <c r="AJ52" s="513"/>
      <c r="AK52" s="513"/>
      <c r="AL52" s="513"/>
      <c r="AM52" s="513"/>
      <c r="AN52" s="468"/>
    </row>
    <row r="53" spans="2:40" ht="18" customHeight="1">
      <c r="C53" s="506"/>
      <c r="D53" s="507"/>
      <c r="E53" s="152"/>
      <c r="F53" s="153" t="s">
        <v>234</v>
      </c>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4"/>
      <c r="AI53" s="467"/>
      <c r="AJ53" s="513"/>
      <c r="AK53" s="513"/>
      <c r="AL53" s="513"/>
      <c r="AM53" s="513"/>
      <c r="AN53" s="468"/>
    </row>
    <row r="54" spans="2:40" ht="18" customHeight="1">
      <c r="C54" s="506"/>
      <c r="D54" s="507"/>
      <c r="E54" s="152"/>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4"/>
      <c r="AI54" s="467"/>
      <c r="AJ54" s="513"/>
      <c r="AK54" s="513"/>
      <c r="AL54" s="513"/>
      <c r="AM54" s="513"/>
      <c r="AN54" s="468"/>
    </row>
    <row r="55" spans="2:40" ht="18" customHeight="1">
      <c r="C55" s="506"/>
      <c r="D55" s="507"/>
      <c r="E55" s="152"/>
      <c r="F55" s="153" t="s">
        <v>235</v>
      </c>
      <c r="G55" s="153"/>
      <c r="H55" s="153"/>
      <c r="I55" s="153"/>
      <c r="J55" s="153"/>
      <c r="K55" s="153"/>
      <c r="L55" s="153"/>
      <c r="M55" s="153"/>
      <c r="N55" s="153"/>
      <c r="O55" s="153"/>
      <c r="P55" s="153"/>
      <c r="Q55" s="153"/>
      <c r="R55" s="153"/>
      <c r="S55" s="153"/>
      <c r="T55" s="153"/>
      <c r="U55" s="153"/>
      <c r="V55" s="445"/>
      <c r="W55" s="446"/>
      <c r="X55" s="446"/>
      <c r="Y55" s="447"/>
      <c r="Z55" s="153" t="s">
        <v>210</v>
      </c>
      <c r="AB55" s="153" t="s">
        <v>228</v>
      </c>
      <c r="AC55" s="153"/>
      <c r="AE55" s="153"/>
      <c r="AF55" s="153"/>
      <c r="AG55" s="153"/>
      <c r="AH55" s="154"/>
      <c r="AI55" s="467"/>
      <c r="AJ55" s="513"/>
      <c r="AK55" s="513"/>
      <c r="AL55" s="513"/>
      <c r="AM55" s="513"/>
      <c r="AN55" s="468"/>
    </row>
    <row r="56" spans="2:40" ht="18" customHeight="1">
      <c r="C56" s="506"/>
      <c r="D56" s="507"/>
      <c r="E56" s="152"/>
      <c r="F56" s="153" t="s">
        <v>229</v>
      </c>
      <c r="G56" s="153"/>
      <c r="H56" s="153"/>
      <c r="I56" s="153"/>
      <c r="J56" s="153"/>
      <c r="K56" s="153"/>
      <c r="L56" s="153"/>
      <c r="M56" s="153"/>
      <c r="N56" s="153"/>
      <c r="O56" s="153"/>
      <c r="P56" s="153"/>
      <c r="Q56" s="153"/>
      <c r="R56" s="153"/>
      <c r="S56" s="153"/>
      <c r="T56" s="153"/>
      <c r="U56" s="153"/>
      <c r="V56" s="153"/>
      <c r="W56" s="153"/>
      <c r="X56" s="153"/>
      <c r="Y56" s="153"/>
      <c r="Z56" s="153"/>
      <c r="AA56" s="153"/>
      <c r="AB56" s="153"/>
      <c r="AD56" s="153"/>
      <c r="AE56" s="153"/>
      <c r="AF56" s="153"/>
      <c r="AG56" s="153"/>
      <c r="AH56" s="154"/>
      <c r="AI56" s="467"/>
      <c r="AJ56" s="513"/>
      <c r="AK56" s="513"/>
      <c r="AL56" s="513"/>
      <c r="AM56" s="513"/>
      <c r="AN56" s="468"/>
    </row>
    <row r="57" spans="2:40" ht="18" customHeight="1" thickBot="1">
      <c r="C57" s="506"/>
      <c r="D57" s="507"/>
      <c r="E57" s="152"/>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c r="AI57" s="467"/>
      <c r="AJ57" s="513"/>
      <c r="AK57" s="513"/>
      <c r="AL57" s="513"/>
      <c r="AM57" s="513"/>
      <c r="AN57" s="468"/>
    </row>
    <row r="58" spans="2:40" ht="18" customHeight="1" thickBot="1">
      <c r="C58" s="506"/>
      <c r="D58" s="507"/>
      <c r="E58" s="152"/>
      <c r="F58" s="153" t="s">
        <v>230</v>
      </c>
      <c r="G58" s="153"/>
      <c r="H58" s="153"/>
      <c r="I58" s="153"/>
      <c r="K58" s="514"/>
      <c r="L58" s="515"/>
      <c r="M58" s="515"/>
      <c r="N58" s="516"/>
      <c r="O58" s="153" t="s">
        <v>231</v>
      </c>
      <c r="P58" s="153">
        <v>1</v>
      </c>
      <c r="Q58" s="153"/>
      <c r="X58" s="153"/>
      <c r="Y58" s="153"/>
      <c r="Z58" s="153"/>
      <c r="AA58" s="153"/>
      <c r="AB58" s="153"/>
      <c r="AC58" s="153"/>
      <c r="AD58" s="153"/>
      <c r="AE58" s="153"/>
      <c r="AF58" s="153"/>
      <c r="AG58" s="153"/>
      <c r="AH58" s="154"/>
      <c r="AI58" s="467"/>
      <c r="AJ58" s="513"/>
      <c r="AK58" s="513"/>
      <c r="AL58" s="513"/>
      <c r="AM58" s="513"/>
      <c r="AN58" s="468"/>
    </row>
    <row r="59" spans="2:40" ht="18" customHeight="1">
      <c r="C59" s="508"/>
      <c r="D59" s="509"/>
      <c r="E59" s="157"/>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9"/>
      <c r="AI59" s="469"/>
      <c r="AJ59" s="465"/>
      <c r="AK59" s="465"/>
      <c r="AL59" s="465"/>
      <c r="AM59" s="465"/>
      <c r="AN59" s="470"/>
    </row>
    <row r="60" spans="2:40" ht="18" customHeight="1">
      <c r="C60" s="466">
        <v>7</v>
      </c>
      <c r="D60" s="458"/>
      <c r="E60" s="481" t="s">
        <v>236</v>
      </c>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3"/>
      <c r="AI60" s="466"/>
      <c r="AJ60" s="457"/>
      <c r="AK60" s="457"/>
      <c r="AL60" s="457"/>
      <c r="AM60" s="457"/>
      <c r="AN60" s="458"/>
    </row>
    <row r="61" spans="2:40" ht="18" customHeight="1">
      <c r="C61" s="469"/>
      <c r="D61" s="470"/>
      <c r="E61" s="525"/>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7"/>
      <c r="AI61" s="469"/>
      <c r="AJ61" s="465"/>
      <c r="AK61" s="465"/>
      <c r="AL61" s="465"/>
      <c r="AM61" s="465"/>
      <c r="AN61" s="470"/>
    </row>
    <row r="62" spans="2:40" ht="18" customHeight="1">
      <c r="C62" s="466">
        <v>8</v>
      </c>
      <c r="D62" s="458"/>
      <c r="E62" s="481" t="s">
        <v>237</v>
      </c>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66"/>
      <c r="AJ62" s="457"/>
      <c r="AK62" s="457"/>
      <c r="AL62" s="457"/>
      <c r="AM62" s="457"/>
      <c r="AN62" s="458"/>
    </row>
    <row r="63" spans="2:40" ht="18" customHeight="1">
      <c r="C63" s="469"/>
      <c r="D63" s="470"/>
      <c r="E63" s="484"/>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469"/>
      <c r="AJ63" s="465"/>
      <c r="AK63" s="465"/>
      <c r="AL63" s="465"/>
      <c r="AM63" s="465"/>
      <c r="AN63" s="470"/>
    </row>
    <row r="64" spans="2:40" ht="18" customHeight="1">
      <c r="C64" s="466">
        <v>9</v>
      </c>
      <c r="D64" s="458"/>
      <c r="E64" s="481" t="s">
        <v>238</v>
      </c>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3"/>
      <c r="AI64" s="466"/>
      <c r="AJ64" s="457"/>
      <c r="AK64" s="457"/>
      <c r="AL64" s="457"/>
      <c r="AM64" s="457"/>
      <c r="AN64" s="458"/>
    </row>
    <row r="65" spans="2:40" ht="18" customHeight="1">
      <c r="C65" s="469"/>
      <c r="D65" s="470"/>
      <c r="E65" s="525"/>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7"/>
      <c r="AI65" s="469"/>
      <c r="AJ65" s="465"/>
      <c r="AK65" s="465"/>
      <c r="AL65" s="465"/>
      <c r="AM65" s="465"/>
      <c r="AN65" s="470"/>
    </row>
    <row r="66" spans="2:40" ht="18" customHeight="1">
      <c r="C66" s="466">
        <v>10</v>
      </c>
      <c r="D66" s="458"/>
      <c r="E66" s="481" t="s">
        <v>239</v>
      </c>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3"/>
      <c r="AI66" s="466"/>
      <c r="AJ66" s="457"/>
      <c r="AK66" s="457"/>
      <c r="AL66" s="457"/>
      <c r="AM66" s="457"/>
      <c r="AN66" s="458"/>
    </row>
    <row r="67" spans="2:40" ht="18" customHeight="1">
      <c r="C67" s="467"/>
      <c r="D67" s="468"/>
      <c r="E67" s="484"/>
      <c r="F67" s="485"/>
      <c r="G67" s="485"/>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6"/>
      <c r="AI67" s="467"/>
      <c r="AJ67" s="513"/>
      <c r="AK67" s="513"/>
      <c r="AL67" s="513"/>
      <c r="AM67" s="513"/>
      <c r="AN67" s="468"/>
    </row>
    <row r="68" spans="2:40" ht="18" customHeight="1">
      <c r="C68" s="469"/>
      <c r="D68" s="470"/>
      <c r="E68" s="525"/>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7"/>
      <c r="AI68" s="469"/>
      <c r="AJ68" s="465"/>
      <c r="AK68" s="465"/>
      <c r="AL68" s="465"/>
      <c r="AM68" s="465"/>
      <c r="AN68" s="470"/>
    </row>
    <row r="69" spans="2:40" ht="18" customHeight="1">
      <c r="C69" s="466">
        <v>11</v>
      </c>
      <c r="D69" s="458"/>
      <c r="E69" s="481" t="s">
        <v>240</v>
      </c>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3"/>
      <c r="AI69" s="466"/>
      <c r="AJ69" s="457"/>
      <c r="AK69" s="457"/>
      <c r="AL69" s="457"/>
      <c r="AM69" s="457"/>
      <c r="AN69" s="458"/>
    </row>
    <row r="70" spans="2:40" ht="18" customHeight="1">
      <c r="C70" s="469"/>
      <c r="D70" s="470"/>
      <c r="E70" s="525"/>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7"/>
      <c r="AI70" s="469"/>
      <c r="AJ70" s="465"/>
      <c r="AK70" s="465"/>
      <c r="AL70" s="465"/>
      <c r="AM70" s="465"/>
      <c r="AN70" s="470"/>
    </row>
    <row r="71" spans="2:40" ht="18.75" customHeight="1"/>
    <row r="72" spans="2:40" ht="18" customHeight="1">
      <c r="B72" s="135" t="s">
        <v>241</v>
      </c>
    </row>
    <row r="73" spans="2:40" ht="18" customHeight="1">
      <c r="C73" s="487">
        <v>12</v>
      </c>
      <c r="D73" s="489"/>
      <c r="E73" s="481" t="s">
        <v>242</v>
      </c>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3"/>
      <c r="AI73" s="466"/>
      <c r="AJ73" s="457"/>
      <c r="AK73" s="457"/>
      <c r="AL73" s="457"/>
      <c r="AM73" s="457"/>
      <c r="AN73" s="458"/>
    </row>
    <row r="74" spans="2:40" ht="18" customHeight="1">
      <c r="C74" s="529"/>
      <c r="D74" s="530"/>
      <c r="E74" s="525"/>
      <c r="F74" s="526"/>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7"/>
      <c r="AI74" s="469"/>
      <c r="AJ74" s="465"/>
      <c r="AK74" s="465"/>
      <c r="AL74" s="465"/>
      <c r="AM74" s="465"/>
      <c r="AN74" s="470"/>
    </row>
    <row r="75" spans="2:40" ht="18" customHeight="1">
      <c r="C75" s="466">
        <v>13</v>
      </c>
      <c r="D75" s="458"/>
      <c r="E75" s="481" t="s">
        <v>243</v>
      </c>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3"/>
      <c r="AI75" s="466"/>
      <c r="AJ75" s="457"/>
      <c r="AK75" s="457"/>
      <c r="AL75" s="457"/>
      <c r="AM75" s="457"/>
      <c r="AN75" s="458"/>
    </row>
    <row r="76" spans="2:40" ht="18" customHeight="1">
      <c r="C76" s="469"/>
      <c r="D76" s="470"/>
      <c r="E76" s="525"/>
      <c r="F76" s="526"/>
      <c r="G76" s="526"/>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7"/>
      <c r="AI76" s="469"/>
      <c r="AJ76" s="465"/>
      <c r="AK76" s="465"/>
      <c r="AL76" s="465"/>
      <c r="AM76" s="465"/>
      <c r="AN76" s="470"/>
    </row>
    <row r="77" spans="2:40" ht="18" customHeight="1">
      <c r="C77" s="466">
        <v>14</v>
      </c>
      <c r="D77" s="458"/>
      <c r="E77" s="481" t="s">
        <v>244</v>
      </c>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3"/>
      <c r="AI77" s="466"/>
      <c r="AJ77" s="457"/>
      <c r="AK77" s="457"/>
      <c r="AL77" s="457"/>
      <c r="AM77" s="457"/>
      <c r="AN77" s="458"/>
    </row>
    <row r="78" spans="2:40" ht="18" customHeight="1">
      <c r="C78" s="469"/>
      <c r="D78" s="470"/>
      <c r="E78" s="525"/>
      <c r="F78" s="526"/>
      <c r="G78" s="526"/>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7"/>
      <c r="AI78" s="469"/>
      <c r="AJ78" s="465"/>
      <c r="AK78" s="465"/>
      <c r="AL78" s="465"/>
      <c r="AM78" s="465"/>
      <c r="AN78" s="470"/>
    </row>
    <row r="79" spans="2:40" ht="18" customHeight="1">
      <c r="C79" s="466">
        <v>15</v>
      </c>
      <c r="D79" s="458"/>
      <c r="E79" s="481" t="s">
        <v>245</v>
      </c>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3"/>
    </row>
    <row r="80" spans="2:40" ht="18" customHeight="1">
      <c r="C80" s="467"/>
      <c r="D80" s="468"/>
      <c r="E80" s="525"/>
      <c r="F80" s="526"/>
      <c r="G80" s="526"/>
      <c r="H80" s="526"/>
      <c r="I80" s="526"/>
      <c r="J80" s="526"/>
      <c r="K80" s="526"/>
      <c r="L80" s="526"/>
      <c r="M80" s="526"/>
      <c r="N80" s="526"/>
      <c r="O80" s="526"/>
      <c r="P80" s="526"/>
      <c r="Q80" s="526"/>
      <c r="R80" s="526"/>
      <c r="S80" s="526"/>
      <c r="T80" s="526"/>
      <c r="U80" s="526"/>
      <c r="V80" s="526"/>
      <c r="W80" s="526"/>
      <c r="X80" s="526"/>
      <c r="Y80" s="526"/>
      <c r="Z80" s="526"/>
      <c r="AA80" s="526"/>
      <c r="AB80" s="526"/>
      <c r="AC80" s="526"/>
      <c r="AD80" s="526"/>
      <c r="AE80" s="526"/>
      <c r="AF80" s="526"/>
      <c r="AG80" s="526"/>
      <c r="AH80" s="526"/>
      <c r="AI80" s="526"/>
      <c r="AJ80" s="526"/>
      <c r="AK80" s="526"/>
      <c r="AL80" s="526"/>
      <c r="AM80" s="526"/>
      <c r="AN80" s="527"/>
    </row>
    <row r="81" spans="3:40" ht="18" customHeight="1">
      <c r="C81" s="467"/>
      <c r="D81" s="468"/>
      <c r="E81" s="161" t="s">
        <v>246</v>
      </c>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3"/>
    </row>
    <row r="82" spans="3:40" ht="18" customHeight="1">
      <c r="C82" s="467"/>
      <c r="D82" s="468"/>
      <c r="E82" s="164"/>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65"/>
    </row>
    <row r="83" spans="3:40" ht="18" customHeight="1">
      <c r="C83" s="469"/>
      <c r="D83" s="470"/>
      <c r="E83" s="166"/>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67"/>
    </row>
    <row r="84" spans="3:40" ht="18" customHeight="1"/>
    <row r="85" spans="3:40" ht="18" customHeight="1"/>
  </sheetData>
  <mergeCells count="72">
    <mergeCell ref="C79:D83"/>
    <mergeCell ref="E79:AN80"/>
    <mergeCell ref="C75:D76"/>
    <mergeCell ref="E75:AH76"/>
    <mergeCell ref="AI75:AN76"/>
    <mergeCell ref="C77:D78"/>
    <mergeCell ref="E77:AH78"/>
    <mergeCell ref="AI77:AN78"/>
    <mergeCell ref="C69:D70"/>
    <mergeCell ref="E69:AH70"/>
    <mergeCell ref="AI69:AN70"/>
    <mergeCell ref="C73:D74"/>
    <mergeCell ref="E73:AH74"/>
    <mergeCell ref="AI73:AN74"/>
    <mergeCell ref="C64:D65"/>
    <mergeCell ref="E64:AH65"/>
    <mergeCell ref="AI64:AN65"/>
    <mergeCell ref="C66:D68"/>
    <mergeCell ref="E66:AH68"/>
    <mergeCell ref="AI66:AN68"/>
    <mergeCell ref="C60:D61"/>
    <mergeCell ref="E60:AH61"/>
    <mergeCell ref="AI60:AN61"/>
    <mergeCell ref="C62:D63"/>
    <mergeCell ref="E62:AH63"/>
    <mergeCell ref="AI62:AN63"/>
    <mergeCell ref="C46:D47"/>
    <mergeCell ref="E46:AH47"/>
    <mergeCell ref="AI46:AN47"/>
    <mergeCell ref="C48:D59"/>
    <mergeCell ref="E48:AH50"/>
    <mergeCell ref="AI48:AN59"/>
    <mergeCell ref="R52:U52"/>
    <mergeCell ref="V55:Y55"/>
    <mergeCell ref="K58:N58"/>
    <mergeCell ref="C34:D45"/>
    <mergeCell ref="E34:AH36"/>
    <mergeCell ref="AI34:AN45"/>
    <mergeCell ref="R38:U38"/>
    <mergeCell ref="R41:U41"/>
    <mergeCell ref="K44:N44"/>
    <mergeCell ref="C21:D24"/>
    <mergeCell ref="E21:AH24"/>
    <mergeCell ref="AI21:AN22"/>
    <mergeCell ref="AI23:AN23"/>
    <mergeCell ref="AI24:AN24"/>
    <mergeCell ref="E25:AH28"/>
    <mergeCell ref="AI25:AN26"/>
    <mergeCell ref="AI27:AN27"/>
    <mergeCell ref="AI28:AN28"/>
    <mergeCell ref="C25:D31"/>
    <mergeCell ref="AI29:AN31"/>
    <mergeCell ref="E29:AH31"/>
    <mergeCell ref="AJ20:AN20"/>
    <mergeCell ref="C11:P12"/>
    <mergeCell ref="Q11:T11"/>
    <mergeCell ref="U11:AN11"/>
    <mergeCell ref="Q12:T12"/>
    <mergeCell ref="AB12:AH12"/>
    <mergeCell ref="AL12:AN12"/>
    <mergeCell ref="AI14:AN15"/>
    <mergeCell ref="AI16:AN16"/>
    <mergeCell ref="C17:D20"/>
    <mergeCell ref="E17:AH20"/>
    <mergeCell ref="AJ17:AN17"/>
    <mergeCell ref="AJ18:AN18"/>
    <mergeCell ref="AJ19:AN19"/>
    <mergeCell ref="A1:B2"/>
    <mergeCell ref="C1:AN2"/>
    <mergeCell ref="C6:F6"/>
    <mergeCell ref="G6:W6"/>
    <mergeCell ref="C7:AN8"/>
  </mergeCells>
  <phoneticPr fontId="4"/>
  <pageMargins left="0.51181102362204722" right="0.47244094488188981" top="0.47244094488188981" bottom="0.35433070866141736" header="0.35433070866141736" footer="7.874015748031496E-2"/>
  <pageSetup paperSize="9" scale="66" orientation="portrait" useFirstPageNumber="1" r:id="rId1"/>
  <headerFooter alignWithMargins="0">
    <oddFooter xml:space="preserve">&amp;C- &amp;P -
</oddFooter>
  </headerFooter>
  <rowBreaks count="1" manualBreakCount="1">
    <brk id="70" max="39" man="1"/>
  </rowBreaks>
  <colBreaks count="1" manualBreakCount="1">
    <brk id="41"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402"/>
  <sheetViews>
    <sheetView view="pageBreakPreview" topLeftCell="B202" zoomScale="90" zoomScaleNormal="100" zoomScaleSheetLayoutView="90" workbookViewId="0">
      <selection activeCell="E215" sqref="E215:AH216"/>
    </sheetView>
  </sheetViews>
  <sheetFormatPr defaultRowHeight="13.2"/>
  <cols>
    <col min="1" max="40" width="2.6640625" style="168" customWidth="1"/>
    <col min="41" max="256" width="9" style="168"/>
    <col min="257" max="296" width="2.6640625" style="168" customWidth="1"/>
    <col min="297" max="512" width="9" style="168"/>
    <col min="513" max="552" width="2.6640625" style="168" customWidth="1"/>
    <col min="553" max="768" width="9" style="168"/>
    <col min="769" max="808" width="2.6640625" style="168" customWidth="1"/>
    <col min="809" max="1024" width="9" style="168"/>
    <col min="1025" max="1064" width="2.6640625" style="168" customWidth="1"/>
    <col min="1065" max="1280" width="9" style="168"/>
    <col min="1281" max="1320" width="2.6640625" style="168" customWidth="1"/>
    <col min="1321" max="1536" width="9" style="168"/>
    <col min="1537" max="1576" width="2.6640625" style="168" customWidth="1"/>
    <col min="1577" max="1792" width="9" style="168"/>
    <col min="1793" max="1832" width="2.6640625" style="168" customWidth="1"/>
    <col min="1833" max="2048" width="9" style="168"/>
    <col min="2049" max="2088" width="2.6640625" style="168" customWidth="1"/>
    <col min="2089" max="2304" width="9" style="168"/>
    <col min="2305" max="2344" width="2.6640625" style="168" customWidth="1"/>
    <col min="2345" max="2560" width="9" style="168"/>
    <col min="2561" max="2600" width="2.6640625" style="168" customWidth="1"/>
    <col min="2601" max="2816" width="9" style="168"/>
    <col min="2817" max="2856" width="2.6640625" style="168" customWidth="1"/>
    <col min="2857" max="3072" width="9" style="168"/>
    <col min="3073" max="3112" width="2.6640625" style="168" customWidth="1"/>
    <col min="3113" max="3328" width="9" style="168"/>
    <col min="3329" max="3368" width="2.6640625" style="168" customWidth="1"/>
    <col min="3369" max="3584" width="9" style="168"/>
    <col min="3585" max="3624" width="2.6640625" style="168" customWidth="1"/>
    <col min="3625" max="3840" width="9" style="168"/>
    <col min="3841" max="3880" width="2.6640625" style="168" customWidth="1"/>
    <col min="3881" max="4096" width="9" style="168"/>
    <col min="4097" max="4136" width="2.6640625" style="168" customWidth="1"/>
    <col min="4137" max="4352" width="9" style="168"/>
    <col min="4353" max="4392" width="2.6640625" style="168" customWidth="1"/>
    <col min="4393" max="4608" width="9" style="168"/>
    <col min="4609" max="4648" width="2.6640625" style="168" customWidth="1"/>
    <col min="4649" max="4864" width="9" style="168"/>
    <col min="4865" max="4904" width="2.6640625" style="168" customWidth="1"/>
    <col min="4905" max="5120" width="9" style="168"/>
    <col min="5121" max="5160" width="2.6640625" style="168" customWidth="1"/>
    <col min="5161" max="5376" width="9" style="168"/>
    <col min="5377" max="5416" width="2.6640625" style="168" customWidth="1"/>
    <col min="5417" max="5632" width="9" style="168"/>
    <col min="5633" max="5672" width="2.6640625" style="168" customWidth="1"/>
    <col min="5673" max="5888" width="9" style="168"/>
    <col min="5889" max="5928" width="2.6640625" style="168" customWidth="1"/>
    <col min="5929" max="6144" width="9" style="168"/>
    <col min="6145" max="6184" width="2.6640625" style="168" customWidth="1"/>
    <col min="6185" max="6400" width="9" style="168"/>
    <col min="6401" max="6440" width="2.6640625" style="168" customWidth="1"/>
    <col min="6441" max="6656" width="9" style="168"/>
    <col min="6657" max="6696" width="2.6640625" style="168" customWidth="1"/>
    <col min="6697" max="6912" width="9" style="168"/>
    <col min="6913" max="6952" width="2.6640625" style="168" customWidth="1"/>
    <col min="6953" max="7168" width="9" style="168"/>
    <col min="7169" max="7208" width="2.6640625" style="168" customWidth="1"/>
    <col min="7209" max="7424" width="9" style="168"/>
    <col min="7425" max="7464" width="2.6640625" style="168" customWidth="1"/>
    <col min="7465" max="7680" width="9" style="168"/>
    <col min="7681" max="7720" width="2.6640625" style="168" customWidth="1"/>
    <col min="7721" max="7936" width="9" style="168"/>
    <col min="7937" max="7976" width="2.6640625" style="168" customWidth="1"/>
    <col min="7977" max="8192" width="9" style="168"/>
    <col min="8193" max="8232" width="2.6640625" style="168" customWidth="1"/>
    <col min="8233" max="8448" width="9" style="168"/>
    <col min="8449" max="8488" width="2.6640625" style="168" customWidth="1"/>
    <col min="8489" max="8704" width="9" style="168"/>
    <col min="8705" max="8744" width="2.6640625" style="168" customWidth="1"/>
    <col min="8745" max="8960" width="9" style="168"/>
    <col min="8961" max="9000" width="2.6640625" style="168" customWidth="1"/>
    <col min="9001" max="9216" width="9" style="168"/>
    <col min="9217" max="9256" width="2.6640625" style="168" customWidth="1"/>
    <col min="9257" max="9472" width="9" style="168"/>
    <col min="9473" max="9512" width="2.6640625" style="168" customWidth="1"/>
    <col min="9513" max="9728" width="9" style="168"/>
    <col min="9729" max="9768" width="2.6640625" style="168" customWidth="1"/>
    <col min="9769" max="9984" width="9" style="168"/>
    <col min="9985" max="10024" width="2.6640625" style="168" customWidth="1"/>
    <col min="10025" max="10240" width="9" style="168"/>
    <col min="10241" max="10280" width="2.6640625" style="168" customWidth="1"/>
    <col min="10281" max="10496" width="9" style="168"/>
    <col min="10497" max="10536" width="2.6640625" style="168" customWidth="1"/>
    <col min="10537" max="10752" width="9" style="168"/>
    <col min="10753" max="10792" width="2.6640625" style="168" customWidth="1"/>
    <col min="10793" max="11008" width="9" style="168"/>
    <col min="11009" max="11048" width="2.6640625" style="168" customWidth="1"/>
    <col min="11049" max="11264" width="9" style="168"/>
    <col min="11265" max="11304" width="2.6640625" style="168" customWidth="1"/>
    <col min="11305" max="11520" width="9" style="168"/>
    <col min="11521" max="11560" width="2.6640625" style="168" customWidth="1"/>
    <col min="11561" max="11776" width="9" style="168"/>
    <col min="11777" max="11816" width="2.6640625" style="168" customWidth="1"/>
    <col min="11817" max="12032" width="9" style="168"/>
    <col min="12033" max="12072" width="2.6640625" style="168" customWidth="1"/>
    <col min="12073" max="12288" width="9" style="168"/>
    <col min="12289" max="12328" width="2.6640625" style="168" customWidth="1"/>
    <col min="12329" max="12544" width="9" style="168"/>
    <col min="12545" max="12584" width="2.6640625" style="168" customWidth="1"/>
    <col min="12585" max="12800" width="9" style="168"/>
    <col min="12801" max="12840" width="2.6640625" style="168" customWidth="1"/>
    <col min="12841" max="13056" width="9" style="168"/>
    <col min="13057" max="13096" width="2.6640625" style="168" customWidth="1"/>
    <col min="13097" max="13312" width="9" style="168"/>
    <col min="13313" max="13352" width="2.6640625" style="168" customWidth="1"/>
    <col min="13353" max="13568" width="9" style="168"/>
    <col min="13569" max="13608" width="2.6640625" style="168" customWidth="1"/>
    <col min="13609" max="13824" width="9" style="168"/>
    <col min="13825" max="13864" width="2.6640625" style="168" customWidth="1"/>
    <col min="13865" max="14080" width="9" style="168"/>
    <col min="14081" max="14120" width="2.6640625" style="168" customWidth="1"/>
    <col min="14121" max="14336" width="9" style="168"/>
    <col min="14337" max="14376" width="2.6640625" style="168" customWidth="1"/>
    <col min="14377" max="14592" width="9" style="168"/>
    <col min="14593" max="14632" width="2.6640625" style="168" customWidth="1"/>
    <col min="14633" max="14848" width="9" style="168"/>
    <col min="14849" max="14888" width="2.6640625" style="168" customWidth="1"/>
    <col min="14889" max="15104" width="9" style="168"/>
    <col min="15105" max="15144" width="2.6640625" style="168" customWidth="1"/>
    <col min="15145" max="15360" width="9" style="168"/>
    <col min="15361" max="15400" width="2.6640625" style="168" customWidth="1"/>
    <col min="15401" max="15616" width="9" style="168"/>
    <col min="15617" max="15656" width="2.6640625" style="168" customWidth="1"/>
    <col min="15657" max="15872" width="9" style="168"/>
    <col min="15873" max="15912" width="2.6640625" style="168" customWidth="1"/>
    <col min="15913" max="16128" width="9" style="168"/>
    <col min="16129" max="16168" width="2.6640625" style="168" customWidth="1"/>
    <col min="16169" max="16384" width="9" style="168"/>
  </cols>
  <sheetData>
    <row r="1" spans="1:40">
      <c r="A1" s="443" t="s">
        <v>247</v>
      </c>
      <c r="B1" s="443"/>
      <c r="C1" s="444" t="s">
        <v>248</v>
      </c>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row>
    <row r="2" spans="1:40" ht="13.8" thickBot="1">
      <c r="A2" s="443"/>
      <c r="B2" s="443"/>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row>
    <row r="3" spans="1:40" ht="16.8" thickTop="1">
      <c r="A3" s="169"/>
      <c r="B3" s="169"/>
      <c r="C3" s="170"/>
      <c r="D3" s="170"/>
      <c r="E3" s="170"/>
      <c r="F3" s="170"/>
      <c r="G3" s="170"/>
      <c r="H3" s="170"/>
      <c r="I3" s="170"/>
      <c r="J3" s="170"/>
      <c r="K3" s="170"/>
      <c r="L3" s="170"/>
      <c r="M3" s="170"/>
      <c r="N3" s="170"/>
      <c r="O3" s="170"/>
      <c r="P3" s="170"/>
      <c r="Q3" s="170"/>
      <c r="R3" s="170"/>
      <c r="S3" s="170"/>
      <c r="T3" s="170"/>
      <c r="U3" s="170"/>
      <c r="V3" s="170"/>
      <c r="W3" s="170"/>
      <c r="X3" s="170"/>
      <c r="Y3" s="170"/>
      <c r="Z3" s="170"/>
      <c r="AA3" s="171"/>
      <c r="AB3" s="172"/>
      <c r="AC3" s="173"/>
      <c r="AD3" s="173"/>
      <c r="AE3" s="173"/>
      <c r="AF3" s="173"/>
      <c r="AG3" s="173"/>
      <c r="AH3" s="173"/>
      <c r="AI3" s="459" t="s">
        <v>211</v>
      </c>
      <c r="AJ3" s="460"/>
      <c r="AK3" s="460"/>
      <c r="AL3" s="460"/>
      <c r="AM3" s="460"/>
      <c r="AN3" s="461"/>
    </row>
    <row r="4" spans="1:40" ht="17.25" customHeight="1" thickBot="1">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74"/>
      <c r="AB4" s="175"/>
      <c r="AC4" s="145"/>
      <c r="AD4" s="145"/>
      <c r="AE4" s="145"/>
      <c r="AF4" s="145"/>
      <c r="AG4" s="145"/>
      <c r="AH4" s="145"/>
      <c r="AI4" s="462"/>
      <c r="AJ4" s="463"/>
      <c r="AK4" s="463"/>
      <c r="AL4" s="463"/>
      <c r="AM4" s="463"/>
      <c r="AN4" s="464"/>
    </row>
    <row r="5" spans="1:40" ht="17.25" customHeight="1" thickTop="1">
      <c r="A5" s="134"/>
      <c r="B5" s="135" t="s">
        <v>249</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row>
    <row r="6" spans="1:40" ht="17.25" customHeight="1">
      <c r="A6" s="134"/>
      <c r="B6" s="134"/>
      <c r="C6" s="466">
        <v>1</v>
      </c>
      <c r="D6" s="458"/>
      <c r="E6" s="482" t="s">
        <v>250</v>
      </c>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3"/>
      <c r="AI6" s="466"/>
      <c r="AJ6" s="457"/>
      <c r="AK6" s="457"/>
      <c r="AL6" s="457"/>
      <c r="AM6" s="457"/>
      <c r="AN6" s="458"/>
    </row>
    <row r="7" spans="1:40" ht="17.25" customHeight="1">
      <c r="A7" s="134"/>
      <c r="B7" s="134"/>
      <c r="C7" s="469"/>
      <c r="D7" s="470"/>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7"/>
      <c r="AI7" s="469"/>
      <c r="AJ7" s="465"/>
      <c r="AK7" s="465"/>
      <c r="AL7" s="465"/>
      <c r="AM7" s="465"/>
      <c r="AN7" s="470"/>
    </row>
    <row r="8" spans="1:40" ht="17.25" customHeight="1">
      <c r="A8" s="134"/>
      <c r="B8" s="134"/>
      <c r="C8" s="466">
        <v>2</v>
      </c>
      <c r="D8" s="458"/>
      <c r="E8" s="481" t="s">
        <v>251</v>
      </c>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3"/>
      <c r="AI8" s="466"/>
      <c r="AJ8" s="457"/>
      <c r="AK8" s="457"/>
      <c r="AL8" s="457"/>
      <c r="AM8" s="457"/>
      <c r="AN8" s="458"/>
    </row>
    <row r="9" spans="1:40" ht="17.25" customHeight="1">
      <c r="A9" s="134"/>
      <c r="B9" s="134"/>
      <c r="C9" s="469"/>
      <c r="D9" s="470"/>
      <c r="E9" s="525"/>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7"/>
      <c r="AI9" s="469"/>
      <c r="AJ9" s="465"/>
      <c r="AK9" s="465"/>
      <c r="AL9" s="465"/>
      <c r="AM9" s="465"/>
      <c r="AN9" s="470"/>
    </row>
    <row r="10" spans="1:40" ht="17.25" customHeight="1">
      <c r="A10" s="134"/>
      <c r="B10" s="134"/>
      <c r="C10" s="466">
        <v>3</v>
      </c>
      <c r="D10" s="458"/>
      <c r="E10" s="481" t="s">
        <v>252</v>
      </c>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3"/>
      <c r="AI10" s="466"/>
      <c r="AJ10" s="457"/>
      <c r="AK10" s="457"/>
      <c r="AL10" s="457"/>
      <c r="AM10" s="457"/>
      <c r="AN10" s="458"/>
    </row>
    <row r="11" spans="1:40" ht="17.25" customHeight="1">
      <c r="A11" s="134"/>
      <c r="B11" s="134"/>
      <c r="C11" s="469"/>
      <c r="D11" s="470"/>
      <c r="E11" s="525"/>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7"/>
      <c r="AI11" s="469"/>
      <c r="AJ11" s="465"/>
      <c r="AK11" s="465"/>
      <c r="AL11" s="465"/>
      <c r="AM11" s="465"/>
      <c r="AN11" s="470"/>
    </row>
    <row r="12" spans="1:40" ht="9.75" customHeight="1">
      <c r="A12" s="134"/>
      <c r="B12" s="134"/>
      <c r="C12" s="144"/>
      <c r="D12" s="144"/>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44"/>
      <c r="AJ12" s="144"/>
      <c r="AK12" s="144"/>
      <c r="AL12" s="144"/>
      <c r="AM12" s="144"/>
      <c r="AN12" s="144"/>
    </row>
    <row r="13" spans="1:40" ht="17.25" customHeight="1">
      <c r="A13" s="134"/>
      <c r="B13" s="135" t="s">
        <v>253</v>
      </c>
      <c r="C13" s="144"/>
      <c r="D13" s="144"/>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44"/>
      <c r="AJ13" s="144"/>
      <c r="AK13" s="144"/>
      <c r="AL13" s="144"/>
      <c r="AM13" s="144"/>
      <c r="AN13" s="144"/>
    </row>
    <row r="14" spans="1:40" ht="17.25" customHeight="1">
      <c r="A14" s="134"/>
      <c r="B14" s="134"/>
      <c r="C14" s="466">
        <v>4</v>
      </c>
      <c r="D14" s="458"/>
      <c r="E14" s="451" t="s">
        <v>254</v>
      </c>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3"/>
      <c r="AI14" s="466"/>
      <c r="AJ14" s="457"/>
      <c r="AK14" s="457"/>
      <c r="AL14" s="457"/>
      <c r="AM14" s="457"/>
      <c r="AN14" s="458"/>
    </row>
    <row r="15" spans="1:40" ht="17.25" customHeight="1">
      <c r="A15" s="134"/>
      <c r="B15" s="134"/>
      <c r="C15" s="469"/>
      <c r="D15" s="470"/>
      <c r="E15" s="454"/>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6"/>
      <c r="AI15" s="469"/>
      <c r="AJ15" s="465"/>
      <c r="AK15" s="465"/>
      <c r="AL15" s="465"/>
      <c r="AM15" s="465"/>
      <c r="AN15" s="470"/>
    </row>
    <row r="16" spans="1:40" ht="10.5" customHeight="1">
      <c r="A16" s="134"/>
      <c r="B16" s="134"/>
      <c r="C16" s="144"/>
      <c r="D16" s="144"/>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45"/>
      <c r="AJ16" s="145"/>
      <c r="AK16" s="145"/>
      <c r="AL16" s="145"/>
      <c r="AM16" s="145"/>
      <c r="AN16" s="145"/>
    </row>
    <row r="17" spans="1:40" ht="17.25" customHeight="1">
      <c r="A17" s="134"/>
      <c r="B17" s="135" t="s">
        <v>255</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row>
    <row r="18" spans="1:40" ht="17.25" customHeight="1">
      <c r="A18" s="134"/>
      <c r="B18" s="134"/>
      <c r="C18" s="466">
        <v>5</v>
      </c>
      <c r="D18" s="457"/>
      <c r="E18" s="481" t="s">
        <v>256</v>
      </c>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3"/>
      <c r="AI18" s="466"/>
      <c r="AJ18" s="457"/>
      <c r="AK18" s="457"/>
      <c r="AL18" s="457"/>
      <c r="AM18" s="457"/>
      <c r="AN18" s="458"/>
    </row>
    <row r="19" spans="1:40" ht="17.25" customHeight="1">
      <c r="A19" s="134"/>
      <c r="B19" s="134"/>
      <c r="C19" s="467"/>
      <c r="D19" s="513"/>
      <c r="E19" s="484"/>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6"/>
      <c r="AI19" s="467"/>
      <c r="AJ19" s="513"/>
      <c r="AK19" s="513"/>
      <c r="AL19" s="513"/>
      <c r="AM19" s="513"/>
      <c r="AN19" s="468"/>
    </row>
    <row r="20" spans="1:40" ht="18" customHeight="1">
      <c r="A20" s="134"/>
      <c r="B20" s="134"/>
      <c r="C20" s="469"/>
      <c r="D20" s="465"/>
      <c r="E20" s="525"/>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7"/>
      <c r="AI20" s="469"/>
      <c r="AJ20" s="465"/>
      <c r="AK20" s="465"/>
      <c r="AL20" s="465"/>
      <c r="AM20" s="465"/>
      <c r="AN20" s="470"/>
    </row>
    <row r="21" spans="1:40" ht="10.5" customHeight="1">
      <c r="A21" s="134"/>
      <c r="B21" s="134"/>
      <c r="C21" s="144"/>
      <c r="D21" s="144"/>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4"/>
      <c r="AJ21" s="144"/>
      <c r="AK21" s="144"/>
      <c r="AL21" s="144"/>
      <c r="AM21" s="144"/>
      <c r="AN21" s="144"/>
    </row>
    <row r="22" spans="1:40" ht="16.2" customHeight="1">
      <c r="A22" s="134"/>
      <c r="B22" s="135" t="s">
        <v>257</v>
      </c>
      <c r="C22" s="144"/>
      <c r="D22" s="144"/>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4"/>
      <c r="AJ22" s="144"/>
      <c r="AK22" s="144"/>
      <c r="AL22" s="144"/>
      <c r="AM22" s="144"/>
      <c r="AN22" s="144"/>
    </row>
    <row r="23" spans="1:40" ht="17.25" customHeight="1">
      <c r="A23" s="134"/>
      <c r="B23" s="134"/>
      <c r="C23" s="466">
        <v>6</v>
      </c>
      <c r="D23" s="458"/>
      <c r="E23" s="481" t="s">
        <v>258</v>
      </c>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3"/>
      <c r="AI23" s="466"/>
      <c r="AJ23" s="457"/>
      <c r="AK23" s="457"/>
      <c r="AL23" s="457"/>
      <c r="AM23" s="457"/>
      <c r="AN23" s="458"/>
    </row>
    <row r="24" spans="1:40" ht="17.25" customHeight="1">
      <c r="A24" s="134"/>
      <c r="B24" s="134"/>
      <c r="C24" s="467"/>
      <c r="D24" s="468"/>
      <c r="E24" s="484"/>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6"/>
      <c r="AI24" s="467"/>
      <c r="AJ24" s="513"/>
      <c r="AK24" s="513"/>
      <c r="AL24" s="513"/>
      <c r="AM24" s="513"/>
      <c r="AN24" s="468"/>
    </row>
    <row r="25" spans="1:40" ht="20.399999999999999" customHeight="1">
      <c r="A25" s="134"/>
      <c r="B25" s="134"/>
      <c r="C25" s="469"/>
      <c r="D25" s="470"/>
      <c r="E25" s="525"/>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7"/>
      <c r="AI25" s="469"/>
      <c r="AJ25" s="465"/>
      <c r="AK25" s="465"/>
      <c r="AL25" s="465"/>
      <c r="AM25" s="465"/>
      <c r="AN25" s="470"/>
    </row>
    <row r="26" spans="1:40" ht="10.5" customHeight="1">
      <c r="A26" s="134"/>
      <c r="B26" s="134"/>
      <c r="C26" s="144"/>
      <c r="D26" s="144"/>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4"/>
      <c r="AJ26" s="144"/>
      <c r="AK26" s="144"/>
      <c r="AL26" s="144"/>
      <c r="AM26" s="144"/>
      <c r="AN26" s="144"/>
    </row>
    <row r="27" spans="1:40" ht="17.25" customHeight="1">
      <c r="A27" s="134"/>
      <c r="B27" s="135" t="s">
        <v>259</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row>
    <row r="28" spans="1:40" ht="17.25" customHeight="1">
      <c r="A28" s="134"/>
      <c r="B28" s="134"/>
      <c r="C28" s="466">
        <v>7</v>
      </c>
      <c r="D28" s="458"/>
      <c r="E28" s="481" t="s">
        <v>260</v>
      </c>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3"/>
      <c r="AI28" s="531"/>
      <c r="AJ28" s="531"/>
      <c r="AK28" s="531"/>
      <c r="AL28" s="531"/>
      <c r="AM28" s="531"/>
      <c r="AN28" s="531"/>
    </row>
    <row r="29" spans="1:40" ht="17.25" customHeight="1">
      <c r="A29" s="134"/>
      <c r="B29" s="134"/>
      <c r="C29" s="467"/>
      <c r="D29" s="468"/>
      <c r="E29" s="484"/>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6"/>
      <c r="AI29" s="531"/>
      <c r="AJ29" s="531"/>
      <c r="AK29" s="531"/>
      <c r="AL29" s="531"/>
      <c r="AM29" s="531"/>
      <c r="AN29" s="531"/>
    </row>
    <row r="30" spans="1:40" ht="17.25" customHeight="1">
      <c r="A30" s="134"/>
      <c r="B30" s="134"/>
      <c r="C30" s="469"/>
      <c r="D30" s="470"/>
      <c r="E30" s="525"/>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7"/>
      <c r="AI30" s="531"/>
      <c r="AJ30" s="531"/>
      <c r="AK30" s="531"/>
      <c r="AL30" s="531"/>
      <c r="AM30" s="531"/>
      <c r="AN30" s="531"/>
    </row>
    <row r="31" spans="1:40" ht="17.25" customHeight="1">
      <c r="A31" s="134"/>
      <c r="B31" s="134"/>
      <c r="C31" s="466">
        <v>8</v>
      </c>
      <c r="D31" s="458"/>
      <c r="E31" s="481" t="s">
        <v>261</v>
      </c>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3"/>
      <c r="AI31" s="466"/>
      <c r="AJ31" s="457"/>
      <c r="AK31" s="457"/>
      <c r="AL31" s="457"/>
      <c r="AM31" s="457"/>
      <c r="AN31" s="458"/>
    </row>
    <row r="32" spans="1:40" ht="17.25" customHeight="1">
      <c r="A32" s="134"/>
      <c r="B32" s="134"/>
      <c r="C32" s="467"/>
      <c r="D32" s="468"/>
      <c r="E32" s="484"/>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6"/>
      <c r="AI32" s="467"/>
      <c r="AJ32" s="513"/>
      <c r="AK32" s="513"/>
      <c r="AL32" s="513"/>
      <c r="AM32" s="513"/>
      <c r="AN32" s="468"/>
    </row>
    <row r="33" spans="1:41" ht="17.25" customHeight="1">
      <c r="A33" s="134"/>
      <c r="B33" s="134"/>
      <c r="C33" s="469"/>
      <c r="D33" s="470"/>
      <c r="E33" s="525"/>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7"/>
      <c r="AI33" s="469"/>
      <c r="AJ33" s="465"/>
      <c r="AK33" s="465"/>
      <c r="AL33" s="465"/>
      <c r="AM33" s="465"/>
      <c r="AN33" s="470"/>
    </row>
    <row r="34" spans="1:41" ht="10.5" customHeight="1">
      <c r="A34" s="134"/>
      <c r="B34" s="134"/>
      <c r="C34" s="144"/>
      <c r="D34" s="144"/>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4"/>
      <c r="AJ34" s="144"/>
      <c r="AK34" s="144"/>
      <c r="AL34" s="144"/>
      <c r="AM34" s="144"/>
      <c r="AN34" s="144"/>
    </row>
    <row r="35" spans="1:41" ht="17.25" customHeight="1">
      <c r="A35" s="134"/>
      <c r="B35" s="135" t="s">
        <v>262</v>
      </c>
      <c r="C35" s="144"/>
      <c r="D35" s="144"/>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4"/>
      <c r="AJ35" s="144"/>
      <c r="AK35" s="144"/>
      <c r="AL35" s="144"/>
      <c r="AM35" s="144"/>
      <c r="AN35" s="144"/>
    </row>
    <row r="36" spans="1:41" ht="17.25" customHeight="1">
      <c r="A36" s="134"/>
      <c r="B36" s="134"/>
      <c r="C36" s="466">
        <v>9</v>
      </c>
      <c r="D36" s="458"/>
      <c r="E36" s="481" t="s">
        <v>263</v>
      </c>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3"/>
      <c r="AI36" s="466"/>
      <c r="AJ36" s="457"/>
      <c r="AK36" s="457"/>
      <c r="AL36" s="457"/>
      <c r="AM36" s="457"/>
      <c r="AN36" s="458"/>
    </row>
    <row r="37" spans="1:41" ht="17.25" customHeight="1">
      <c r="A37" s="134"/>
      <c r="B37" s="134"/>
      <c r="C37" s="467"/>
      <c r="D37" s="468"/>
      <c r="E37" s="484"/>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6"/>
      <c r="AI37" s="467"/>
      <c r="AJ37" s="513"/>
      <c r="AK37" s="513"/>
      <c r="AL37" s="513"/>
      <c r="AM37" s="513"/>
      <c r="AN37" s="468"/>
    </row>
    <row r="38" spans="1:41" ht="17.25" customHeight="1">
      <c r="A38" s="134"/>
      <c r="B38" s="134"/>
      <c r="C38" s="469"/>
      <c r="D38" s="470"/>
      <c r="E38" s="525"/>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7"/>
      <c r="AI38" s="469"/>
      <c r="AJ38" s="465"/>
      <c r="AK38" s="465"/>
      <c r="AL38" s="465"/>
      <c r="AM38" s="465"/>
      <c r="AN38" s="470"/>
    </row>
    <row r="39" spans="1:41" ht="10.5" customHeight="1">
      <c r="A39" s="134"/>
      <c r="B39" s="134"/>
      <c r="C39" s="144"/>
      <c r="D39" s="144"/>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4"/>
      <c r="AJ39" s="144"/>
      <c r="AK39" s="144"/>
      <c r="AL39" s="144"/>
      <c r="AM39" s="144"/>
      <c r="AN39" s="144"/>
    </row>
    <row r="40" spans="1:41" ht="17.25" customHeight="1">
      <c r="A40" s="134"/>
      <c r="B40" s="135" t="s">
        <v>264</v>
      </c>
      <c r="C40" s="144"/>
      <c r="D40" s="144"/>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4"/>
      <c r="AJ40" s="144"/>
      <c r="AK40" s="144"/>
      <c r="AL40" s="144"/>
      <c r="AM40" s="144"/>
      <c r="AN40" s="144"/>
    </row>
    <row r="41" spans="1:41" ht="17.25" customHeight="1">
      <c r="A41" s="134"/>
      <c r="B41" s="134"/>
      <c r="C41" s="466">
        <v>10</v>
      </c>
      <c r="D41" s="458"/>
      <c r="E41" s="481" t="s">
        <v>721</v>
      </c>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3"/>
      <c r="AI41" s="531"/>
      <c r="AJ41" s="531"/>
      <c r="AK41" s="531"/>
      <c r="AL41" s="531"/>
      <c r="AM41" s="531"/>
      <c r="AN41" s="531"/>
    </row>
    <row r="42" spans="1:41" ht="17.25" customHeight="1">
      <c r="A42" s="134"/>
      <c r="B42" s="134"/>
      <c r="C42" s="467"/>
      <c r="D42" s="468"/>
      <c r="E42" s="484"/>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6"/>
      <c r="AI42" s="531"/>
      <c r="AJ42" s="531"/>
      <c r="AK42" s="531"/>
      <c r="AL42" s="531"/>
      <c r="AM42" s="531"/>
      <c r="AN42" s="531"/>
    </row>
    <row r="43" spans="1:41" ht="17.25" customHeight="1">
      <c r="A43" s="134"/>
      <c r="B43" s="134"/>
      <c r="C43" s="467"/>
      <c r="D43" s="468"/>
      <c r="E43" s="484"/>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6"/>
      <c r="AI43" s="531"/>
      <c r="AJ43" s="531"/>
      <c r="AK43" s="531"/>
      <c r="AL43" s="531"/>
      <c r="AM43" s="531"/>
      <c r="AN43" s="531"/>
    </row>
    <row r="44" spans="1:41" ht="33" customHeight="1">
      <c r="A44" s="134"/>
      <c r="B44" s="134"/>
      <c r="C44" s="469"/>
      <c r="D44" s="470"/>
      <c r="E44" s="525"/>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7"/>
      <c r="AI44" s="531"/>
      <c r="AJ44" s="531"/>
      <c r="AK44" s="531"/>
      <c r="AL44" s="531"/>
      <c r="AM44" s="531"/>
      <c r="AN44" s="531"/>
    </row>
    <row r="45" spans="1:41" ht="10.5" customHeight="1">
      <c r="A45" s="134"/>
      <c r="B45" s="134"/>
      <c r="C45" s="144"/>
      <c r="D45" s="144"/>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4"/>
      <c r="AJ45" s="144"/>
      <c r="AK45" s="144"/>
      <c r="AL45" s="144"/>
      <c r="AM45" s="144"/>
      <c r="AN45" s="144"/>
    </row>
    <row r="46" spans="1:41" ht="17.25" customHeight="1">
      <c r="A46" s="134"/>
      <c r="B46" s="135" t="s">
        <v>265</v>
      </c>
      <c r="C46" s="144"/>
      <c r="D46" s="144"/>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4"/>
      <c r="AJ46" s="144"/>
      <c r="AK46" s="144"/>
      <c r="AL46" s="144"/>
      <c r="AM46" s="144"/>
      <c r="AN46" s="144"/>
      <c r="AO46" s="107"/>
    </row>
    <row r="47" spans="1:41" ht="17.25" customHeight="1">
      <c r="A47" s="134"/>
      <c r="B47" s="134"/>
      <c r="C47" s="466">
        <v>11</v>
      </c>
      <c r="D47" s="458"/>
      <c r="E47" s="481" t="s">
        <v>722</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3"/>
      <c r="AI47" s="531"/>
      <c r="AJ47" s="531"/>
      <c r="AK47" s="531"/>
      <c r="AL47" s="531"/>
      <c r="AM47" s="531"/>
      <c r="AN47" s="531"/>
    </row>
    <row r="48" spans="1:41" ht="17.25" customHeight="1">
      <c r="A48" s="134"/>
      <c r="B48" s="134"/>
      <c r="C48" s="467"/>
      <c r="D48" s="468"/>
      <c r="E48" s="484"/>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6"/>
      <c r="AI48" s="531"/>
      <c r="AJ48" s="531"/>
      <c r="AK48" s="531"/>
      <c r="AL48" s="531"/>
      <c r="AM48" s="531"/>
      <c r="AN48" s="531"/>
    </row>
    <row r="49" spans="1:40" ht="17.25" customHeight="1">
      <c r="A49" s="134"/>
      <c r="B49" s="134"/>
      <c r="C49" s="467"/>
      <c r="D49" s="468"/>
      <c r="E49" s="484"/>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6"/>
      <c r="AI49" s="531"/>
      <c r="AJ49" s="531"/>
      <c r="AK49" s="531"/>
      <c r="AL49" s="531"/>
      <c r="AM49" s="531"/>
      <c r="AN49" s="531"/>
    </row>
    <row r="50" spans="1:40" ht="17.25" customHeight="1">
      <c r="A50" s="134"/>
      <c r="B50" s="134"/>
      <c r="C50" s="469"/>
      <c r="D50" s="470"/>
      <c r="E50" s="525"/>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7"/>
      <c r="AI50" s="531"/>
      <c r="AJ50" s="531"/>
      <c r="AK50" s="531"/>
      <c r="AL50" s="531"/>
      <c r="AM50" s="531"/>
      <c r="AN50" s="531"/>
    </row>
    <row r="51" spans="1:40" ht="9.75" customHeight="1">
      <c r="A51" s="134"/>
      <c r="B51" s="134"/>
      <c r="C51" s="144"/>
      <c r="D51" s="144"/>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4"/>
      <c r="AJ51" s="144"/>
      <c r="AK51" s="144"/>
      <c r="AL51" s="144"/>
      <c r="AM51" s="144"/>
      <c r="AN51" s="144"/>
    </row>
    <row r="52" spans="1:40" ht="17.25" customHeight="1">
      <c r="A52" s="134"/>
      <c r="B52" s="135" t="s">
        <v>266</v>
      </c>
      <c r="C52" s="144"/>
      <c r="D52" s="144"/>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4"/>
      <c r="AJ52" s="144"/>
      <c r="AK52" s="144"/>
      <c r="AL52" s="144"/>
      <c r="AM52" s="144"/>
      <c r="AN52" s="144"/>
    </row>
    <row r="53" spans="1:40" ht="17.25" customHeight="1">
      <c r="A53" s="134"/>
      <c r="B53" s="134"/>
      <c r="C53" s="466">
        <v>12</v>
      </c>
      <c r="D53" s="458"/>
      <c r="E53" s="481" t="s">
        <v>723</v>
      </c>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3"/>
      <c r="AI53" s="531"/>
      <c r="AJ53" s="531"/>
      <c r="AK53" s="531"/>
      <c r="AL53" s="531"/>
      <c r="AM53" s="531"/>
      <c r="AN53" s="531"/>
    </row>
    <row r="54" spans="1:40" ht="17.25" customHeight="1">
      <c r="A54" s="134"/>
      <c r="B54" s="134"/>
      <c r="C54" s="469"/>
      <c r="D54" s="470"/>
      <c r="E54" s="525"/>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7"/>
      <c r="AI54" s="531"/>
      <c r="AJ54" s="531"/>
      <c r="AK54" s="531"/>
      <c r="AL54" s="531"/>
      <c r="AM54" s="531"/>
      <c r="AN54" s="531"/>
    </row>
    <row r="55" spans="1:40" s="177" customFormat="1" ht="18" customHeight="1">
      <c r="A55" s="160"/>
      <c r="B55" s="160"/>
      <c r="C55" s="504">
        <v>13</v>
      </c>
      <c r="D55" s="505"/>
      <c r="E55" s="517" t="s">
        <v>267</v>
      </c>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9"/>
      <c r="AI55" s="532"/>
      <c r="AJ55" s="532"/>
      <c r="AK55" s="532"/>
      <c r="AL55" s="532"/>
      <c r="AM55" s="532"/>
      <c r="AN55" s="532"/>
    </row>
    <row r="56" spans="1:40" s="177" customFormat="1" ht="18" customHeight="1">
      <c r="A56" s="160"/>
      <c r="B56" s="160"/>
      <c r="C56" s="508"/>
      <c r="D56" s="509"/>
      <c r="E56" s="520"/>
      <c r="F56" s="521"/>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2"/>
      <c r="AI56" s="532"/>
      <c r="AJ56" s="532"/>
      <c r="AK56" s="532"/>
      <c r="AL56" s="532"/>
      <c r="AM56" s="532"/>
      <c r="AN56" s="532"/>
    </row>
    <row r="57" spans="1:40" ht="18" customHeight="1">
      <c r="A57" s="134"/>
      <c r="B57" s="134"/>
      <c r="C57" s="144"/>
      <c r="D57" s="144"/>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4"/>
      <c r="AJ57" s="144"/>
      <c r="AK57" s="144"/>
      <c r="AL57" s="144"/>
      <c r="AM57" s="144"/>
      <c r="AN57" s="144"/>
    </row>
    <row r="58" spans="1:40" ht="18" customHeight="1">
      <c r="A58" s="134"/>
      <c r="B58" s="135" t="s">
        <v>268</v>
      </c>
      <c r="C58" s="144"/>
      <c r="D58" s="144"/>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4"/>
      <c r="AJ58" s="144"/>
      <c r="AK58" s="144"/>
      <c r="AL58" s="144"/>
      <c r="AM58" s="144"/>
      <c r="AN58" s="144"/>
    </row>
    <row r="59" spans="1:40" ht="17.25" customHeight="1">
      <c r="A59" s="134"/>
      <c r="B59" s="134"/>
      <c r="C59" s="466">
        <v>14</v>
      </c>
      <c r="D59" s="458"/>
      <c r="E59" s="481" t="s">
        <v>728</v>
      </c>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3"/>
      <c r="AI59" s="531"/>
      <c r="AJ59" s="531"/>
      <c r="AK59" s="531"/>
      <c r="AL59" s="531"/>
      <c r="AM59" s="531"/>
      <c r="AN59" s="531"/>
    </row>
    <row r="60" spans="1:40" ht="24.6" customHeight="1">
      <c r="A60" s="134"/>
      <c r="B60" s="134"/>
      <c r="C60" s="469"/>
      <c r="D60" s="470"/>
      <c r="E60" s="525"/>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7"/>
      <c r="AI60" s="531"/>
      <c r="AJ60" s="531"/>
      <c r="AK60" s="531"/>
      <c r="AL60" s="531"/>
      <c r="AM60" s="531"/>
      <c r="AN60" s="531"/>
    </row>
    <row r="61" spans="1:40" ht="10.5" customHeight="1">
      <c r="A61" s="134"/>
      <c r="B61" s="134"/>
      <c r="C61" s="144"/>
      <c r="D61" s="144"/>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5"/>
      <c r="AJ61" s="145"/>
      <c r="AK61" s="145"/>
      <c r="AL61" s="145"/>
      <c r="AM61" s="145"/>
      <c r="AN61" s="145"/>
    </row>
    <row r="62" spans="1:40" ht="17.25" customHeight="1">
      <c r="A62" s="134"/>
      <c r="B62" s="135" t="s">
        <v>269</v>
      </c>
      <c r="C62" s="134"/>
      <c r="D62" s="134"/>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34"/>
      <c r="AJ62" s="134"/>
      <c r="AK62" s="134"/>
      <c r="AL62" s="134"/>
      <c r="AM62" s="134"/>
      <c r="AN62" s="134"/>
    </row>
    <row r="63" spans="1:40" ht="17.25" customHeight="1">
      <c r="A63" s="134"/>
      <c r="B63" s="134"/>
      <c r="C63" s="504">
        <v>15</v>
      </c>
      <c r="D63" s="505"/>
      <c r="E63" s="481" t="s">
        <v>724</v>
      </c>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66"/>
      <c r="AJ63" s="457"/>
      <c r="AK63" s="457"/>
      <c r="AL63" s="457"/>
      <c r="AM63" s="457"/>
      <c r="AN63" s="458"/>
    </row>
    <row r="64" spans="1:40" ht="17.25" customHeight="1">
      <c r="A64" s="134"/>
      <c r="B64" s="134"/>
      <c r="C64" s="506"/>
      <c r="D64" s="507"/>
      <c r="E64" s="484"/>
      <c r="F64" s="485"/>
      <c r="G64" s="485"/>
      <c r="H64" s="485"/>
      <c r="I64" s="485"/>
      <c r="J64" s="485"/>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67"/>
      <c r="AJ64" s="513"/>
      <c r="AK64" s="513"/>
      <c r="AL64" s="513"/>
      <c r="AM64" s="513"/>
      <c r="AN64" s="468"/>
    </row>
    <row r="65" spans="1:40" ht="17.25" customHeight="1">
      <c r="A65" s="134"/>
      <c r="B65" s="134"/>
      <c r="C65" s="508"/>
      <c r="D65" s="509"/>
      <c r="E65" s="525"/>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469"/>
      <c r="AJ65" s="465"/>
      <c r="AK65" s="465"/>
      <c r="AL65" s="465"/>
      <c r="AM65" s="465"/>
      <c r="AN65" s="470"/>
    </row>
    <row r="66" spans="1:40" s="177" customFormat="1" ht="10.5" customHeight="1">
      <c r="A66" s="160"/>
      <c r="B66" s="160"/>
      <c r="C66" s="179"/>
      <c r="D66" s="179"/>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1"/>
      <c r="AJ66" s="181"/>
      <c r="AK66" s="181"/>
      <c r="AL66" s="181"/>
      <c r="AM66" s="181"/>
      <c r="AN66" s="181"/>
    </row>
    <row r="67" spans="1:40" s="177" customFormat="1" ht="17.25" customHeight="1">
      <c r="A67" s="160"/>
      <c r="B67" s="182" t="s">
        <v>270</v>
      </c>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row>
    <row r="68" spans="1:40" s="160" customFormat="1" ht="18" customHeight="1">
      <c r="A68" s="183"/>
      <c r="B68" s="183"/>
      <c r="C68" s="504">
        <v>16</v>
      </c>
      <c r="D68" s="505"/>
      <c r="E68" s="517" t="s">
        <v>271</v>
      </c>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518"/>
      <c r="AH68" s="519"/>
      <c r="AI68" s="504"/>
      <c r="AJ68" s="523"/>
      <c r="AK68" s="523"/>
      <c r="AL68" s="523"/>
      <c r="AM68" s="523"/>
      <c r="AN68" s="505"/>
    </row>
    <row r="69" spans="1:40" s="160" customFormat="1" ht="18" customHeight="1">
      <c r="A69" s="183"/>
      <c r="B69" s="183"/>
      <c r="C69" s="508"/>
      <c r="D69" s="509"/>
      <c r="E69" s="520"/>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c r="AF69" s="521"/>
      <c r="AG69" s="521"/>
      <c r="AH69" s="522"/>
      <c r="AI69" s="508"/>
      <c r="AJ69" s="524"/>
      <c r="AK69" s="524"/>
      <c r="AL69" s="524"/>
      <c r="AM69" s="524"/>
      <c r="AN69" s="509"/>
    </row>
    <row r="70" spans="1:40" s="160" customFormat="1" ht="18" customHeight="1">
      <c r="A70" s="183"/>
      <c r="B70" s="183"/>
      <c r="C70" s="504">
        <v>17</v>
      </c>
      <c r="D70" s="505"/>
      <c r="E70" s="517" t="s">
        <v>272</v>
      </c>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9"/>
      <c r="AI70" s="504"/>
      <c r="AJ70" s="523"/>
      <c r="AK70" s="523"/>
      <c r="AL70" s="523"/>
      <c r="AM70" s="523"/>
      <c r="AN70" s="505"/>
    </row>
    <row r="71" spans="1:40" s="160" customFormat="1" ht="18" customHeight="1">
      <c r="A71" s="183"/>
      <c r="B71" s="183"/>
      <c r="C71" s="506"/>
      <c r="D71" s="507"/>
      <c r="E71" s="533"/>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5"/>
      <c r="AI71" s="506"/>
      <c r="AJ71" s="536"/>
      <c r="AK71" s="536"/>
      <c r="AL71" s="536"/>
      <c r="AM71" s="536"/>
      <c r="AN71" s="507"/>
    </row>
    <row r="72" spans="1:40" s="160" customFormat="1" ht="18" customHeight="1">
      <c r="A72" s="183"/>
      <c r="B72" s="183"/>
      <c r="C72" s="506"/>
      <c r="D72" s="507"/>
      <c r="E72" s="533"/>
      <c r="F72" s="534"/>
      <c r="G72" s="534"/>
      <c r="H72" s="534"/>
      <c r="I72" s="534"/>
      <c r="J72" s="534"/>
      <c r="K72" s="534"/>
      <c r="L72" s="534"/>
      <c r="M72" s="534"/>
      <c r="N72" s="534"/>
      <c r="O72" s="534"/>
      <c r="P72" s="534"/>
      <c r="Q72" s="534"/>
      <c r="R72" s="534"/>
      <c r="S72" s="534"/>
      <c r="T72" s="534"/>
      <c r="U72" s="534"/>
      <c r="V72" s="534"/>
      <c r="W72" s="534"/>
      <c r="X72" s="534"/>
      <c r="Y72" s="534"/>
      <c r="Z72" s="534"/>
      <c r="AA72" s="534"/>
      <c r="AB72" s="534"/>
      <c r="AC72" s="534"/>
      <c r="AD72" s="534"/>
      <c r="AE72" s="534"/>
      <c r="AF72" s="534"/>
      <c r="AG72" s="534"/>
      <c r="AH72" s="535"/>
      <c r="AI72" s="506"/>
      <c r="AJ72" s="536"/>
      <c r="AK72" s="536"/>
      <c r="AL72" s="536"/>
      <c r="AM72" s="536"/>
      <c r="AN72" s="507"/>
    </row>
    <row r="73" spans="1:40" s="160" customFormat="1" ht="18" customHeight="1">
      <c r="A73" s="183"/>
      <c r="B73" s="183"/>
      <c r="C73" s="508"/>
      <c r="D73" s="509"/>
      <c r="E73" s="520"/>
      <c r="F73" s="521"/>
      <c r="G73" s="521"/>
      <c r="H73" s="521"/>
      <c r="I73" s="521"/>
      <c r="J73" s="521"/>
      <c r="K73" s="521"/>
      <c r="L73" s="521"/>
      <c r="M73" s="521"/>
      <c r="N73" s="521"/>
      <c r="O73" s="521"/>
      <c r="P73" s="521"/>
      <c r="Q73" s="521"/>
      <c r="R73" s="521"/>
      <c r="S73" s="521"/>
      <c r="T73" s="521"/>
      <c r="U73" s="521"/>
      <c r="V73" s="521"/>
      <c r="W73" s="521"/>
      <c r="X73" s="521"/>
      <c r="Y73" s="521"/>
      <c r="Z73" s="521"/>
      <c r="AA73" s="521"/>
      <c r="AB73" s="521"/>
      <c r="AC73" s="521"/>
      <c r="AD73" s="521"/>
      <c r="AE73" s="521"/>
      <c r="AF73" s="521"/>
      <c r="AG73" s="521"/>
      <c r="AH73" s="522"/>
      <c r="AI73" s="508"/>
      <c r="AJ73" s="524"/>
      <c r="AK73" s="524"/>
      <c r="AL73" s="524"/>
      <c r="AM73" s="524"/>
      <c r="AN73" s="509"/>
    </row>
    <row r="74" spans="1:40" s="160" customFormat="1" ht="18" customHeight="1">
      <c r="A74" s="183"/>
      <c r="B74" s="183"/>
      <c r="C74" s="504">
        <v>18</v>
      </c>
      <c r="D74" s="505"/>
      <c r="E74" s="517" t="s">
        <v>273</v>
      </c>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9"/>
      <c r="AI74" s="504"/>
      <c r="AJ74" s="523"/>
      <c r="AK74" s="523"/>
      <c r="AL74" s="523"/>
      <c r="AM74" s="523"/>
      <c r="AN74" s="505"/>
    </row>
    <row r="75" spans="1:40" s="160" customFormat="1" ht="18" customHeight="1">
      <c r="A75" s="183"/>
      <c r="B75" s="183"/>
      <c r="C75" s="506"/>
      <c r="D75" s="507"/>
      <c r="E75" s="533"/>
      <c r="F75" s="534"/>
      <c r="G75" s="534"/>
      <c r="H75" s="534"/>
      <c r="I75" s="534"/>
      <c r="J75" s="534"/>
      <c r="K75" s="534"/>
      <c r="L75" s="534"/>
      <c r="M75" s="534"/>
      <c r="N75" s="534"/>
      <c r="O75" s="534"/>
      <c r="P75" s="534"/>
      <c r="Q75" s="534"/>
      <c r="R75" s="534"/>
      <c r="S75" s="534"/>
      <c r="T75" s="534"/>
      <c r="U75" s="534"/>
      <c r="V75" s="534"/>
      <c r="W75" s="534"/>
      <c r="X75" s="534"/>
      <c r="Y75" s="534"/>
      <c r="Z75" s="534"/>
      <c r="AA75" s="534"/>
      <c r="AB75" s="534"/>
      <c r="AC75" s="534"/>
      <c r="AD75" s="534"/>
      <c r="AE75" s="534"/>
      <c r="AF75" s="534"/>
      <c r="AG75" s="534"/>
      <c r="AH75" s="535"/>
      <c r="AI75" s="506"/>
      <c r="AJ75" s="536"/>
      <c r="AK75" s="536"/>
      <c r="AL75" s="536"/>
      <c r="AM75" s="536"/>
      <c r="AN75" s="507"/>
    </row>
    <row r="76" spans="1:40" s="160" customFormat="1" ht="18" customHeight="1">
      <c r="A76" s="183"/>
      <c r="B76" s="183"/>
      <c r="C76" s="506"/>
      <c r="D76" s="507"/>
      <c r="E76" s="533"/>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5"/>
      <c r="AI76" s="506"/>
      <c r="AJ76" s="536"/>
      <c r="AK76" s="536"/>
      <c r="AL76" s="536"/>
      <c r="AM76" s="536"/>
      <c r="AN76" s="507"/>
    </row>
    <row r="77" spans="1:40" s="160" customFormat="1" ht="18" customHeight="1">
      <c r="A77" s="183"/>
      <c r="B77" s="183"/>
      <c r="C77" s="506"/>
      <c r="D77" s="507"/>
      <c r="E77" s="533"/>
      <c r="F77" s="534"/>
      <c r="G77" s="534"/>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5"/>
      <c r="AI77" s="506"/>
      <c r="AJ77" s="536"/>
      <c r="AK77" s="536"/>
      <c r="AL77" s="536"/>
      <c r="AM77" s="536"/>
      <c r="AN77" s="507"/>
    </row>
    <row r="78" spans="1:40" s="177" customFormat="1" ht="17.25" customHeight="1">
      <c r="A78" s="160"/>
      <c r="B78" s="160"/>
      <c r="C78" s="504">
        <v>19</v>
      </c>
      <c r="D78" s="505"/>
      <c r="E78" s="517" t="s">
        <v>274</v>
      </c>
      <c r="F78" s="518"/>
      <c r="G78" s="518"/>
      <c r="H78" s="518"/>
      <c r="I78" s="518"/>
      <c r="J78" s="518"/>
      <c r="K78" s="518"/>
      <c r="L78" s="518"/>
      <c r="M78" s="518"/>
      <c r="N78" s="518"/>
      <c r="O78" s="518"/>
      <c r="P78" s="518"/>
      <c r="Q78" s="518"/>
      <c r="R78" s="518"/>
      <c r="S78" s="518"/>
      <c r="T78" s="518"/>
      <c r="U78" s="518"/>
      <c r="V78" s="518"/>
      <c r="W78" s="518"/>
      <c r="X78" s="518"/>
      <c r="Y78" s="518"/>
      <c r="Z78" s="518"/>
      <c r="AA78" s="518"/>
      <c r="AB78" s="518"/>
      <c r="AC78" s="518"/>
      <c r="AD78" s="518"/>
      <c r="AE78" s="518"/>
      <c r="AF78" s="518"/>
      <c r="AG78" s="518"/>
      <c r="AH78" s="519"/>
      <c r="AI78" s="504"/>
      <c r="AJ78" s="523"/>
      <c r="AK78" s="523"/>
      <c r="AL78" s="523"/>
      <c r="AM78" s="523"/>
      <c r="AN78" s="505"/>
    </row>
    <row r="79" spans="1:40" s="177" customFormat="1" ht="17.25" customHeight="1">
      <c r="A79" s="160"/>
      <c r="B79" s="160"/>
      <c r="C79" s="508"/>
      <c r="D79" s="509"/>
      <c r="E79" s="520"/>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2"/>
      <c r="AI79" s="508"/>
      <c r="AJ79" s="524"/>
      <c r="AK79" s="524"/>
      <c r="AL79" s="524"/>
      <c r="AM79" s="524"/>
      <c r="AN79" s="509"/>
    </row>
    <row r="80" spans="1:40" s="177" customFormat="1" ht="17.25" customHeight="1">
      <c r="A80" s="160"/>
      <c r="B80" s="160"/>
      <c r="C80" s="504">
        <v>20</v>
      </c>
      <c r="D80" s="505"/>
      <c r="E80" s="517" t="s">
        <v>275</v>
      </c>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9"/>
      <c r="AI80" s="504"/>
      <c r="AJ80" s="523"/>
      <c r="AK80" s="523"/>
      <c r="AL80" s="523"/>
      <c r="AM80" s="523"/>
      <c r="AN80" s="505"/>
    </row>
    <row r="81" spans="1:40" s="177" customFormat="1" ht="17.25" customHeight="1">
      <c r="A81" s="160"/>
      <c r="B81" s="160"/>
      <c r="C81" s="508"/>
      <c r="D81" s="509"/>
      <c r="E81" s="520"/>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2"/>
      <c r="AI81" s="508"/>
      <c r="AJ81" s="524"/>
      <c r="AK81" s="524"/>
      <c r="AL81" s="524"/>
      <c r="AM81" s="524"/>
      <c r="AN81" s="509"/>
    </row>
    <row r="82" spans="1:40" s="177" customFormat="1" ht="18" customHeight="1">
      <c r="A82" s="183"/>
      <c r="B82" s="183"/>
      <c r="C82" s="504">
        <v>21</v>
      </c>
      <c r="D82" s="505"/>
      <c r="E82" s="517" t="s">
        <v>276</v>
      </c>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c r="AE82" s="518"/>
      <c r="AF82" s="518"/>
      <c r="AG82" s="518"/>
      <c r="AH82" s="519"/>
      <c r="AI82" s="504"/>
      <c r="AJ82" s="523"/>
      <c r="AK82" s="523"/>
      <c r="AL82" s="523"/>
      <c r="AM82" s="523"/>
      <c r="AN82" s="505"/>
    </row>
    <row r="83" spans="1:40" s="177" customFormat="1" ht="18" customHeight="1">
      <c r="A83" s="183"/>
      <c r="B83" s="183"/>
      <c r="C83" s="506"/>
      <c r="D83" s="507"/>
      <c r="E83" s="533"/>
      <c r="F83" s="534"/>
      <c r="G83" s="534"/>
      <c r="H83" s="534"/>
      <c r="I83" s="534"/>
      <c r="J83" s="534"/>
      <c r="K83" s="534"/>
      <c r="L83" s="534"/>
      <c r="M83" s="534"/>
      <c r="N83" s="534"/>
      <c r="O83" s="534"/>
      <c r="P83" s="534"/>
      <c r="Q83" s="534"/>
      <c r="R83" s="534"/>
      <c r="S83" s="534"/>
      <c r="T83" s="534"/>
      <c r="U83" s="534"/>
      <c r="V83" s="534"/>
      <c r="W83" s="534"/>
      <c r="X83" s="534"/>
      <c r="Y83" s="534"/>
      <c r="Z83" s="534"/>
      <c r="AA83" s="534"/>
      <c r="AB83" s="534"/>
      <c r="AC83" s="534"/>
      <c r="AD83" s="534"/>
      <c r="AE83" s="534"/>
      <c r="AF83" s="534"/>
      <c r="AG83" s="534"/>
      <c r="AH83" s="535"/>
      <c r="AI83" s="506"/>
      <c r="AJ83" s="536"/>
      <c r="AK83" s="536"/>
      <c r="AL83" s="536"/>
      <c r="AM83" s="536"/>
      <c r="AN83" s="507"/>
    </row>
    <row r="84" spans="1:40" s="177" customFormat="1" ht="18" customHeight="1">
      <c r="A84" s="183"/>
      <c r="B84" s="183"/>
      <c r="C84" s="506"/>
      <c r="D84" s="507"/>
      <c r="E84" s="533"/>
      <c r="F84" s="534"/>
      <c r="G84" s="534"/>
      <c r="H84" s="534"/>
      <c r="I84" s="534"/>
      <c r="J84" s="534"/>
      <c r="K84" s="534"/>
      <c r="L84" s="534"/>
      <c r="M84" s="534"/>
      <c r="N84" s="534"/>
      <c r="O84" s="534"/>
      <c r="P84" s="534"/>
      <c r="Q84" s="534"/>
      <c r="R84" s="534"/>
      <c r="S84" s="534"/>
      <c r="T84" s="534"/>
      <c r="U84" s="534"/>
      <c r="V84" s="534"/>
      <c r="W84" s="534"/>
      <c r="X84" s="534"/>
      <c r="Y84" s="534"/>
      <c r="Z84" s="534"/>
      <c r="AA84" s="534"/>
      <c r="AB84" s="534"/>
      <c r="AC84" s="534"/>
      <c r="AD84" s="534"/>
      <c r="AE84" s="534"/>
      <c r="AF84" s="534"/>
      <c r="AG84" s="534"/>
      <c r="AH84" s="535"/>
      <c r="AI84" s="506"/>
      <c r="AJ84" s="536"/>
      <c r="AK84" s="536"/>
      <c r="AL84" s="536"/>
      <c r="AM84" s="536"/>
      <c r="AN84" s="507"/>
    </row>
    <row r="85" spans="1:40" s="177" customFormat="1" ht="18" customHeight="1">
      <c r="A85" s="183"/>
      <c r="B85" s="183"/>
      <c r="C85" s="508"/>
      <c r="D85" s="509"/>
      <c r="E85" s="520"/>
      <c r="F85" s="521"/>
      <c r="G85" s="521"/>
      <c r="H85" s="521"/>
      <c r="I85" s="521"/>
      <c r="J85" s="521"/>
      <c r="K85" s="521"/>
      <c r="L85" s="521"/>
      <c r="M85" s="521"/>
      <c r="N85" s="521"/>
      <c r="O85" s="521"/>
      <c r="P85" s="521"/>
      <c r="Q85" s="521"/>
      <c r="R85" s="521"/>
      <c r="S85" s="521"/>
      <c r="T85" s="521"/>
      <c r="U85" s="521"/>
      <c r="V85" s="521"/>
      <c r="W85" s="521"/>
      <c r="X85" s="521"/>
      <c r="Y85" s="521"/>
      <c r="Z85" s="521"/>
      <c r="AA85" s="521"/>
      <c r="AB85" s="521"/>
      <c r="AC85" s="521"/>
      <c r="AD85" s="521"/>
      <c r="AE85" s="521"/>
      <c r="AF85" s="521"/>
      <c r="AG85" s="521"/>
      <c r="AH85" s="522"/>
      <c r="AI85" s="508"/>
      <c r="AJ85" s="524"/>
      <c r="AK85" s="524"/>
      <c r="AL85" s="524"/>
      <c r="AM85" s="524"/>
      <c r="AN85" s="509"/>
    </row>
    <row r="86" spans="1:40" s="177" customFormat="1" ht="17.25" customHeight="1">
      <c r="A86" s="160"/>
      <c r="B86" s="160"/>
      <c r="C86" s="504">
        <v>22</v>
      </c>
      <c r="D86" s="505"/>
      <c r="E86" s="517" t="s">
        <v>277</v>
      </c>
      <c r="F86" s="518"/>
      <c r="G86" s="518"/>
      <c r="H86" s="518"/>
      <c r="I86" s="518"/>
      <c r="J86" s="518"/>
      <c r="K86" s="518"/>
      <c r="L86" s="518"/>
      <c r="M86" s="518"/>
      <c r="N86" s="518"/>
      <c r="O86" s="518"/>
      <c r="P86" s="518"/>
      <c r="Q86" s="518"/>
      <c r="R86" s="518"/>
      <c r="S86" s="518"/>
      <c r="T86" s="518"/>
      <c r="U86" s="518"/>
      <c r="V86" s="518"/>
      <c r="W86" s="518"/>
      <c r="X86" s="518"/>
      <c r="Y86" s="518"/>
      <c r="Z86" s="518"/>
      <c r="AA86" s="518"/>
      <c r="AB86" s="518"/>
      <c r="AC86" s="518"/>
      <c r="AD86" s="518"/>
      <c r="AE86" s="518"/>
      <c r="AF86" s="518"/>
      <c r="AG86" s="518"/>
      <c r="AH86" s="519"/>
      <c r="AI86" s="504"/>
      <c r="AJ86" s="523"/>
      <c r="AK86" s="523"/>
      <c r="AL86" s="523"/>
      <c r="AM86" s="523"/>
      <c r="AN86" s="505"/>
    </row>
    <row r="87" spans="1:40" s="177" customFormat="1" ht="17.25" customHeight="1">
      <c r="A87" s="160"/>
      <c r="B87" s="160"/>
      <c r="C87" s="508"/>
      <c r="D87" s="509"/>
      <c r="E87" s="520"/>
      <c r="F87" s="521"/>
      <c r="G87" s="521"/>
      <c r="H87" s="521"/>
      <c r="I87" s="521"/>
      <c r="J87" s="521"/>
      <c r="K87" s="521"/>
      <c r="L87" s="521"/>
      <c r="M87" s="521"/>
      <c r="N87" s="521"/>
      <c r="O87" s="521"/>
      <c r="P87" s="521"/>
      <c r="Q87" s="521"/>
      <c r="R87" s="521"/>
      <c r="S87" s="521"/>
      <c r="T87" s="521"/>
      <c r="U87" s="521"/>
      <c r="V87" s="521"/>
      <c r="W87" s="521"/>
      <c r="X87" s="521"/>
      <c r="Y87" s="521"/>
      <c r="Z87" s="521"/>
      <c r="AA87" s="521"/>
      <c r="AB87" s="521"/>
      <c r="AC87" s="521"/>
      <c r="AD87" s="521"/>
      <c r="AE87" s="521"/>
      <c r="AF87" s="521"/>
      <c r="AG87" s="521"/>
      <c r="AH87" s="522"/>
      <c r="AI87" s="508"/>
      <c r="AJ87" s="524"/>
      <c r="AK87" s="524"/>
      <c r="AL87" s="524"/>
      <c r="AM87" s="524"/>
      <c r="AN87" s="509"/>
    </row>
    <row r="88" spans="1:40" ht="17.25" customHeight="1">
      <c r="A88" s="134"/>
      <c r="B88" s="134"/>
      <c r="C88" s="144"/>
      <c r="D88" s="144"/>
      <c r="E88" s="537" t="s">
        <v>278</v>
      </c>
      <c r="F88" s="537"/>
      <c r="G88" s="537"/>
      <c r="H88" s="537"/>
      <c r="I88" s="537"/>
      <c r="J88" s="537"/>
      <c r="K88" s="537"/>
      <c r="L88" s="537"/>
      <c r="M88" s="537"/>
      <c r="N88" s="537"/>
      <c r="O88" s="537"/>
      <c r="P88" s="537"/>
      <c r="Q88" s="537"/>
      <c r="R88" s="537"/>
      <c r="S88" s="537"/>
      <c r="T88" s="537"/>
      <c r="U88" s="537"/>
      <c r="V88" s="537"/>
      <c r="W88" s="537"/>
      <c r="X88" s="537"/>
      <c r="Y88" s="537"/>
      <c r="Z88" s="537"/>
      <c r="AA88" s="537"/>
      <c r="AB88" s="537"/>
      <c r="AC88" s="537"/>
      <c r="AD88" s="537"/>
      <c r="AE88" s="537"/>
      <c r="AF88" s="537"/>
      <c r="AG88" s="537"/>
      <c r="AH88" s="537"/>
      <c r="AI88" s="537"/>
      <c r="AJ88" s="537"/>
      <c r="AK88" s="537"/>
      <c r="AL88" s="537"/>
      <c r="AM88" s="537"/>
      <c r="AN88" s="537"/>
    </row>
    <row r="89" spans="1:40" ht="17.25" customHeight="1">
      <c r="A89" s="134"/>
      <c r="B89" s="134"/>
      <c r="C89" s="144"/>
      <c r="D89" s="144"/>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538"/>
      <c r="AM89" s="538"/>
      <c r="AN89" s="538"/>
    </row>
    <row r="90" spans="1:40" ht="17.25" customHeight="1">
      <c r="A90" s="134"/>
      <c r="B90" s="134"/>
      <c r="C90" s="144"/>
      <c r="D90" s="144"/>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c r="AK90" s="538"/>
      <c r="AL90" s="538"/>
      <c r="AM90" s="538"/>
      <c r="AN90" s="538"/>
    </row>
    <row r="91" spans="1:40" ht="10.5" customHeight="1">
      <c r="A91" s="134"/>
      <c r="B91" s="134"/>
      <c r="C91" s="144"/>
      <c r="D91" s="144"/>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5"/>
      <c r="AJ91" s="145"/>
      <c r="AK91" s="145"/>
      <c r="AL91" s="145"/>
      <c r="AM91" s="145"/>
      <c r="AN91" s="145"/>
    </row>
    <row r="92" spans="1:40" ht="17.25" customHeight="1">
      <c r="A92" s="134"/>
      <c r="B92" s="135" t="s">
        <v>279</v>
      </c>
      <c r="C92" s="144"/>
      <c r="D92" s="144"/>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5"/>
      <c r="AJ92" s="145"/>
      <c r="AK92" s="145"/>
      <c r="AL92" s="145"/>
      <c r="AM92" s="145"/>
      <c r="AN92" s="145"/>
    </row>
    <row r="93" spans="1:40" ht="17.25" customHeight="1">
      <c r="A93" s="134"/>
      <c r="B93" s="134"/>
      <c r="C93" s="504">
        <v>23</v>
      </c>
      <c r="D93" s="505"/>
      <c r="E93" s="481" t="s">
        <v>280</v>
      </c>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3"/>
      <c r="AI93" s="466"/>
      <c r="AJ93" s="457"/>
      <c r="AK93" s="457"/>
      <c r="AL93" s="457"/>
      <c r="AM93" s="457"/>
      <c r="AN93" s="458"/>
    </row>
    <row r="94" spans="1:40" ht="17.25" customHeight="1">
      <c r="A94" s="134"/>
      <c r="B94" s="134"/>
      <c r="C94" s="506"/>
      <c r="D94" s="507"/>
      <c r="E94" s="484"/>
      <c r="F94" s="485"/>
      <c r="G94" s="485"/>
      <c r="H94" s="485"/>
      <c r="I94" s="485"/>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485"/>
      <c r="AH94" s="486"/>
      <c r="AI94" s="467"/>
      <c r="AJ94" s="513"/>
      <c r="AK94" s="513"/>
      <c r="AL94" s="513"/>
      <c r="AM94" s="513"/>
      <c r="AN94" s="468"/>
    </row>
    <row r="95" spans="1:40" ht="17.25" customHeight="1">
      <c r="A95" s="134"/>
      <c r="B95" s="134"/>
      <c r="C95" s="508"/>
      <c r="D95" s="509"/>
      <c r="E95" s="525"/>
      <c r="F95" s="526"/>
      <c r="G95" s="526"/>
      <c r="H95" s="526"/>
      <c r="I95" s="526"/>
      <c r="J95" s="526"/>
      <c r="K95" s="526"/>
      <c r="L95" s="526"/>
      <c r="M95" s="526"/>
      <c r="N95" s="526"/>
      <c r="O95" s="526"/>
      <c r="P95" s="526"/>
      <c r="Q95" s="526"/>
      <c r="R95" s="526"/>
      <c r="S95" s="526"/>
      <c r="T95" s="526"/>
      <c r="U95" s="526"/>
      <c r="V95" s="526"/>
      <c r="W95" s="526"/>
      <c r="X95" s="526"/>
      <c r="Y95" s="526"/>
      <c r="Z95" s="526"/>
      <c r="AA95" s="526"/>
      <c r="AB95" s="526"/>
      <c r="AC95" s="526"/>
      <c r="AD95" s="526"/>
      <c r="AE95" s="526"/>
      <c r="AF95" s="526"/>
      <c r="AG95" s="526"/>
      <c r="AH95" s="527"/>
      <c r="AI95" s="469"/>
      <c r="AJ95" s="465"/>
      <c r="AK95" s="465"/>
      <c r="AL95" s="465"/>
      <c r="AM95" s="465"/>
      <c r="AN95" s="470"/>
    </row>
    <row r="96" spans="1:40" ht="17.25" customHeight="1">
      <c r="A96" s="134"/>
      <c r="B96" s="134"/>
      <c r="C96" s="179"/>
      <c r="D96" s="179"/>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4"/>
      <c r="AJ96" s="144"/>
      <c r="AK96" s="144"/>
      <c r="AL96" s="144"/>
      <c r="AM96" s="144"/>
      <c r="AN96" s="144"/>
    </row>
    <row r="97" spans="1:44" ht="18" customHeight="1">
      <c r="A97" s="153"/>
      <c r="B97" s="184" t="s">
        <v>281</v>
      </c>
      <c r="C97" s="144"/>
      <c r="D97" s="144"/>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4"/>
      <c r="AJ97" s="144"/>
      <c r="AK97" s="144"/>
      <c r="AL97" s="144"/>
      <c r="AM97" s="144"/>
      <c r="AN97" s="144"/>
    </row>
    <row r="98" spans="1:44" ht="18" customHeight="1">
      <c r="A98" s="153"/>
      <c r="B98" s="153"/>
      <c r="C98" s="466">
        <v>24</v>
      </c>
      <c r="D98" s="458"/>
      <c r="E98" s="517" t="s">
        <v>282</v>
      </c>
      <c r="F98" s="518"/>
      <c r="G98" s="518"/>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9"/>
      <c r="AI98" s="504"/>
      <c r="AJ98" s="523"/>
      <c r="AK98" s="523"/>
      <c r="AL98" s="523"/>
      <c r="AM98" s="523"/>
      <c r="AN98" s="505"/>
    </row>
    <row r="99" spans="1:44" ht="18" customHeight="1">
      <c r="A99" s="153"/>
      <c r="B99" s="153"/>
      <c r="C99" s="469"/>
      <c r="D99" s="470"/>
      <c r="E99" s="520"/>
      <c r="F99" s="521"/>
      <c r="G99" s="521"/>
      <c r="H99" s="521"/>
      <c r="I99" s="521"/>
      <c r="J99" s="521"/>
      <c r="K99" s="521"/>
      <c r="L99" s="521"/>
      <c r="M99" s="521"/>
      <c r="N99" s="521"/>
      <c r="O99" s="521"/>
      <c r="P99" s="521"/>
      <c r="Q99" s="521"/>
      <c r="R99" s="521"/>
      <c r="S99" s="521"/>
      <c r="T99" s="521"/>
      <c r="U99" s="521"/>
      <c r="V99" s="521"/>
      <c r="W99" s="521"/>
      <c r="X99" s="521"/>
      <c r="Y99" s="521"/>
      <c r="Z99" s="521"/>
      <c r="AA99" s="521"/>
      <c r="AB99" s="521"/>
      <c r="AC99" s="521"/>
      <c r="AD99" s="521"/>
      <c r="AE99" s="521"/>
      <c r="AF99" s="521"/>
      <c r="AG99" s="521"/>
      <c r="AH99" s="522"/>
      <c r="AI99" s="508"/>
      <c r="AJ99" s="524"/>
      <c r="AK99" s="524"/>
      <c r="AL99" s="524"/>
      <c r="AM99" s="524"/>
      <c r="AN99" s="509"/>
    </row>
    <row r="100" spans="1:44" s="134" customFormat="1" ht="18" customHeight="1">
      <c r="A100" s="153"/>
      <c r="B100" s="153"/>
      <c r="C100" s="504">
        <v>25</v>
      </c>
      <c r="D100" s="505"/>
      <c r="E100" s="517" t="s">
        <v>283</v>
      </c>
      <c r="F100" s="518"/>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8"/>
      <c r="AC100" s="518"/>
      <c r="AD100" s="518"/>
      <c r="AE100" s="518"/>
      <c r="AF100" s="518"/>
      <c r="AG100" s="518"/>
      <c r="AH100" s="519"/>
      <c r="AI100" s="504"/>
      <c r="AJ100" s="523"/>
      <c r="AK100" s="523"/>
      <c r="AL100" s="523"/>
      <c r="AM100" s="523"/>
      <c r="AN100" s="505"/>
    </row>
    <row r="101" spans="1:44" s="134" customFormat="1" ht="18" customHeight="1">
      <c r="A101" s="153"/>
      <c r="B101" s="153"/>
      <c r="C101" s="508"/>
      <c r="D101" s="509"/>
      <c r="E101" s="520"/>
      <c r="F101" s="521"/>
      <c r="G101" s="521"/>
      <c r="H101" s="521"/>
      <c r="I101" s="521"/>
      <c r="J101" s="521"/>
      <c r="K101" s="521"/>
      <c r="L101" s="521"/>
      <c r="M101" s="521"/>
      <c r="N101" s="521"/>
      <c r="O101" s="521"/>
      <c r="P101" s="521"/>
      <c r="Q101" s="521"/>
      <c r="R101" s="521"/>
      <c r="S101" s="521"/>
      <c r="T101" s="521"/>
      <c r="U101" s="521"/>
      <c r="V101" s="521"/>
      <c r="W101" s="521"/>
      <c r="X101" s="521"/>
      <c r="Y101" s="521"/>
      <c r="Z101" s="521"/>
      <c r="AA101" s="521"/>
      <c r="AB101" s="521"/>
      <c r="AC101" s="521"/>
      <c r="AD101" s="521"/>
      <c r="AE101" s="521"/>
      <c r="AF101" s="521"/>
      <c r="AG101" s="521"/>
      <c r="AH101" s="522"/>
      <c r="AI101" s="508"/>
      <c r="AJ101" s="524"/>
      <c r="AK101" s="524"/>
      <c r="AL101" s="524"/>
      <c r="AM101" s="524"/>
      <c r="AN101" s="509"/>
    </row>
    <row r="102" spans="1:44" s="134" customFormat="1" ht="18" customHeight="1">
      <c r="A102" s="153"/>
      <c r="B102" s="153"/>
      <c r="C102" s="504">
        <v>26</v>
      </c>
      <c r="D102" s="505"/>
      <c r="E102" s="539" t="s">
        <v>284</v>
      </c>
      <c r="F102" s="540"/>
      <c r="G102" s="540"/>
      <c r="H102" s="540"/>
      <c r="I102" s="540"/>
      <c r="J102" s="540"/>
      <c r="K102" s="540"/>
      <c r="L102" s="540"/>
      <c r="M102" s="540"/>
      <c r="N102" s="540"/>
      <c r="O102" s="540"/>
      <c r="P102" s="540"/>
      <c r="Q102" s="540"/>
      <c r="R102" s="540"/>
      <c r="S102" s="540"/>
      <c r="T102" s="540"/>
      <c r="U102" s="540"/>
      <c r="V102" s="540"/>
      <c r="W102" s="540"/>
      <c r="X102" s="540"/>
      <c r="Y102" s="540"/>
      <c r="Z102" s="540"/>
      <c r="AA102" s="540"/>
      <c r="AB102" s="540"/>
      <c r="AC102" s="540"/>
      <c r="AD102" s="540"/>
      <c r="AE102" s="540"/>
      <c r="AF102" s="540"/>
      <c r="AG102" s="540"/>
      <c r="AH102" s="540"/>
      <c r="AI102" s="540"/>
      <c r="AJ102" s="540"/>
      <c r="AK102" s="540"/>
      <c r="AL102" s="540"/>
      <c r="AM102" s="540"/>
      <c r="AN102" s="541"/>
    </row>
    <row r="103" spans="1:44" s="134" customFormat="1" ht="18" customHeight="1">
      <c r="A103" s="153"/>
      <c r="B103" s="153"/>
      <c r="C103" s="506"/>
      <c r="D103" s="507"/>
      <c r="E103" s="185"/>
      <c r="F103" s="186"/>
      <c r="G103" s="183"/>
      <c r="H103" s="183"/>
      <c r="I103" s="183"/>
      <c r="J103" s="183"/>
      <c r="K103" s="183"/>
      <c r="L103" s="183"/>
      <c r="M103" s="183"/>
      <c r="N103" s="186"/>
      <c r="O103" s="186"/>
      <c r="P103" s="186"/>
      <c r="Q103" s="186"/>
      <c r="R103" s="186"/>
      <c r="S103" s="186"/>
      <c r="T103" s="186" t="s">
        <v>285</v>
      </c>
      <c r="U103" s="186"/>
      <c r="V103" s="186"/>
      <c r="W103" s="186"/>
      <c r="X103" s="186"/>
      <c r="Y103" s="186"/>
      <c r="Z103" s="186"/>
      <c r="AA103" s="186"/>
      <c r="AB103" s="186"/>
      <c r="AC103" s="186"/>
      <c r="AD103" s="186"/>
      <c r="AE103" s="183"/>
      <c r="AF103" s="183"/>
      <c r="AG103" s="183"/>
      <c r="AH103" s="183"/>
      <c r="AI103" s="183"/>
      <c r="AJ103" s="183"/>
      <c r="AK103" s="183"/>
      <c r="AL103" s="181"/>
      <c r="AM103" s="181"/>
      <c r="AN103" s="187"/>
      <c r="AO103" s="542"/>
      <c r="AP103" s="543"/>
      <c r="AQ103" s="543"/>
      <c r="AR103" s="543"/>
    </row>
    <row r="104" spans="1:44" s="134" customFormat="1" ht="18" customHeight="1">
      <c r="A104" s="153"/>
      <c r="B104" s="153"/>
      <c r="C104" s="506"/>
      <c r="D104" s="507"/>
      <c r="E104" s="544" t="s">
        <v>286</v>
      </c>
      <c r="F104" s="545"/>
      <c r="G104" s="545"/>
      <c r="H104" s="545"/>
      <c r="I104" s="545"/>
      <c r="J104" s="545"/>
      <c r="K104" s="545"/>
      <c r="L104" s="545"/>
      <c r="M104" s="545"/>
      <c r="N104" s="545"/>
      <c r="O104" s="545"/>
      <c r="P104" s="545"/>
      <c r="Q104" s="545"/>
      <c r="R104" s="545"/>
      <c r="S104" s="545"/>
      <c r="T104" s="545"/>
      <c r="U104" s="545"/>
      <c r="V104" s="545"/>
      <c r="W104" s="545"/>
      <c r="X104" s="545"/>
      <c r="Y104" s="545"/>
      <c r="Z104" s="545"/>
      <c r="AA104" s="545"/>
      <c r="AB104" s="545"/>
      <c r="AC104" s="545"/>
      <c r="AD104" s="545"/>
      <c r="AE104" s="545"/>
      <c r="AF104" s="545"/>
      <c r="AG104" s="545"/>
      <c r="AH104" s="545"/>
      <c r="AI104" s="545"/>
      <c r="AJ104" s="545"/>
      <c r="AK104" s="545"/>
      <c r="AL104" s="545"/>
      <c r="AM104" s="545"/>
      <c r="AN104" s="546"/>
    </row>
    <row r="105" spans="1:44" s="134" customFormat="1" ht="18" customHeight="1">
      <c r="A105" s="153"/>
      <c r="B105" s="153"/>
      <c r="C105" s="506"/>
      <c r="D105" s="507"/>
      <c r="E105" s="547"/>
      <c r="F105" s="548"/>
      <c r="G105" s="548"/>
      <c r="H105" s="548"/>
      <c r="I105" s="548"/>
      <c r="J105" s="548"/>
      <c r="K105" s="548"/>
      <c r="L105" s="548"/>
      <c r="M105" s="548"/>
      <c r="N105" s="548"/>
      <c r="O105" s="548"/>
      <c r="P105" s="548"/>
      <c r="Q105" s="548"/>
      <c r="R105" s="548"/>
      <c r="S105" s="548"/>
      <c r="T105" s="548"/>
      <c r="U105" s="548"/>
      <c r="V105" s="548"/>
      <c r="W105" s="548"/>
      <c r="X105" s="548"/>
      <c r="Y105" s="548"/>
      <c r="Z105" s="548"/>
      <c r="AA105" s="548"/>
      <c r="AB105" s="548"/>
      <c r="AC105" s="548"/>
      <c r="AD105" s="548"/>
      <c r="AE105" s="548"/>
      <c r="AF105" s="548"/>
      <c r="AG105" s="548"/>
      <c r="AH105" s="548"/>
      <c r="AI105" s="548"/>
      <c r="AJ105" s="548"/>
      <c r="AK105" s="548"/>
      <c r="AL105" s="548"/>
      <c r="AM105" s="548"/>
      <c r="AN105" s="549"/>
    </row>
    <row r="106" spans="1:44" s="134" customFormat="1" ht="18" customHeight="1">
      <c r="A106" s="153"/>
      <c r="B106" s="153"/>
      <c r="C106" s="508"/>
      <c r="D106" s="509"/>
      <c r="E106" s="550"/>
      <c r="F106" s="551"/>
      <c r="G106" s="551"/>
      <c r="H106" s="551"/>
      <c r="I106" s="551"/>
      <c r="J106" s="551"/>
      <c r="K106" s="551"/>
      <c r="L106" s="551"/>
      <c r="M106" s="551"/>
      <c r="N106" s="551"/>
      <c r="O106" s="551"/>
      <c r="P106" s="551"/>
      <c r="Q106" s="551"/>
      <c r="R106" s="551"/>
      <c r="S106" s="551"/>
      <c r="T106" s="551"/>
      <c r="U106" s="551"/>
      <c r="V106" s="551"/>
      <c r="W106" s="551"/>
      <c r="X106" s="551"/>
      <c r="Y106" s="551"/>
      <c r="Z106" s="551"/>
      <c r="AA106" s="551"/>
      <c r="AB106" s="551"/>
      <c r="AC106" s="551"/>
      <c r="AD106" s="551"/>
      <c r="AE106" s="551"/>
      <c r="AF106" s="551"/>
      <c r="AG106" s="551"/>
      <c r="AH106" s="551"/>
      <c r="AI106" s="551"/>
      <c r="AJ106" s="551"/>
      <c r="AK106" s="551"/>
      <c r="AL106" s="551"/>
      <c r="AM106" s="551"/>
      <c r="AN106" s="552"/>
    </row>
    <row r="107" spans="1:44" s="134" customFormat="1" ht="18" customHeight="1">
      <c r="A107" s="153"/>
      <c r="B107" s="153"/>
      <c r="C107" s="504">
        <v>27</v>
      </c>
      <c r="D107" s="505"/>
      <c r="E107" s="517" t="s">
        <v>287</v>
      </c>
      <c r="F107" s="518"/>
      <c r="G107" s="518"/>
      <c r="H107" s="518"/>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9"/>
      <c r="AI107" s="504"/>
      <c r="AJ107" s="523"/>
      <c r="AK107" s="523"/>
      <c r="AL107" s="523"/>
      <c r="AM107" s="523"/>
      <c r="AN107" s="505"/>
    </row>
    <row r="108" spans="1:44" s="134" customFormat="1" ht="18" customHeight="1">
      <c r="A108" s="153"/>
      <c r="B108" s="153"/>
      <c r="C108" s="508"/>
      <c r="D108" s="509"/>
      <c r="E108" s="520"/>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2"/>
      <c r="AI108" s="508"/>
      <c r="AJ108" s="524"/>
      <c r="AK108" s="524"/>
      <c r="AL108" s="524"/>
      <c r="AM108" s="524"/>
      <c r="AN108" s="509"/>
    </row>
    <row r="109" spans="1:44" s="134" customFormat="1" ht="18" customHeight="1">
      <c r="A109" s="153"/>
      <c r="B109" s="153"/>
      <c r="C109" s="504">
        <v>28</v>
      </c>
      <c r="D109" s="505"/>
      <c r="E109" s="517" t="s">
        <v>288</v>
      </c>
      <c r="F109" s="518"/>
      <c r="G109" s="518"/>
      <c r="H109" s="518"/>
      <c r="I109" s="518"/>
      <c r="J109" s="518"/>
      <c r="K109" s="518"/>
      <c r="L109" s="518"/>
      <c r="M109" s="518"/>
      <c r="N109" s="518"/>
      <c r="O109" s="518"/>
      <c r="P109" s="518"/>
      <c r="Q109" s="518"/>
      <c r="R109" s="518"/>
      <c r="S109" s="518"/>
      <c r="T109" s="518"/>
      <c r="U109" s="518"/>
      <c r="V109" s="518"/>
      <c r="W109" s="518"/>
      <c r="X109" s="518"/>
      <c r="Y109" s="518"/>
      <c r="Z109" s="518"/>
      <c r="AA109" s="518"/>
      <c r="AB109" s="518"/>
      <c r="AC109" s="518"/>
      <c r="AD109" s="518"/>
      <c r="AE109" s="518"/>
      <c r="AF109" s="518"/>
      <c r="AG109" s="518"/>
      <c r="AH109" s="519"/>
      <c r="AI109" s="504"/>
      <c r="AJ109" s="523"/>
      <c r="AK109" s="523"/>
      <c r="AL109" s="523"/>
      <c r="AM109" s="523"/>
      <c r="AN109" s="505"/>
    </row>
    <row r="110" spans="1:44" s="134" customFormat="1" ht="18" customHeight="1">
      <c r="A110" s="153"/>
      <c r="B110" s="153"/>
      <c r="C110" s="506"/>
      <c r="D110" s="507"/>
      <c r="E110" s="533"/>
      <c r="F110" s="534"/>
      <c r="G110" s="534"/>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4"/>
      <c r="AD110" s="534"/>
      <c r="AE110" s="534"/>
      <c r="AF110" s="534"/>
      <c r="AG110" s="534"/>
      <c r="AH110" s="535"/>
      <c r="AI110" s="506"/>
      <c r="AJ110" s="536"/>
      <c r="AK110" s="536"/>
      <c r="AL110" s="536"/>
      <c r="AM110" s="536"/>
      <c r="AN110" s="507"/>
    </row>
    <row r="111" spans="1:44" s="134" customFormat="1" ht="18" customHeight="1">
      <c r="A111" s="153"/>
      <c r="B111" s="153"/>
      <c r="C111" s="504">
        <v>29</v>
      </c>
      <c r="D111" s="505"/>
      <c r="E111" s="517" t="s">
        <v>287</v>
      </c>
      <c r="F111" s="518"/>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9"/>
      <c r="AI111" s="504"/>
      <c r="AJ111" s="523"/>
      <c r="AK111" s="523"/>
      <c r="AL111" s="523"/>
      <c r="AM111" s="523"/>
      <c r="AN111" s="505"/>
    </row>
    <row r="112" spans="1:44" s="134" customFormat="1" ht="18" customHeight="1">
      <c r="A112" s="153"/>
      <c r="B112" s="153"/>
      <c r="C112" s="508"/>
      <c r="D112" s="509"/>
      <c r="E112" s="520"/>
      <c r="F112" s="521"/>
      <c r="G112" s="521"/>
      <c r="H112" s="521"/>
      <c r="I112" s="521"/>
      <c r="J112" s="521"/>
      <c r="K112" s="521"/>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2"/>
      <c r="AI112" s="508"/>
      <c r="AJ112" s="524"/>
      <c r="AK112" s="524"/>
      <c r="AL112" s="524"/>
      <c r="AM112" s="524"/>
      <c r="AN112" s="509"/>
    </row>
    <row r="113" spans="1:40" s="134" customFormat="1" ht="18" customHeight="1">
      <c r="A113" s="153"/>
      <c r="B113" s="153"/>
      <c r="C113" s="179"/>
      <c r="D113" s="179"/>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79"/>
      <c r="AJ113" s="179"/>
      <c r="AK113" s="179"/>
      <c r="AL113" s="179"/>
      <c r="AM113" s="179"/>
      <c r="AN113" s="179"/>
    </row>
    <row r="114" spans="1:40" s="177" customFormat="1" ht="17.25" customHeight="1">
      <c r="A114" s="160"/>
      <c r="B114" s="182" t="s">
        <v>289</v>
      </c>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row>
    <row r="115" spans="1:40" s="177" customFormat="1" ht="17.25" customHeight="1">
      <c r="A115" s="160"/>
      <c r="B115" s="160"/>
      <c r="C115" s="504">
        <v>30</v>
      </c>
      <c r="D115" s="505"/>
      <c r="E115" s="517" t="s">
        <v>290</v>
      </c>
      <c r="F115" s="518"/>
      <c r="G115" s="518"/>
      <c r="H115" s="518"/>
      <c r="I115" s="518"/>
      <c r="J115" s="518"/>
      <c r="K115" s="518"/>
      <c r="L115" s="518"/>
      <c r="M115" s="518"/>
      <c r="N115" s="518"/>
      <c r="O115" s="518"/>
      <c r="P115" s="518"/>
      <c r="Q115" s="518"/>
      <c r="R115" s="518"/>
      <c r="S115" s="518"/>
      <c r="T115" s="518"/>
      <c r="U115" s="518"/>
      <c r="V115" s="518"/>
      <c r="W115" s="518"/>
      <c r="X115" s="518"/>
      <c r="Y115" s="518"/>
      <c r="Z115" s="518"/>
      <c r="AA115" s="518"/>
      <c r="AB115" s="518"/>
      <c r="AC115" s="518"/>
      <c r="AD115" s="518"/>
      <c r="AE115" s="518"/>
      <c r="AF115" s="518"/>
      <c r="AG115" s="518"/>
      <c r="AH115" s="519"/>
      <c r="AI115" s="504"/>
      <c r="AJ115" s="523"/>
      <c r="AK115" s="523"/>
      <c r="AL115" s="523"/>
      <c r="AM115" s="523"/>
      <c r="AN115" s="505"/>
    </row>
    <row r="116" spans="1:40" s="177" customFormat="1" ht="17.25" customHeight="1">
      <c r="A116" s="160"/>
      <c r="B116" s="160"/>
      <c r="C116" s="506"/>
      <c r="D116" s="507"/>
      <c r="E116" s="533"/>
      <c r="F116" s="534"/>
      <c r="G116" s="534"/>
      <c r="H116" s="534"/>
      <c r="I116" s="534"/>
      <c r="J116" s="534"/>
      <c r="K116" s="534"/>
      <c r="L116" s="534"/>
      <c r="M116" s="534"/>
      <c r="N116" s="534"/>
      <c r="O116" s="534"/>
      <c r="P116" s="534"/>
      <c r="Q116" s="534"/>
      <c r="R116" s="534"/>
      <c r="S116" s="534"/>
      <c r="T116" s="534"/>
      <c r="U116" s="534"/>
      <c r="V116" s="534"/>
      <c r="W116" s="534"/>
      <c r="X116" s="534"/>
      <c r="Y116" s="534"/>
      <c r="Z116" s="534"/>
      <c r="AA116" s="534"/>
      <c r="AB116" s="534"/>
      <c r="AC116" s="534"/>
      <c r="AD116" s="534"/>
      <c r="AE116" s="534"/>
      <c r="AF116" s="534"/>
      <c r="AG116" s="534"/>
      <c r="AH116" s="535"/>
      <c r="AI116" s="506"/>
      <c r="AJ116" s="536"/>
      <c r="AK116" s="536"/>
      <c r="AL116" s="536"/>
      <c r="AM116" s="536"/>
      <c r="AN116" s="507"/>
    </row>
    <row r="117" spans="1:40" s="177" customFormat="1" ht="17.25" customHeight="1">
      <c r="A117" s="160"/>
      <c r="B117" s="160"/>
      <c r="C117" s="508"/>
      <c r="D117" s="509"/>
      <c r="E117" s="520"/>
      <c r="F117" s="521"/>
      <c r="G117" s="521"/>
      <c r="H117" s="521"/>
      <c r="I117" s="521"/>
      <c r="J117" s="521"/>
      <c r="K117" s="521"/>
      <c r="L117" s="521"/>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522"/>
      <c r="AI117" s="508"/>
      <c r="AJ117" s="524"/>
      <c r="AK117" s="524"/>
      <c r="AL117" s="524"/>
      <c r="AM117" s="524"/>
      <c r="AN117" s="509"/>
    </row>
    <row r="118" spans="1:40" s="177" customFormat="1" ht="18" customHeight="1">
      <c r="A118" s="183"/>
      <c r="B118" s="183"/>
      <c r="C118" s="466">
        <v>31</v>
      </c>
      <c r="D118" s="458"/>
      <c r="E118" s="481" t="s">
        <v>291</v>
      </c>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3"/>
      <c r="AI118" s="466"/>
      <c r="AJ118" s="457"/>
      <c r="AK118" s="457"/>
      <c r="AL118" s="457"/>
      <c r="AM118" s="457"/>
      <c r="AN118" s="458"/>
    </row>
    <row r="119" spans="1:40" ht="18" customHeight="1">
      <c r="A119" s="153"/>
      <c r="B119" s="153"/>
      <c r="C119" s="469"/>
      <c r="D119" s="470"/>
      <c r="E119" s="525"/>
      <c r="F119" s="526"/>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7"/>
      <c r="AI119" s="469"/>
      <c r="AJ119" s="465"/>
      <c r="AK119" s="465"/>
      <c r="AL119" s="465"/>
      <c r="AM119" s="465"/>
      <c r="AN119" s="470"/>
    </row>
    <row r="120" spans="1:40" ht="18" customHeight="1">
      <c r="A120" s="153"/>
      <c r="B120" s="153"/>
      <c r="C120" s="466">
        <v>32</v>
      </c>
      <c r="D120" s="458"/>
      <c r="E120" s="484" t="s">
        <v>292</v>
      </c>
      <c r="F120" s="485"/>
      <c r="G120" s="485"/>
      <c r="H120" s="485"/>
      <c r="I120" s="485"/>
      <c r="J120" s="485"/>
      <c r="K120" s="485"/>
      <c r="L120" s="485"/>
      <c r="M120" s="485"/>
      <c r="N120" s="485"/>
      <c r="O120" s="485"/>
      <c r="P120" s="485"/>
      <c r="Q120" s="485"/>
      <c r="R120" s="485"/>
      <c r="S120" s="485"/>
      <c r="T120" s="485"/>
      <c r="U120" s="485"/>
      <c r="V120" s="485"/>
      <c r="W120" s="485"/>
      <c r="X120" s="485"/>
      <c r="Y120" s="485"/>
      <c r="Z120" s="485"/>
      <c r="AA120" s="485"/>
      <c r="AB120" s="485"/>
      <c r="AC120" s="485"/>
      <c r="AD120" s="485"/>
      <c r="AE120" s="485"/>
      <c r="AF120" s="485"/>
      <c r="AG120" s="485"/>
      <c r="AH120" s="486"/>
      <c r="AI120" s="467"/>
      <c r="AJ120" s="513"/>
      <c r="AK120" s="513"/>
      <c r="AL120" s="513"/>
      <c r="AM120" s="513"/>
      <c r="AN120" s="468"/>
    </row>
    <row r="121" spans="1:40" ht="18" customHeight="1">
      <c r="A121" s="153"/>
      <c r="B121" s="153"/>
      <c r="C121" s="467"/>
      <c r="D121" s="468"/>
      <c r="E121" s="484"/>
      <c r="F121" s="485"/>
      <c r="G121" s="485"/>
      <c r="H121" s="485"/>
      <c r="I121" s="485"/>
      <c r="J121" s="485"/>
      <c r="K121" s="485"/>
      <c r="L121" s="485"/>
      <c r="M121" s="485"/>
      <c r="N121" s="485"/>
      <c r="O121" s="485"/>
      <c r="P121" s="485"/>
      <c r="Q121" s="485"/>
      <c r="R121" s="485"/>
      <c r="S121" s="485"/>
      <c r="T121" s="485"/>
      <c r="U121" s="485"/>
      <c r="V121" s="485"/>
      <c r="W121" s="485"/>
      <c r="X121" s="485"/>
      <c r="Y121" s="485"/>
      <c r="Z121" s="485"/>
      <c r="AA121" s="485"/>
      <c r="AB121" s="485"/>
      <c r="AC121" s="485"/>
      <c r="AD121" s="485"/>
      <c r="AE121" s="485"/>
      <c r="AF121" s="485"/>
      <c r="AG121" s="485"/>
      <c r="AH121" s="486"/>
      <c r="AI121" s="467"/>
      <c r="AJ121" s="513"/>
      <c r="AK121" s="513"/>
      <c r="AL121" s="513"/>
      <c r="AM121" s="513"/>
      <c r="AN121" s="468"/>
    </row>
    <row r="122" spans="1:40" ht="18" customHeight="1">
      <c r="A122" s="153"/>
      <c r="B122" s="153"/>
      <c r="C122" s="469"/>
      <c r="D122" s="470"/>
      <c r="E122" s="525"/>
      <c r="F122" s="526"/>
      <c r="G122" s="526"/>
      <c r="H122" s="526"/>
      <c r="I122" s="526"/>
      <c r="J122" s="526"/>
      <c r="K122" s="526"/>
      <c r="L122" s="526"/>
      <c r="M122" s="526"/>
      <c r="N122" s="526"/>
      <c r="O122" s="526"/>
      <c r="P122" s="526"/>
      <c r="Q122" s="526"/>
      <c r="R122" s="526"/>
      <c r="S122" s="526"/>
      <c r="T122" s="526"/>
      <c r="U122" s="526"/>
      <c r="V122" s="526"/>
      <c r="W122" s="526"/>
      <c r="X122" s="526"/>
      <c r="Y122" s="526"/>
      <c r="Z122" s="526"/>
      <c r="AA122" s="526"/>
      <c r="AB122" s="526"/>
      <c r="AC122" s="526"/>
      <c r="AD122" s="526"/>
      <c r="AE122" s="526"/>
      <c r="AF122" s="526"/>
      <c r="AG122" s="526"/>
      <c r="AH122" s="527"/>
      <c r="AI122" s="469"/>
      <c r="AJ122" s="465"/>
      <c r="AK122" s="465"/>
      <c r="AL122" s="465"/>
      <c r="AM122" s="465"/>
      <c r="AN122" s="470"/>
    </row>
    <row r="123" spans="1:40" ht="18" customHeight="1">
      <c r="A123" s="237"/>
      <c r="B123" s="237"/>
      <c r="C123" s="466">
        <v>33</v>
      </c>
      <c r="D123" s="458"/>
      <c r="E123" s="481" t="s">
        <v>293</v>
      </c>
      <c r="F123" s="482"/>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3"/>
      <c r="AI123" s="466"/>
      <c r="AJ123" s="457"/>
      <c r="AK123" s="457"/>
      <c r="AL123" s="457"/>
      <c r="AM123" s="457"/>
      <c r="AN123" s="458"/>
    </row>
    <row r="124" spans="1:40" ht="18" customHeight="1">
      <c r="A124" s="237"/>
      <c r="B124" s="237"/>
      <c r="C124" s="469"/>
      <c r="D124" s="470"/>
      <c r="E124" s="525"/>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7"/>
      <c r="AI124" s="469"/>
      <c r="AJ124" s="465"/>
      <c r="AK124" s="465"/>
      <c r="AL124" s="465"/>
      <c r="AM124" s="465"/>
      <c r="AN124" s="470"/>
    </row>
    <row r="125" spans="1:40" ht="18" customHeight="1">
      <c r="A125" s="237"/>
      <c r="B125" s="237"/>
      <c r="C125" s="466">
        <v>34</v>
      </c>
      <c r="D125" s="458"/>
      <c r="E125" s="481" t="s">
        <v>553</v>
      </c>
      <c r="F125" s="482"/>
      <c r="G125" s="482"/>
      <c r="H125" s="482"/>
      <c r="I125" s="482"/>
      <c r="J125" s="482"/>
      <c r="K125" s="482"/>
      <c r="L125" s="482"/>
      <c r="M125" s="482"/>
      <c r="N125" s="482"/>
      <c r="O125" s="482"/>
      <c r="P125" s="482"/>
      <c r="Q125" s="482"/>
      <c r="R125" s="482"/>
      <c r="S125" s="482"/>
      <c r="T125" s="482"/>
      <c r="U125" s="482"/>
      <c r="V125" s="482"/>
      <c r="W125" s="482"/>
      <c r="X125" s="482"/>
      <c r="Y125" s="482"/>
      <c r="Z125" s="482"/>
      <c r="AA125" s="482"/>
      <c r="AB125" s="482"/>
      <c r="AC125" s="482"/>
      <c r="AD125" s="482"/>
      <c r="AE125" s="482"/>
      <c r="AF125" s="482"/>
      <c r="AG125" s="482"/>
      <c r="AH125" s="483"/>
      <c r="AI125" s="466"/>
      <c r="AJ125" s="457"/>
      <c r="AK125" s="457"/>
      <c r="AL125" s="457"/>
      <c r="AM125" s="457"/>
      <c r="AN125" s="458"/>
    </row>
    <row r="126" spans="1:40" ht="18" customHeight="1">
      <c r="A126" s="237"/>
      <c r="B126" s="237"/>
      <c r="C126" s="469"/>
      <c r="D126" s="470"/>
      <c r="E126" s="525"/>
      <c r="F126" s="526"/>
      <c r="G126" s="526"/>
      <c r="H126" s="526"/>
      <c r="I126" s="526"/>
      <c r="J126" s="526"/>
      <c r="K126" s="526"/>
      <c r="L126" s="526"/>
      <c r="M126" s="526"/>
      <c r="N126" s="526"/>
      <c r="O126" s="526"/>
      <c r="P126" s="526"/>
      <c r="Q126" s="526"/>
      <c r="R126" s="526"/>
      <c r="S126" s="526"/>
      <c r="T126" s="526"/>
      <c r="U126" s="526"/>
      <c r="V126" s="526"/>
      <c r="W126" s="526"/>
      <c r="X126" s="526"/>
      <c r="Y126" s="526"/>
      <c r="Z126" s="526"/>
      <c r="AA126" s="526"/>
      <c r="AB126" s="526"/>
      <c r="AC126" s="526"/>
      <c r="AD126" s="526"/>
      <c r="AE126" s="526"/>
      <c r="AF126" s="526"/>
      <c r="AG126" s="526"/>
      <c r="AH126" s="527"/>
      <c r="AI126" s="469"/>
      <c r="AJ126" s="465"/>
      <c r="AK126" s="465"/>
      <c r="AL126" s="465"/>
      <c r="AM126" s="465"/>
      <c r="AN126" s="470"/>
    </row>
    <row r="127" spans="1:40" ht="18" customHeight="1">
      <c r="A127" s="153"/>
      <c r="B127" s="153"/>
      <c r="C127" s="466">
        <v>35</v>
      </c>
      <c r="D127" s="458"/>
      <c r="E127" s="481" t="s">
        <v>554</v>
      </c>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c r="AE127" s="482"/>
      <c r="AF127" s="482"/>
      <c r="AG127" s="482"/>
      <c r="AH127" s="483"/>
      <c r="AI127" s="466"/>
      <c r="AJ127" s="457"/>
      <c r="AK127" s="457"/>
      <c r="AL127" s="457"/>
      <c r="AM127" s="457"/>
      <c r="AN127" s="458"/>
    </row>
    <row r="128" spans="1:40" ht="18" customHeight="1">
      <c r="A128" s="153"/>
      <c r="B128" s="153"/>
      <c r="C128" s="469"/>
      <c r="D128" s="470"/>
      <c r="E128" s="525"/>
      <c r="F128" s="526"/>
      <c r="G128" s="526"/>
      <c r="H128" s="526"/>
      <c r="I128" s="526"/>
      <c r="J128" s="526"/>
      <c r="K128" s="526"/>
      <c r="L128" s="526"/>
      <c r="M128" s="526"/>
      <c r="N128" s="526"/>
      <c r="O128" s="526"/>
      <c r="P128" s="526"/>
      <c r="Q128" s="526"/>
      <c r="R128" s="526"/>
      <c r="S128" s="526"/>
      <c r="T128" s="526"/>
      <c r="U128" s="526"/>
      <c r="V128" s="526"/>
      <c r="W128" s="526"/>
      <c r="X128" s="526"/>
      <c r="Y128" s="526"/>
      <c r="Z128" s="526"/>
      <c r="AA128" s="526"/>
      <c r="AB128" s="526"/>
      <c r="AC128" s="526"/>
      <c r="AD128" s="526"/>
      <c r="AE128" s="526"/>
      <c r="AF128" s="526"/>
      <c r="AG128" s="526"/>
      <c r="AH128" s="527"/>
      <c r="AI128" s="469"/>
      <c r="AJ128" s="465"/>
      <c r="AK128" s="465"/>
      <c r="AL128" s="465"/>
      <c r="AM128" s="465"/>
      <c r="AN128" s="470"/>
    </row>
    <row r="129" spans="1:40" s="177" customFormat="1" ht="17.25" customHeight="1">
      <c r="A129" s="160"/>
      <c r="B129" s="160"/>
      <c r="C129" s="504">
        <v>36</v>
      </c>
      <c r="D129" s="505"/>
      <c r="E129" s="517" t="s">
        <v>294</v>
      </c>
      <c r="F129" s="518"/>
      <c r="G129" s="518"/>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9"/>
      <c r="AI129" s="504"/>
      <c r="AJ129" s="523"/>
      <c r="AK129" s="523"/>
      <c r="AL129" s="523"/>
      <c r="AM129" s="523"/>
      <c r="AN129" s="505"/>
    </row>
    <row r="130" spans="1:40" s="177" customFormat="1" ht="17.25" customHeight="1">
      <c r="A130" s="160"/>
      <c r="B130" s="160"/>
      <c r="C130" s="508"/>
      <c r="D130" s="509"/>
      <c r="E130" s="520"/>
      <c r="F130" s="521"/>
      <c r="G130" s="521"/>
      <c r="H130" s="521"/>
      <c r="I130" s="521"/>
      <c r="J130" s="521"/>
      <c r="K130" s="521"/>
      <c r="L130" s="521"/>
      <c r="M130" s="521"/>
      <c r="N130" s="521"/>
      <c r="O130" s="521"/>
      <c r="P130" s="521"/>
      <c r="Q130" s="521"/>
      <c r="R130" s="521"/>
      <c r="S130" s="521"/>
      <c r="T130" s="521"/>
      <c r="U130" s="521"/>
      <c r="V130" s="521"/>
      <c r="W130" s="521"/>
      <c r="X130" s="521"/>
      <c r="Y130" s="521"/>
      <c r="Z130" s="521"/>
      <c r="AA130" s="521"/>
      <c r="AB130" s="521"/>
      <c r="AC130" s="521"/>
      <c r="AD130" s="521"/>
      <c r="AE130" s="521"/>
      <c r="AF130" s="521"/>
      <c r="AG130" s="521"/>
      <c r="AH130" s="522"/>
      <c r="AI130" s="508"/>
      <c r="AJ130" s="524"/>
      <c r="AK130" s="524"/>
      <c r="AL130" s="524"/>
      <c r="AM130" s="524"/>
      <c r="AN130" s="509"/>
    </row>
    <row r="131" spans="1:40" s="177" customFormat="1" ht="17.25" customHeight="1">
      <c r="A131" s="160"/>
      <c r="B131" s="160"/>
      <c r="C131" s="504">
        <v>37</v>
      </c>
      <c r="D131" s="505"/>
      <c r="E131" s="517" t="s">
        <v>725</v>
      </c>
      <c r="F131" s="518"/>
      <c r="G131" s="518"/>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9"/>
      <c r="AI131" s="504"/>
      <c r="AJ131" s="523"/>
      <c r="AK131" s="523"/>
      <c r="AL131" s="523"/>
      <c r="AM131" s="523"/>
      <c r="AN131" s="505"/>
    </row>
    <row r="132" spans="1:40" s="177" customFormat="1" ht="17.25" customHeight="1">
      <c r="A132" s="160"/>
      <c r="B132" s="160"/>
      <c r="C132" s="508"/>
      <c r="D132" s="509"/>
      <c r="E132" s="520"/>
      <c r="F132" s="521"/>
      <c r="G132" s="521"/>
      <c r="H132" s="521"/>
      <c r="I132" s="521"/>
      <c r="J132" s="521"/>
      <c r="K132" s="521"/>
      <c r="L132" s="521"/>
      <c r="M132" s="521"/>
      <c r="N132" s="521"/>
      <c r="O132" s="521"/>
      <c r="P132" s="521"/>
      <c r="Q132" s="521"/>
      <c r="R132" s="521"/>
      <c r="S132" s="521"/>
      <c r="T132" s="521"/>
      <c r="U132" s="521"/>
      <c r="V132" s="521"/>
      <c r="W132" s="521"/>
      <c r="X132" s="521"/>
      <c r="Y132" s="521"/>
      <c r="Z132" s="521"/>
      <c r="AA132" s="521"/>
      <c r="AB132" s="521"/>
      <c r="AC132" s="521"/>
      <c r="AD132" s="521"/>
      <c r="AE132" s="521"/>
      <c r="AF132" s="521"/>
      <c r="AG132" s="521"/>
      <c r="AH132" s="522"/>
      <c r="AI132" s="508"/>
      <c r="AJ132" s="524"/>
      <c r="AK132" s="524"/>
      <c r="AL132" s="524"/>
      <c r="AM132" s="524"/>
      <c r="AN132" s="509"/>
    </row>
    <row r="133" spans="1:40" s="177" customFormat="1" ht="17.25" customHeight="1">
      <c r="A133" s="160"/>
      <c r="B133" s="160"/>
      <c r="C133" s="504">
        <v>38</v>
      </c>
      <c r="D133" s="505"/>
      <c r="E133" s="517" t="s">
        <v>726</v>
      </c>
      <c r="F133" s="518"/>
      <c r="G133" s="518"/>
      <c r="H133" s="518"/>
      <c r="I133" s="518"/>
      <c r="J133" s="518"/>
      <c r="K133" s="518"/>
      <c r="L133" s="518"/>
      <c r="M133" s="518"/>
      <c r="N133" s="518"/>
      <c r="O133" s="518"/>
      <c r="P133" s="518"/>
      <c r="Q133" s="518"/>
      <c r="R133" s="518"/>
      <c r="S133" s="518"/>
      <c r="T133" s="518"/>
      <c r="U133" s="518"/>
      <c r="V133" s="518"/>
      <c r="W133" s="518"/>
      <c r="X133" s="518"/>
      <c r="Y133" s="518"/>
      <c r="Z133" s="518"/>
      <c r="AA133" s="518"/>
      <c r="AB133" s="518"/>
      <c r="AC133" s="518"/>
      <c r="AD133" s="518"/>
      <c r="AE133" s="518"/>
      <c r="AF133" s="518"/>
      <c r="AG133" s="518"/>
      <c r="AH133" s="519"/>
      <c r="AI133" s="504"/>
      <c r="AJ133" s="523"/>
      <c r="AK133" s="523"/>
      <c r="AL133" s="523"/>
      <c r="AM133" s="523"/>
      <c r="AN133" s="505"/>
    </row>
    <row r="134" spans="1:40" s="177" customFormat="1" ht="17.25" customHeight="1">
      <c r="A134" s="160"/>
      <c r="B134" s="160"/>
      <c r="C134" s="508"/>
      <c r="D134" s="509"/>
      <c r="E134" s="520"/>
      <c r="F134" s="521"/>
      <c r="G134" s="521"/>
      <c r="H134" s="521"/>
      <c r="I134" s="521"/>
      <c r="J134" s="521"/>
      <c r="K134" s="521"/>
      <c r="L134" s="521"/>
      <c r="M134" s="521"/>
      <c r="N134" s="521"/>
      <c r="O134" s="521"/>
      <c r="P134" s="521"/>
      <c r="Q134" s="521"/>
      <c r="R134" s="521"/>
      <c r="S134" s="521"/>
      <c r="T134" s="521"/>
      <c r="U134" s="521"/>
      <c r="V134" s="521"/>
      <c r="W134" s="521"/>
      <c r="X134" s="521"/>
      <c r="Y134" s="521"/>
      <c r="Z134" s="521"/>
      <c r="AA134" s="521"/>
      <c r="AB134" s="521"/>
      <c r="AC134" s="521"/>
      <c r="AD134" s="521"/>
      <c r="AE134" s="521"/>
      <c r="AF134" s="521"/>
      <c r="AG134" s="521"/>
      <c r="AH134" s="522"/>
      <c r="AI134" s="508"/>
      <c r="AJ134" s="524"/>
      <c r="AK134" s="524"/>
      <c r="AL134" s="524"/>
      <c r="AM134" s="524"/>
      <c r="AN134" s="509"/>
    </row>
    <row r="135" spans="1:40" s="177" customFormat="1" ht="17.25" customHeight="1">
      <c r="A135" s="160"/>
      <c r="B135" s="160"/>
      <c r="C135" s="504">
        <v>39</v>
      </c>
      <c r="D135" s="505"/>
      <c r="E135" s="517" t="s">
        <v>727</v>
      </c>
      <c r="F135" s="518"/>
      <c r="G135" s="518"/>
      <c r="H135" s="518"/>
      <c r="I135" s="518"/>
      <c r="J135" s="518"/>
      <c r="K135" s="518"/>
      <c r="L135" s="518"/>
      <c r="M135" s="518"/>
      <c r="N135" s="518"/>
      <c r="O135" s="518"/>
      <c r="P135" s="518"/>
      <c r="Q135" s="518"/>
      <c r="R135" s="518"/>
      <c r="S135" s="518"/>
      <c r="T135" s="518"/>
      <c r="U135" s="518"/>
      <c r="V135" s="518"/>
      <c r="W135" s="518"/>
      <c r="X135" s="518"/>
      <c r="Y135" s="518"/>
      <c r="Z135" s="518"/>
      <c r="AA135" s="518"/>
      <c r="AB135" s="518"/>
      <c r="AC135" s="518"/>
      <c r="AD135" s="518"/>
      <c r="AE135" s="518"/>
      <c r="AF135" s="518"/>
      <c r="AG135" s="518"/>
      <c r="AH135" s="518"/>
      <c r="AI135" s="518"/>
      <c r="AJ135" s="518"/>
      <c r="AK135" s="518"/>
      <c r="AL135" s="518"/>
      <c r="AM135" s="518"/>
      <c r="AN135" s="519"/>
    </row>
    <row r="136" spans="1:40" s="177" customFormat="1" ht="17.25" customHeight="1">
      <c r="A136" s="160"/>
      <c r="B136" s="160"/>
      <c r="C136" s="506"/>
      <c r="D136" s="507"/>
      <c r="E136" s="520"/>
      <c r="F136" s="521"/>
      <c r="G136" s="521"/>
      <c r="H136" s="521"/>
      <c r="I136" s="521"/>
      <c r="J136" s="521"/>
      <c r="K136" s="521"/>
      <c r="L136" s="521"/>
      <c r="M136" s="521"/>
      <c r="N136" s="521"/>
      <c r="O136" s="521"/>
      <c r="P136" s="521"/>
      <c r="Q136" s="521"/>
      <c r="R136" s="521"/>
      <c r="S136" s="521"/>
      <c r="T136" s="521"/>
      <c r="U136" s="521"/>
      <c r="V136" s="521"/>
      <c r="W136" s="521"/>
      <c r="X136" s="521"/>
      <c r="Y136" s="521"/>
      <c r="Z136" s="521"/>
      <c r="AA136" s="521"/>
      <c r="AB136" s="521"/>
      <c r="AC136" s="521"/>
      <c r="AD136" s="521"/>
      <c r="AE136" s="521"/>
      <c r="AF136" s="521"/>
      <c r="AG136" s="521"/>
      <c r="AH136" s="521"/>
      <c r="AI136" s="521"/>
      <c r="AJ136" s="521"/>
      <c r="AK136" s="521"/>
      <c r="AL136" s="521"/>
      <c r="AM136" s="521"/>
      <c r="AN136" s="522"/>
    </row>
    <row r="137" spans="1:40" s="177" customFormat="1" ht="17.25" customHeight="1">
      <c r="A137" s="160"/>
      <c r="B137" s="160"/>
      <c r="C137" s="506"/>
      <c r="D137" s="507"/>
      <c r="E137" s="553" t="s">
        <v>246</v>
      </c>
      <c r="F137" s="554"/>
      <c r="G137" s="554"/>
      <c r="H137" s="554"/>
      <c r="I137" s="554"/>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9"/>
      <c r="AJ137" s="189"/>
      <c r="AK137" s="189"/>
      <c r="AL137" s="189"/>
      <c r="AM137" s="189"/>
      <c r="AN137" s="190"/>
    </row>
    <row r="138" spans="1:40" s="177" customFormat="1" ht="17.25" customHeight="1">
      <c r="A138" s="160"/>
      <c r="B138" s="160"/>
      <c r="C138" s="508"/>
      <c r="D138" s="509"/>
      <c r="E138" s="191"/>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3"/>
      <c r="AJ138" s="193"/>
      <c r="AK138" s="193"/>
      <c r="AL138" s="193"/>
      <c r="AM138" s="193"/>
      <c r="AN138" s="194"/>
    </row>
    <row r="139" spans="1:40" s="177" customFormat="1" ht="17.25" customHeight="1">
      <c r="A139" s="160"/>
      <c r="B139" s="160"/>
      <c r="C139" s="504">
        <v>40</v>
      </c>
      <c r="D139" s="505"/>
      <c r="E139" s="517" t="s">
        <v>295</v>
      </c>
      <c r="F139" s="518"/>
      <c r="G139" s="518"/>
      <c r="H139" s="518"/>
      <c r="I139" s="518"/>
      <c r="J139" s="518"/>
      <c r="K139" s="518"/>
      <c r="L139" s="518"/>
      <c r="M139" s="518"/>
      <c r="N139" s="518"/>
      <c r="O139" s="518"/>
      <c r="P139" s="518"/>
      <c r="Q139" s="518"/>
      <c r="R139" s="518"/>
      <c r="S139" s="518"/>
      <c r="T139" s="518"/>
      <c r="U139" s="518"/>
      <c r="V139" s="518"/>
      <c r="W139" s="518"/>
      <c r="X139" s="518"/>
      <c r="Y139" s="518"/>
      <c r="Z139" s="518"/>
      <c r="AA139" s="518"/>
      <c r="AB139" s="518"/>
      <c r="AC139" s="518"/>
      <c r="AD139" s="518"/>
      <c r="AE139" s="518"/>
      <c r="AF139" s="518"/>
      <c r="AG139" s="518"/>
      <c r="AH139" s="519"/>
      <c r="AI139" s="504"/>
      <c r="AJ139" s="523"/>
      <c r="AK139" s="523"/>
      <c r="AL139" s="523"/>
      <c r="AM139" s="523"/>
      <c r="AN139" s="505"/>
    </row>
    <row r="140" spans="1:40" s="177" customFormat="1" ht="17.25" customHeight="1">
      <c r="A140" s="160"/>
      <c r="B140" s="160"/>
      <c r="C140" s="508"/>
      <c r="D140" s="509"/>
      <c r="E140" s="520"/>
      <c r="F140" s="521"/>
      <c r="G140" s="521"/>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D140" s="521"/>
      <c r="AE140" s="521"/>
      <c r="AF140" s="521"/>
      <c r="AG140" s="521"/>
      <c r="AH140" s="522"/>
      <c r="AI140" s="508"/>
      <c r="AJ140" s="524"/>
      <c r="AK140" s="524"/>
      <c r="AL140" s="524"/>
      <c r="AM140" s="524"/>
      <c r="AN140" s="509"/>
    </row>
    <row r="141" spans="1:40" s="177" customFormat="1" ht="17.25" customHeight="1">
      <c r="A141" s="160"/>
      <c r="B141" s="160"/>
      <c r="C141" s="504">
        <v>41</v>
      </c>
      <c r="D141" s="505"/>
      <c r="E141" s="517" t="s">
        <v>296</v>
      </c>
      <c r="F141" s="518"/>
      <c r="G141" s="518"/>
      <c r="H141" s="518"/>
      <c r="I141" s="518"/>
      <c r="J141" s="518"/>
      <c r="K141" s="518"/>
      <c r="L141" s="518"/>
      <c r="M141" s="518"/>
      <c r="N141" s="518"/>
      <c r="O141" s="518"/>
      <c r="P141" s="518"/>
      <c r="Q141" s="518"/>
      <c r="R141" s="518"/>
      <c r="S141" s="518"/>
      <c r="T141" s="518"/>
      <c r="U141" s="518"/>
      <c r="V141" s="518"/>
      <c r="W141" s="518"/>
      <c r="X141" s="518"/>
      <c r="Y141" s="518"/>
      <c r="Z141" s="518"/>
      <c r="AA141" s="518"/>
      <c r="AB141" s="518"/>
      <c r="AC141" s="518"/>
      <c r="AD141" s="518"/>
      <c r="AE141" s="518"/>
      <c r="AF141" s="518"/>
      <c r="AG141" s="518"/>
      <c r="AH141" s="519"/>
      <c r="AI141" s="504"/>
      <c r="AJ141" s="523"/>
      <c r="AK141" s="523"/>
      <c r="AL141" s="523"/>
      <c r="AM141" s="523"/>
      <c r="AN141" s="505"/>
    </row>
    <row r="142" spans="1:40" s="177" customFormat="1" ht="17.25" customHeight="1">
      <c r="A142" s="160"/>
      <c r="B142" s="160"/>
      <c r="C142" s="508"/>
      <c r="D142" s="509"/>
      <c r="E142" s="520"/>
      <c r="F142" s="521"/>
      <c r="G142" s="521"/>
      <c r="H142" s="521"/>
      <c r="I142" s="521"/>
      <c r="J142" s="521"/>
      <c r="K142" s="521"/>
      <c r="L142" s="521"/>
      <c r="M142" s="521"/>
      <c r="N142" s="521"/>
      <c r="O142" s="521"/>
      <c r="P142" s="521"/>
      <c r="Q142" s="521"/>
      <c r="R142" s="521"/>
      <c r="S142" s="521"/>
      <c r="T142" s="521"/>
      <c r="U142" s="521"/>
      <c r="V142" s="521"/>
      <c r="W142" s="521"/>
      <c r="X142" s="521"/>
      <c r="Y142" s="521"/>
      <c r="Z142" s="521"/>
      <c r="AA142" s="521"/>
      <c r="AB142" s="521"/>
      <c r="AC142" s="521"/>
      <c r="AD142" s="521"/>
      <c r="AE142" s="521"/>
      <c r="AF142" s="521"/>
      <c r="AG142" s="521"/>
      <c r="AH142" s="522"/>
      <c r="AI142" s="508"/>
      <c r="AJ142" s="524"/>
      <c r="AK142" s="524"/>
      <c r="AL142" s="524"/>
      <c r="AM142" s="524"/>
      <c r="AN142" s="509"/>
    </row>
    <row r="143" spans="1:40" s="177" customFormat="1" ht="10.5" customHeight="1">
      <c r="A143" s="160"/>
      <c r="B143" s="160"/>
      <c r="C143" s="179"/>
      <c r="D143" s="179"/>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1"/>
      <c r="AJ143" s="181"/>
      <c r="AK143" s="181"/>
      <c r="AL143" s="181"/>
      <c r="AM143" s="181"/>
      <c r="AN143" s="181"/>
    </row>
    <row r="144" spans="1:40" ht="17.25" customHeight="1">
      <c r="A144" s="134"/>
      <c r="B144" s="135" t="s">
        <v>297</v>
      </c>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row>
    <row r="145" spans="1:40" s="177" customFormat="1" ht="17.25" customHeight="1">
      <c r="A145" s="160"/>
      <c r="B145" s="160"/>
      <c r="C145" s="504">
        <v>42</v>
      </c>
      <c r="D145" s="505"/>
      <c r="E145" s="517" t="s">
        <v>298</v>
      </c>
      <c r="F145" s="518"/>
      <c r="G145" s="518"/>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9"/>
      <c r="AI145" s="504"/>
      <c r="AJ145" s="523"/>
      <c r="AK145" s="523"/>
      <c r="AL145" s="523"/>
      <c r="AM145" s="523"/>
      <c r="AN145" s="505"/>
    </row>
    <row r="146" spans="1:40" s="177" customFormat="1" ht="17.25" customHeight="1">
      <c r="A146" s="160"/>
      <c r="B146" s="160"/>
      <c r="C146" s="508"/>
      <c r="D146" s="509"/>
      <c r="E146" s="520"/>
      <c r="F146" s="521"/>
      <c r="G146" s="521"/>
      <c r="H146" s="521"/>
      <c r="I146" s="521"/>
      <c r="J146" s="521"/>
      <c r="K146" s="521"/>
      <c r="L146" s="521"/>
      <c r="M146" s="521"/>
      <c r="N146" s="521"/>
      <c r="O146" s="521"/>
      <c r="P146" s="521"/>
      <c r="Q146" s="521"/>
      <c r="R146" s="521"/>
      <c r="S146" s="521"/>
      <c r="T146" s="521"/>
      <c r="U146" s="521"/>
      <c r="V146" s="521"/>
      <c r="W146" s="521"/>
      <c r="X146" s="521"/>
      <c r="Y146" s="521"/>
      <c r="Z146" s="521"/>
      <c r="AA146" s="521"/>
      <c r="AB146" s="521"/>
      <c r="AC146" s="521"/>
      <c r="AD146" s="521"/>
      <c r="AE146" s="521"/>
      <c r="AF146" s="521"/>
      <c r="AG146" s="521"/>
      <c r="AH146" s="522"/>
      <c r="AI146" s="508"/>
      <c r="AJ146" s="524"/>
      <c r="AK146" s="524"/>
      <c r="AL146" s="524"/>
      <c r="AM146" s="524"/>
      <c r="AN146" s="509"/>
    </row>
    <row r="147" spans="1:40" s="177" customFormat="1" ht="17.25" customHeight="1">
      <c r="A147" s="160"/>
      <c r="B147" s="160"/>
      <c r="C147" s="504">
        <v>43</v>
      </c>
      <c r="D147" s="505"/>
      <c r="E147" s="517" t="s">
        <v>299</v>
      </c>
      <c r="F147" s="518"/>
      <c r="G147" s="518"/>
      <c r="H147" s="518"/>
      <c r="I147" s="518"/>
      <c r="J147" s="518"/>
      <c r="K147" s="518"/>
      <c r="L147" s="518"/>
      <c r="M147" s="518"/>
      <c r="N147" s="518"/>
      <c r="O147" s="518"/>
      <c r="P147" s="518"/>
      <c r="Q147" s="518"/>
      <c r="R147" s="518"/>
      <c r="S147" s="518"/>
      <c r="T147" s="518"/>
      <c r="U147" s="518"/>
      <c r="V147" s="518"/>
      <c r="W147" s="518"/>
      <c r="X147" s="518"/>
      <c r="Y147" s="518"/>
      <c r="Z147" s="518"/>
      <c r="AA147" s="518"/>
      <c r="AB147" s="518"/>
      <c r="AC147" s="518"/>
      <c r="AD147" s="518"/>
      <c r="AE147" s="518"/>
      <c r="AF147" s="518"/>
      <c r="AG147" s="518"/>
      <c r="AH147" s="519"/>
      <c r="AI147" s="504"/>
      <c r="AJ147" s="523"/>
      <c r="AK147" s="523"/>
      <c r="AL147" s="523"/>
      <c r="AM147" s="523"/>
      <c r="AN147" s="505"/>
    </row>
    <row r="148" spans="1:40" s="177" customFormat="1" ht="17.25" customHeight="1">
      <c r="A148" s="160"/>
      <c r="B148" s="160"/>
      <c r="C148" s="508"/>
      <c r="D148" s="509"/>
      <c r="E148" s="520"/>
      <c r="F148" s="521"/>
      <c r="G148" s="521"/>
      <c r="H148" s="521"/>
      <c r="I148" s="521"/>
      <c r="J148" s="521"/>
      <c r="K148" s="521"/>
      <c r="L148" s="521"/>
      <c r="M148" s="521"/>
      <c r="N148" s="521"/>
      <c r="O148" s="521"/>
      <c r="P148" s="521"/>
      <c r="Q148" s="521"/>
      <c r="R148" s="521"/>
      <c r="S148" s="521"/>
      <c r="T148" s="521"/>
      <c r="U148" s="521"/>
      <c r="V148" s="521"/>
      <c r="W148" s="521"/>
      <c r="X148" s="521"/>
      <c r="Y148" s="521"/>
      <c r="Z148" s="521"/>
      <c r="AA148" s="521"/>
      <c r="AB148" s="521"/>
      <c r="AC148" s="521"/>
      <c r="AD148" s="521"/>
      <c r="AE148" s="521"/>
      <c r="AF148" s="521"/>
      <c r="AG148" s="521"/>
      <c r="AH148" s="522"/>
      <c r="AI148" s="508"/>
      <c r="AJ148" s="524"/>
      <c r="AK148" s="524"/>
      <c r="AL148" s="524"/>
      <c r="AM148" s="524"/>
      <c r="AN148" s="509"/>
    </row>
    <row r="149" spans="1:40" s="177" customFormat="1" ht="17.25" customHeight="1">
      <c r="A149" s="160"/>
      <c r="B149" s="160"/>
      <c r="C149" s="504">
        <v>44</v>
      </c>
      <c r="D149" s="505"/>
      <c r="E149" s="517" t="s">
        <v>729</v>
      </c>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9"/>
      <c r="AI149" s="504"/>
      <c r="AJ149" s="523"/>
      <c r="AK149" s="523"/>
      <c r="AL149" s="523"/>
      <c r="AM149" s="523"/>
      <c r="AN149" s="505"/>
    </row>
    <row r="150" spans="1:40" s="177" customFormat="1" ht="17.25" customHeight="1">
      <c r="A150" s="160"/>
      <c r="B150" s="160"/>
      <c r="C150" s="508"/>
      <c r="D150" s="509"/>
      <c r="E150" s="520"/>
      <c r="F150" s="521"/>
      <c r="G150" s="521"/>
      <c r="H150" s="521"/>
      <c r="I150" s="521"/>
      <c r="J150" s="521"/>
      <c r="K150" s="521"/>
      <c r="L150" s="521"/>
      <c r="M150" s="521"/>
      <c r="N150" s="521"/>
      <c r="O150" s="521"/>
      <c r="P150" s="521"/>
      <c r="Q150" s="521"/>
      <c r="R150" s="521"/>
      <c r="S150" s="521"/>
      <c r="T150" s="521"/>
      <c r="U150" s="521"/>
      <c r="V150" s="521"/>
      <c r="W150" s="521"/>
      <c r="X150" s="521"/>
      <c r="Y150" s="521"/>
      <c r="Z150" s="521"/>
      <c r="AA150" s="521"/>
      <c r="AB150" s="521"/>
      <c r="AC150" s="521"/>
      <c r="AD150" s="521"/>
      <c r="AE150" s="521"/>
      <c r="AF150" s="521"/>
      <c r="AG150" s="521"/>
      <c r="AH150" s="522"/>
      <c r="AI150" s="508"/>
      <c r="AJ150" s="524"/>
      <c r="AK150" s="524"/>
      <c r="AL150" s="524"/>
      <c r="AM150" s="524"/>
      <c r="AN150" s="509"/>
    </row>
    <row r="151" spans="1:40" s="177" customFormat="1" ht="17.25" customHeight="1">
      <c r="A151" s="160"/>
      <c r="B151" s="160"/>
      <c r="C151" s="504">
        <v>45</v>
      </c>
      <c r="D151" s="505"/>
      <c r="E151" s="517" t="s">
        <v>300</v>
      </c>
      <c r="F151" s="518"/>
      <c r="G151" s="518"/>
      <c r="H151" s="518"/>
      <c r="I151" s="518"/>
      <c r="J151" s="518"/>
      <c r="K151" s="518"/>
      <c r="L151" s="518"/>
      <c r="M151" s="518"/>
      <c r="N151" s="518"/>
      <c r="O151" s="518"/>
      <c r="P151" s="518"/>
      <c r="Q151" s="518"/>
      <c r="R151" s="518"/>
      <c r="S151" s="518"/>
      <c r="T151" s="518"/>
      <c r="U151" s="518"/>
      <c r="V151" s="518"/>
      <c r="W151" s="518"/>
      <c r="X151" s="518"/>
      <c r="Y151" s="518"/>
      <c r="Z151" s="518"/>
      <c r="AA151" s="518"/>
      <c r="AB151" s="518"/>
      <c r="AC151" s="518"/>
      <c r="AD151" s="518"/>
      <c r="AE151" s="518"/>
      <c r="AF151" s="518"/>
      <c r="AG151" s="518"/>
      <c r="AH151" s="519"/>
      <c r="AI151" s="504"/>
      <c r="AJ151" s="523"/>
      <c r="AK151" s="523"/>
      <c r="AL151" s="523"/>
      <c r="AM151" s="523"/>
      <c r="AN151" s="505"/>
    </row>
    <row r="152" spans="1:40" s="177" customFormat="1" ht="17.25" customHeight="1">
      <c r="A152" s="160"/>
      <c r="B152" s="160"/>
      <c r="C152" s="508"/>
      <c r="D152" s="509"/>
      <c r="E152" s="520"/>
      <c r="F152" s="521"/>
      <c r="G152" s="521"/>
      <c r="H152" s="521"/>
      <c r="I152" s="521"/>
      <c r="J152" s="521"/>
      <c r="K152" s="521"/>
      <c r="L152" s="521"/>
      <c r="M152" s="521"/>
      <c r="N152" s="521"/>
      <c r="O152" s="521"/>
      <c r="P152" s="521"/>
      <c r="Q152" s="521"/>
      <c r="R152" s="521"/>
      <c r="S152" s="521"/>
      <c r="T152" s="521"/>
      <c r="U152" s="521"/>
      <c r="V152" s="521"/>
      <c r="W152" s="521"/>
      <c r="X152" s="521"/>
      <c r="Y152" s="521"/>
      <c r="Z152" s="521"/>
      <c r="AA152" s="521"/>
      <c r="AB152" s="521"/>
      <c r="AC152" s="521"/>
      <c r="AD152" s="521"/>
      <c r="AE152" s="521"/>
      <c r="AF152" s="521"/>
      <c r="AG152" s="521"/>
      <c r="AH152" s="522"/>
      <c r="AI152" s="508"/>
      <c r="AJ152" s="524"/>
      <c r="AK152" s="524"/>
      <c r="AL152" s="524"/>
      <c r="AM152" s="524"/>
      <c r="AN152" s="509"/>
    </row>
    <row r="153" spans="1:40" s="177" customFormat="1" ht="17.25" customHeight="1">
      <c r="A153" s="160"/>
      <c r="B153" s="160"/>
      <c r="C153" s="504">
        <v>46</v>
      </c>
      <c r="D153" s="505"/>
      <c r="E153" s="517" t="s">
        <v>301</v>
      </c>
      <c r="F153" s="518"/>
      <c r="G153" s="518"/>
      <c r="H153" s="518"/>
      <c r="I153" s="518"/>
      <c r="J153" s="518"/>
      <c r="K153" s="518"/>
      <c r="L153" s="518"/>
      <c r="M153" s="518"/>
      <c r="N153" s="518"/>
      <c r="O153" s="518"/>
      <c r="P153" s="518"/>
      <c r="Q153" s="518"/>
      <c r="R153" s="518"/>
      <c r="S153" s="518"/>
      <c r="T153" s="518"/>
      <c r="U153" s="518"/>
      <c r="V153" s="518"/>
      <c r="W153" s="518"/>
      <c r="X153" s="518"/>
      <c r="Y153" s="518"/>
      <c r="Z153" s="518"/>
      <c r="AA153" s="518"/>
      <c r="AB153" s="518"/>
      <c r="AC153" s="518"/>
      <c r="AD153" s="518"/>
      <c r="AE153" s="518"/>
      <c r="AF153" s="518"/>
      <c r="AG153" s="518"/>
      <c r="AH153" s="519"/>
      <c r="AI153" s="504"/>
      <c r="AJ153" s="523"/>
      <c r="AK153" s="523"/>
      <c r="AL153" s="523"/>
      <c r="AM153" s="523"/>
      <c r="AN153" s="505"/>
    </row>
    <row r="154" spans="1:40" s="177" customFormat="1" ht="17.25" customHeight="1">
      <c r="A154" s="160"/>
      <c r="B154" s="160"/>
      <c r="C154" s="508"/>
      <c r="D154" s="509"/>
      <c r="E154" s="520"/>
      <c r="F154" s="521"/>
      <c r="G154" s="521"/>
      <c r="H154" s="521"/>
      <c r="I154" s="521"/>
      <c r="J154" s="521"/>
      <c r="K154" s="521"/>
      <c r="L154" s="521"/>
      <c r="M154" s="521"/>
      <c r="N154" s="521"/>
      <c r="O154" s="521"/>
      <c r="P154" s="521"/>
      <c r="Q154" s="521"/>
      <c r="R154" s="521"/>
      <c r="S154" s="521"/>
      <c r="T154" s="521"/>
      <c r="U154" s="521"/>
      <c r="V154" s="521"/>
      <c r="W154" s="521"/>
      <c r="X154" s="521"/>
      <c r="Y154" s="521"/>
      <c r="Z154" s="521"/>
      <c r="AA154" s="521"/>
      <c r="AB154" s="521"/>
      <c r="AC154" s="521"/>
      <c r="AD154" s="521"/>
      <c r="AE154" s="521"/>
      <c r="AF154" s="521"/>
      <c r="AG154" s="521"/>
      <c r="AH154" s="522"/>
      <c r="AI154" s="508"/>
      <c r="AJ154" s="524"/>
      <c r="AK154" s="524"/>
      <c r="AL154" s="524"/>
      <c r="AM154" s="524"/>
      <c r="AN154" s="509"/>
    </row>
    <row r="155" spans="1:40" s="177" customFormat="1" ht="17.25" customHeight="1">
      <c r="A155" s="160"/>
      <c r="B155" s="160"/>
      <c r="C155" s="504">
        <v>47</v>
      </c>
      <c r="D155" s="505"/>
      <c r="E155" s="517" t="s">
        <v>302</v>
      </c>
      <c r="F155" s="518"/>
      <c r="G155" s="518"/>
      <c r="H155" s="518"/>
      <c r="I155" s="518"/>
      <c r="J155" s="518"/>
      <c r="K155" s="518"/>
      <c r="L155" s="518"/>
      <c r="M155" s="518"/>
      <c r="N155" s="518"/>
      <c r="O155" s="518"/>
      <c r="P155" s="518"/>
      <c r="Q155" s="518"/>
      <c r="R155" s="518"/>
      <c r="S155" s="518"/>
      <c r="T155" s="518"/>
      <c r="U155" s="518"/>
      <c r="V155" s="518"/>
      <c r="W155" s="518"/>
      <c r="X155" s="518"/>
      <c r="Y155" s="518"/>
      <c r="Z155" s="518"/>
      <c r="AA155" s="518"/>
      <c r="AB155" s="518"/>
      <c r="AC155" s="518"/>
      <c r="AD155" s="518"/>
      <c r="AE155" s="518"/>
      <c r="AF155" s="518"/>
      <c r="AG155" s="518"/>
      <c r="AH155" s="519"/>
      <c r="AI155" s="504"/>
      <c r="AJ155" s="523"/>
      <c r="AK155" s="523"/>
      <c r="AL155" s="523"/>
      <c r="AM155" s="523"/>
      <c r="AN155" s="505"/>
    </row>
    <row r="156" spans="1:40" s="177" customFormat="1" ht="17.25" customHeight="1">
      <c r="A156" s="160"/>
      <c r="B156" s="160"/>
      <c r="C156" s="508"/>
      <c r="D156" s="509"/>
      <c r="E156" s="520"/>
      <c r="F156" s="521"/>
      <c r="G156" s="521"/>
      <c r="H156" s="521"/>
      <c r="I156" s="521"/>
      <c r="J156" s="521"/>
      <c r="K156" s="521"/>
      <c r="L156" s="521"/>
      <c r="M156" s="521"/>
      <c r="N156" s="521"/>
      <c r="O156" s="521"/>
      <c r="P156" s="521"/>
      <c r="Q156" s="521"/>
      <c r="R156" s="521"/>
      <c r="S156" s="521"/>
      <c r="T156" s="521"/>
      <c r="U156" s="521"/>
      <c r="V156" s="521"/>
      <c r="W156" s="521"/>
      <c r="X156" s="521"/>
      <c r="Y156" s="521"/>
      <c r="Z156" s="521"/>
      <c r="AA156" s="521"/>
      <c r="AB156" s="521"/>
      <c r="AC156" s="521"/>
      <c r="AD156" s="521"/>
      <c r="AE156" s="521"/>
      <c r="AF156" s="521"/>
      <c r="AG156" s="521"/>
      <c r="AH156" s="522"/>
      <c r="AI156" s="508"/>
      <c r="AJ156" s="524"/>
      <c r="AK156" s="524"/>
      <c r="AL156" s="524"/>
      <c r="AM156" s="524"/>
      <c r="AN156" s="509"/>
    </row>
    <row r="157" spans="1:40" s="177" customFormat="1" ht="17.25" customHeight="1">
      <c r="A157" s="160"/>
      <c r="B157" s="160"/>
      <c r="C157" s="504">
        <v>48</v>
      </c>
      <c r="D157" s="505"/>
      <c r="E157" s="517" t="s">
        <v>303</v>
      </c>
      <c r="F157" s="518"/>
      <c r="G157" s="518"/>
      <c r="H157" s="518"/>
      <c r="I157" s="518"/>
      <c r="J157" s="518"/>
      <c r="K157" s="518"/>
      <c r="L157" s="518"/>
      <c r="M157" s="518"/>
      <c r="N157" s="518"/>
      <c r="O157" s="518"/>
      <c r="P157" s="518"/>
      <c r="Q157" s="518"/>
      <c r="R157" s="518"/>
      <c r="S157" s="518"/>
      <c r="T157" s="518"/>
      <c r="U157" s="518"/>
      <c r="V157" s="518"/>
      <c r="W157" s="518"/>
      <c r="X157" s="518"/>
      <c r="Y157" s="518"/>
      <c r="Z157" s="518"/>
      <c r="AA157" s="518"/>
      <c r="AB157" s="518"/>
      <c r="AC157" s="518"/>
      <c r="AD157" s="518"/>
      <c r="AE157" s="518"/>
      <c r="AF157" s="518"/>
      <c r="AG157" s="518"/>
      <c r="AH157" s="519"/>
      <c r="AI157" s="504"/>
      <c r="AJ157" s="523"/>
      <c r="AK157" s="523"/>
      <c r="AL157" s="523"/>
      <c r="AM157" s="523"/>
      <c r="AN157" s="505"/>
    </row>
    <row r="158" spans="1:40" s="177" customFormat="1" ht="17.25" customHeight="1">
      <c r="A158" s="160"/>
      <c r="B158" s="160"/>
      <c r="C158" s="508"/>
      <c r="D158" s="509"/>
      <c r="E158" s="520"/>
      <c r="F158" s="521"/>
      <c r="G158" s="521"/>
      <c r="H158" s="521"/>
      <c r="I158" s="521"/>
      <c r="J158" s="521"/>
      <c r="K158" s="521"/>
      <c r="L158" s="521"/>
      <c r="M158" s="521"/>
      <c r="N158" s="521"/>
      <c r="O158" s="521"/>
      <c r="P158" s="521"/>
      <c r="Q158" s="521"/>
      <c r="R158" s="521"/>
      <c r="S158" s="521"/>
      <c r="T158" s="521"/>
      <c r="U158" s="521"/>
      <c r="V158" s="521"/>
      <c r="W158" s="521"/>
      <c r="X158" s="521"/>
      <c r="Y158" s="521"/>
      <c r="Z158" s="521"/>
      <c r="AA158" s="521"/>
      <c r="AB158" s="521"/>
      <c r="AC158" s="521"/>
      <c r="AD158" s="521"/>
      <c r="AE158" s="521"/>
      <c r="AF158" s="521"/>
      <c r="AG158" s="521"/>
      <c r="AH158" s="522"/>
      <c r="AI158" s="508"/>
      <c r="AJ158" s="524"/>
      <c r="AK158" s="524"/>
      <c r="AL158" s="524"/>
      <c r="AM158" s="524"/>
      <c r="AN158" s="509"/>
    </row>
    <row r="159" spans="1:40" s="177" customFormat="1" ht="17.25" customHeight="1">
      <c r="A159" s="160"/>
      <c r="B159" s="160"/>
      <c r="C159" s="504">
        <v>49</v>
      </c>
      <c r="D159" s="505"/>
      <c r="E159" s="517" t="s">
        <v>304</v>
      </c>
      <c r="F159" s="518"/>
      <c r="G159" s="518"/>
      <c r="H159" s="518"/>
      <c r="I159" s="518"/>
      <c r="J159" s="518"/>
      <c r="K159" s="518"/>
      <c r="L159" s="518"/>
      <c r="M159" s="518"/>
      <c r="N159" s="518"/>
      <c r="O159" s="518"/>
      <c r="P159" s="518"/>
      <c r="Q159" s="518"/>
      <c r="R159" s="518"/>
      <c r="S159" s="518"/>
      <c r="T159" s="518"/>
      <c r="U159" s="518"/>
      <c r="V159" s="518"/>
      <c r="W159" s="518"/>
      <c r="X159" s="518"/>
      <c r="Y159" s="518"/>
      <c r="Z159" s="518"/>
      <c r="AA159" s="518"/>
      <c r="AB159" s="518"/>
      <c r="AC159" s="518"/>
      <c r="AD159" s="518"/>
      <c r="AE159" s="518"/>
      <c r="AF159" s="518"/>
      <c r="AG159" s="518"/>
      <c r="AH159" s="519"/>
      <c r="AI159" s="504"/>
      <c r="AJ159" s="523"/>
      <c r="AK159" s="523"/>
      <c r="AL159" s="523"/>
      <c r="AM159" s="523"/>
      <c r="AN159" s="505"/>
    </row>
    <row r="160" spans="1:40" s="177" customFormat="1" ht="17.25" customHeight="1">
      <c r="A160" s="160"/>
      <c r="B160" s="160"/>
      <c r="C160" s="508"/>
      <c r="D160" s="509"/>
      <c r="E160" s="520"/>
      <c r="F160" s="521"/>
      <c r="G160" s="521"/>
      <c r="H160" s="521"/>
      <c r="I160" s="521"/>
      <c r="J160" s="521"/>
      <c r="K160" s="521"/>
      <c r="L160" s="521"/>
      <c r="M160" s="521"/>
      <c r="N160" s="521"/>
      <c r="O160" s="521"/>
      <c r="P160" s="521"/>
      <c r="Q160" s="521"/>
      <c r="R160" s="521"/>
      <c r="S160" s="521"/>
      <c r="T160" s="521"/>
      <c r="U160" s="521"/>
      <c r="V160" s="521"/>
      <c r="W160" s="521"/>
      <c r="X160" s="521"/>
      <c r="Y160" s="521"/>
      <c r="Z160" s="521"/>
      <c r="AA160" s="521"/>
      <c r="AB160" s="521"/>
      <c r="AC160" s="521"/>
      <c r="AD160" s="521"/>
      <c r="AE160" s="521"/>
      <c r="AF160" s="521"/>
      <c r="AG160" s="521"/>
      <c r="AH160" s="522"/>
      <c r="AI160" s="508"/>
      <c r="AJ160" s="524"/>
      <c r="AK160" s="524"/>
      <c r="AL160" s="524"/>
      <c r="AM160" s="524"/>
      <c r="AN160" s="509"/>
    </row>
    <row r="161" spans="1:40" s="177" customFormat="1" ht="17.25" customHeight="1">
      <c r="A161" s="160"/>
      <c r="B161" s="160"/>
      <c r="C161" s="179"/>
      <c r="D161" s="179"/>
      <c r="E161" s="555" t="s">
        <v>305</v>
      </c>
      <c r="F161" s="555"/>
      <c r="G161" s="555"/>
      <c r="H161" s="555"/>
      <c r="I161" s="555"/>
      <c r="J161" s="555"/>
      <c r="K161" s="555"/>
      <c r="L161" s="555"/>
      <c r="M161" s="555"/>
      <c r="N161" s="555"/>
      <c r="O161" s="555"/>
      <c r="P161" s="555"/>
      <c r="Q161" s="555"/>
      <c r="R161" s="555"/>
      <c r="S161" s="555"/>
      <c r="T161" s="555"/>
      <c r="U161" s="555"/>
      <c r="V161" s="555"/>
      <c r="W161" s="555"/>
      <c r="X161" s="555"/>
      <c r="Y161" s="555"/>
      <c r="Z161" s="555"/>
      <c r="AA161" s="555"/>
      <c r="AB161" s="555"/>
      <c r="AC161" s="555"/>
      <c r="AD161" s="555"/>
      <c r="AE161" s="555"/>
      <c r="AF161" s="555"/>
      <c r="AG161" s="555"/>
      <c r="AH161" s="555"/>
      <c r="AI161" s="555"/>
      <c r="AJ161" s="555"/>
      <c r="AK161" s="555"/>
      <c r="AL161" s="555"/>
      <c r="AM161" s="555"/>
      <c r="AN161" s="555"/>
    </row>
    <row r="162" spans="1:40" s="177" customFormat="1" ht="17.25" customHeight="1">
      <c r="A162" s="160"/>
      <c r="B162" s="160"/>
      <c r="C162" s="179"/>
      <c r="D162" s="179"/>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6"/>
      <c r="AL162" s="556"/>
      <c r="AM162" s="556"/>
      <c r="AN162" s="556"/>
    </row>
    <row r="163" spans="1:40" s="177" customFormat="1" ht="20.25" customHeight="1">
      <c r="A163" s="160"/>
      <c r="B163" s="160"/>
      <c r="C163" s="179"/>
      <c r="D163" s="179"/>
      <c r="E163" s="556"/>
      <c r="F163" s="556"/>
      <c r="G163" s="556"/>
      <c r="H163" s="556"/>
      <c r="I163" s="556"/>
      <c r="J163" s="556"/>
      <c r="K163" s="556"/>
      <c r="L163" s="556"/>
      <c r="M163" s="556"/>
      <c r="N163" s="556"/>
      <c r="O163" s="556"/>
      <c r="P163" s="556"/>
      <c r="Q163" s="556"/>
      <c r="R163" s="556"/>
      <c r="S163" s="556"/>
      <c r="T163" s="556"/>
      <c r="U163" s="556"/>
      <c r="V163" s="556"/>
      <c r="W163" s="556"/>
      <c r="X163" s="556"/>
      <c r="Y163" s="556"/>
      <c r="Z163" s="556"/>
      <c r="AA163" s="556"/>
      <c r="AB163" s="556"/>
      <c r="AC163" s="556"/>
      <c r="AD163" s="556"/>
      <c r="AE163" s="556"/>
      <c r="AF163" s="556"/>
      <c r="AG163" s="556"/>
      <c r="AH163" s="556"/>
      <c r="AI163" s="556"/>
      <c r="AJ163" s="556"/>
      <c r="AK163" s="556"/>
      <c r="AL163" s="556"/>
      <c r="AM163" s="556"/>
      <c r="AN163" s="556"/>
    </row>
    <row r="164" spans="1:40" ht="10.5" customHeight="1">
      <c r="A164" s="134"/>
      <c r="B164" s="134"/>
      <c r="C164" s="144"/>
      <c r="D164" s="144"/>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5"/>
      <c r="AJ164" s="145"/>
      <c r="AK164" s="145"/>
      <c r="AL164" s="145"/>
      <c r="AM164" s="145"/>
      <c r="AN164" s="145"/>
    </row>
    <row r="165" spans="1:40" ht="17.25" customHeight="1">
      <c r="A165" s="134"/>
      <c r="B165" s="135" t="s">
        <v>306</v>
      </c>
      <c r="C165" s="144"/>
      <c r="D165" s="144"/>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5"/>
      <c r="AJ165" s="145"/>
      <c r="AK165" s="145"/>
      <c r="AL165" s="145"/>
      <c r="AM165" s="145"/>
      <c r="AN165" s="145"/>
    </row>
    <row r="166" spans="1:40" ht="17.25" customHeight="1">
      <c r="A166" s="134"/>
      <c r="B166" s="134"/>
      <c r="C166" s="466">
        <v>50</v>
      </c>
      <c r="D166" s="458"/>
      <c r="E166" s="481" t="s">
        <v>307</v>
      </c>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c r="AE166" s="482"/>
      <c r="AF166" s="482"/>
      <c r="AG166" s="482"/>
      <c r="AH166" s="483"/>
      <c r="AI166" s="466"/>
      <c r="AJ166" s="457"/>
      <c r="AK166" s="457"/>
      <c r="AL166" s="457"/>
      <c r="AM166" s="457"/>
      <c r="AN166" s="458"/>
    </row>
    <row r="167" spans="1:40" ht="17.25" customHeight="1">
      <c r="A167" s="134"/>
      <c r="B167" s="134"/>
      <c r="C167" s="467"/>
      <c r="D167" s="468"/>
      <c r="E167" s="484"/>
      <c r="F167" s="485"/>
      <c r="G167" s="485"/>
      <c r="H167" s="485"/>
      <c r="I167" s="485"/>
      <c r="J167" s="485"/>
      <c r="K167" s="485"/>
      <c r="L167" s="485"/>
      <c r="M167" s="485"/>
      <c r="N167" s="485"/>
      <c r="O167" s="485"/>
      <c r="P167" s="485"/>
      <c r="Q167" s="485"/>
      <c r="R167" s="485"/>
      <c r="S167" s="485"/>
      <c r="T167" s="485"/>
      <c r="U167" s="485"/>
      <c r="V167" s="485"/>
      <c r="W167" s="485"/>
      <c r="X167" s="485"/>
      <c r="Y167" s="485"/>
      <c r="Z167" s="485"/>
      <c r="AA167" s="485"/>
      <c r="AB167" s="485"/>
      <c r="AC167" s="485"/>
      <c r="AD167" s="485"/>
      <c r="AE167" s="485"/>
      <c r="AF167" s="485"/>
      <c r="AG167" s="485"/>
      <c r="AH167" s="486"/>
      <c r="AI167" s="467"/>
      <c r="AJ167" s="513"/>
      <c r="AK167" s="513"/>
      <c r="AL167" s="513"/>
      <c r="AM167" s="513"/>
      <c r="AN167" s="468"/>
    </row>
    <row r="168" spans="1:40" ht="17.25" customHeight="1">
      <c r="A168" s="134"/>
      <c r="B168" s="134"/>
      <c r="C168" s="469"/>
      <c r="D168" s="470"/>
      <c r="E168" s="525"/>
      <c r="F168" s="526"/>
      <c r="G168" s="526"/>
      <c r="H168" s="526"/>
      <c r="I168" s="526"/>
      <c r="J168" s="526"/>
      <c r="K168" s="526"/>
      <c r="L168" s="526"/>
      <c r="M168" s="526"/>
      <c r="N168" s="526"/>
      <c r="O168" s="526"/>
      <c r="P168" s="526"/>
      <c r="Q168" s="526"/>
      <c r="R168" s="526"/>
      <c r="S168" s="526"/>
      <c r="T168" s="526"/>
      <c r="U168" s="526"/>
      <c r="V168" s="526"/>
      <c r="W168" s="526"/>
      <c r="X168" s="526"/>
      <c r="Y168" s="526"/>
      <c r="Z168" s="526"/>
      <c r="AA168" s="526"/>
      <c r="AB168" s="526"/>
      <c r="AC168" s="526"/>
      <c r="AD168" s="526"/>
      <c r="AE168" s="526"/>
      <c r="AF168" s="526"/>
      <c r="AG168" s="526"/>
      <c r="AH168" s="527"/>
      <c r="AI168" s="469"/>
      <c r="AJ168" s="465"/>
      <c r="AK168" s="465"/>
      <c r="AL168" s="465"/>
      <c r="AM168" s="465"/>
      <c r="AN168" s="470"/>
    </row>
    <row r="169" spans="1:40" ht="10.5" customHeight="1">
      <c r="A169" s="134"/>
      <c r="B169" s="134"/>
      <c r="C169" s="144"/>
      <c r="D169" s="144"/>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5"/>
      <c r="AJ169" s="145"/>
      <c r="AK169" s="145"/>
      <c r="AL169" s="145"/>
      <c r="AM169" s="145"/>
      <c r="AN169" s="145"/>
    </row>
    <row r="170" spans="1:40" ht="17.25" customHeight="1">
      <c r="A170" s="134"/>
      <c r="B170" s="135" t="s">
        <v>308</v>
      </c>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row>
    <row r="171" spans="1:40" ht="17.25" customHeight="1">
      <c r="A171" s="134"/>
      <c r="B171" s="134"/>
      <c r="C171" s="466">
        <v>51</v>
      </c>
      <c r="D171" s="458"/>
      <c r="E171" s="481" t="s">
        <v>309</v>
      </c>
      <c r="F171" s="482"/>
      <c r="G171" s="482"/>
      <c r="H171" s="482"/>
      <c r="I171" s="482"/>
      <c r="J171" s="482"/>
      <c r="K171" s="482"/>
      <c r="L171" s="482"/>
      <c r="M171" s="482"/>
      <c r="N171" s="482"/>
      <c r="O171" s="482"/>
      <c r="P171" s="482"/>
      <c r="Q171" s="482"/>
      <c r="R171" s="482"/>
      <c r="S171" s="482"/>
      <c r="T171" s="482"/>
      <c r="U171" s="482"/>
      <c r="V171" s="482"/>
      <c r="W171" s="482"/>
      <c r="X171" s="482"/>
      <c r="Y171" s="482"/>
      <c r="Z171" s="482"/>
      <c r="AA171" s="482"/>
      <c r="AB171" s="482"/>
      <c r="AC171" s="482"/>
      <c r="AD171" s="482"/>
      <c r="AE171" s="482"/>
      <c r="AF171" s="482"/>
      <c r="AG171" s="482"/>
      <c r="AH171" s="483"/>
      <c r="AI171" s="466"/>
      <c r="AJ171" s="457"/>
      <c r="AK171" s="457"/>
      <c r="AL171" s="457"/>
      <c r="AM171" s="457"/>
      <c r="AN171" s="458"/>
    </row>
    <row r="172" spans="1:40" ht="17.25" customHeight="1">
      <c r="A172" s="134"/>
      <c r="B172" s="134"/>
      <c r="C172" s="469"/>
      <c r="D172" s="470"/>
      <c r="E172" s="525"/>
      <c r="F172" s="526"/>
      <c r="G172" s="526"/>
      <c r="H172" s="526"/>
      <c r="I172" s="526"/>
      <c r="J172" s="526"/>
      <c r="K172" s="526"/>
      <c r="L172" s="526"/>
      <c r="M172" s="526"/>
      <c r="N172" s="526"/>
      <c r="O172" s="526"/>
      <c r="P172" s="526"/>
      <c r="Q172" s="526"/>
      <c r="R172" s="526"/>
      <c r="S172" s="526"/>
      <c r="T172" s="526"/>
      <c r="U172" s="526"/>
      <c r="V172" s="526"/>
      <c r="W172" s="526"/>
      <c r="X172" s="526"/>
      <c r="Y172" s="526"/>
      <c r="Z172" s="526"/>
      <c r="AA172" s="526"/>
      <c r="AB172" s="526"/>
      <c r="AC172" s="526"/>
      <c r="AD172" s="526"/>
      <c r="AE172" s="526"/>
      <c r="AF172" s="526"/>
      <c r="AG172" s="526"/>
      <c r="AH172" s="527"/>
      <c r="AI172" s="469"/>
      <c r="AJ172" s="465"/>
      <c r="AK172" s="465"/>
      <c r="AL172" s="465"/>
      <c r="AM172" s="465"/>
      <c r="AN172" s="470"/>
    </row>
    <row r="173" spans="1:40" s="160" customFormat="1" ht="18" customHeight="1">
      <c r="A173" s="183"/>
      <c r="B173" s="183"/>
      <c r="C173" s="504">
        <v>52</v>
      </c>
      <c r="D173" s="505"/>
      <c r="E173" s="517" t="s">
        <v>310</v>
      </c>
      <c r="F173" s="518"/>
      <c r="G173" s="518"/>
      <c r="H173" s="518"/>
      <c r="I173" s="518"/>
      <c r="J173" s="518"/>
      <c r="K173" s="518"/>
      <c r="L173" s="518"/>
      <c r="M173" s="518"/>
      <c r="N173" s="518"/>
      <c r="O173" s="518"/>
      <c r="P173" s="518"/>
      <c r="Q173" s="518"/>
      <c r="R173" s="518"/>
      <c r="S173" s="518"/>
      <c r="T173" s="518"/>
      <c r="U173" s="518"/>
      <c r="V173" s="518"/>
      <c r="W173" s="518"/>
      <c r="X173" s="518"/>
      <c r="Y173" s="518"/>
      <c r="Z173" s="518"/>
      <c r="AA173" s="518"/>
      <c r="AB173" s="518"/>
      <c r="AC173" s="518"/>
      <c r="AD173" s="518"/>
      <c r="AE173" s="518"/>
      <c r="AF173" s="518"/>
      <c r="AG173" s="518"/>
      <c r="AH173" s="519"/>
      <c r="AI173" s="504"/>
      <c r="AJ173" s="523"/>
      <c r="AK173" s="523"/>
      <c r="AL173" s="523"/>
      <c r="AM173" s="523"/>
      <c r="AN173" s="505"/>
    </row>
    <row r="174" spans="1:40" s="160" customFormat="1" ht="18" customHeight="1">
      <c r="A174" s="183"/>
      <c r="B174" s="183"/>
      <c r="C174" s="508"/>
      <c r="D174" s="509"/>
      <c r="E174" s="520"/>
      <c r="F174" s="521"/>
      <c r="G174" s="521"/>
      <c r="H174" s="521"/>
      <c r="I174" s="521"/>
      <c r="J174" s="521"/>
      <c r="K174" s="521"/>
      <c r="L174" s="521"/>
      <c r="M174" s="521"/>
      <c r="N174" s="521"/>
      <c r="O174" s="521"/>
      <c r="P174" s="521"/>
      <c r="Q174" s="521"/>
      <c r="R174" s="521"/>
      <c r="S174" s="521"/>
      <c r="T174" s="521"/>
      <c r="U174" s="521"/>
      <c r="V174" s="521"/>
      <c r="W174" s="521"/>
      <c r="X174" s="521"/>
      <c r="Y174" s="521"/>
      <c r="Z174" s="521"/>
      <c r="AA174" s="521"/>
      <c r="AB174" s="521"/>
      <c r="AC174" s="521"/>
      <c r="AD174" s="521"/>
      <c r="AE174" s="521"/>
      <c r="AF174" s="521"/>
      <c r="AG174" s="521"/>
      <c r="AH174" s="522"/>
      <c r="AI174" s="508"/>
      <c r="AJ174" s="524"/>
      <c r="AK174" s="524"/>
      <c r="AL174" s="524"/>
      <c r="AM174" s="524"/>
      <c r="AN174" s="509"/>
    </row>
    <row r="175" spans="1:40" s="160" customFormat="1" ht="18" customHeight="1">
      <c r="A175" s="183"/>
      <c r="B175" s="183"/>
      <c r="C175" s="504">
        <v>53</v>
      </c>
      <c r="D175" s="505"/>
      <c r="E175" s="517" t="s">
        <v>311</v>
      </c>
      <c r="F175" s="518"/>
      <c r="G175" s="518"/>
      <c r="H175" s="518"/>
      <c r="I175" s="518"/>
      <c r="J175" s="518"/>
      <c r="K175" s="518"/>
      <c r="L175" s="518"/>
      <c r="M175" s="518"/>
      <c r="N175" s="518"/>
      <c r="O175" s="518"/>
      <c r="P175" s="518"/>
      <c r="Q175" s="518"/>
      <c r="R175" s="518"/>
      <c r="S175" s="518"/>
      <c r="T175" s="518"/>
      <c r="U175" s="518"/>
      <c r="V175" s="518"/>
      <c r="W175" s="518"/>
      <c r="X175" s="518"/>
      <c r="Y175" s="518"/>
      <c r="Z175" s="518"/>
      <c r="AA175" s="518"/>
      <c r="AB175" s="518"/>
      <c r="AC175" s="518"/>
      <c r="AD175" s="518"/>
      <c r="AE175" s="518"/>
      <c r="AF175" s="518"/>
      <c r="AG175" s="518"/>
      <c r="AH175" s="519"/>
      <c r="AI175" s="504"/>
      <c r="AJ175" s="523"/>
      <c r="AK175" s="523"/>
      <c r="AL175" s="523"/>
      <c r="AM175" s="523"/>
      <c r="AN175" s="505"/>
    </row>
    <row r="176" spans="1:40" s="160" customFormat="1" ht="18" customHeight="1">
      <c r="A176" s="183"/>
      <c r="B176" s="183"/>
      <c r="C176" s="508"/>
      <c r="D176" s="509"/>
      <c r="E176" s="520"/>
      <c r="F176" s="521"/>
      <c r="G176" s="521"/>
      <c r="H176" s="521"/>
      <c r="I176" s="521"/>
      <c r="J176" s="521"/>
      <c r="K176" s="521"/>
      <c r="L176" s="521"/>
      <c r="M176" s="521"/>
      <c r="N176" s="521"/>
      <c r="O176" s="521"/>
      <c r="P176" s="521"/>
      <c r="Q176" s="521"/>
      <c r="R176" s="521"/>
      <c r="S176" s="521"/>
      <c r="T176" s="521"/>
      <c r="U176" s="521"/>
      <c r="V176" s="521"/>
      <c r="W176" s="521"/>
      <c r="X176" s="521"/>
      <c r="Y176" s="521"/>
      <c r="Z176" s="521"/>
      <c r="AA176" s="521"/>
      <c r="AB176" s="521"/>
      <c r="AC176" s="521"/>
      <c r="AD176" s="521"/>
      <c r="AE176" s="521"/>
      <c r="AF176" s="521"/>
      <c r="AG176" s="521"/>
      <c r="AH176" s="522"/>
      <c r="AI176" s="508"/>
      <c r="AJ176" s="524"/>
      <c r="AK176" s="524"/>
      <c r="AL176" s="524"/>
      <c r="AM176" s="524"/>
      <c r="AN176" s="509"/>
    </row>
    <row r="177" spans="1:40" s="160" customFormat="1" ht="18" customHeight="1">
      <c r="A177" s="183"/>
      <c r="B177" s="183"/>
      <c r="C177" s="504">
        <v>54</v>
      </c>
      <c r="D177" s="505"/>
      <c r="E177" s="517" t="s">
        <v>312</v>
      </c>
      <c r="F177" s="518"/>
      <c r="G177" s="518"/>
      <c r="H177" s="518"/>
      <c r="I177" s="518"/>
      <c r="J177" s="518"/>
      <c r="K177" s="518"/>
      <c r="L177" s="518"/>
      <c r="M177" s="518"/>
      <c r="N177" s="518"/>
      <c r="O177" s="518"/>
      <c r="P177" s="518"/>
      <c r="Q177" s="518"/>
      <c r="R177" s="518"/>
      <c r="S177" s="518"/>
      <c r="T177" s="518"/>
      <c r="U177" s="518"/>
      <c r="V177" s="518"/>
      <c r="W177" s="518"/>
      <c r="X177" s="518"/>
      <c r="Y177" s="518"/>
      <c r="Z177" s="518"/>
      <c r="AA177" s="518"/>
      <c r="AB177" s="518"/>
      <c r="AC177" s="518"/>
      <c r="AD177" s="518"/>
      <c r="AE177" s="518"/>
      <c r="AF177" s="518"/>
      <c r="AG177" s="518"/>
      <c r="AH177" s="519"/>
      <c r="AI177" s="532"/>
      <c r="AJ177" s="532"/>
      <c r="AK177" s="532"/>
      <c r="AL177" s="532"/>
      <c r="AM177" s="532"/>
      <c r="AN177" s="532"/>
    </row>
    <row r="178" spans="1:40" s="160" customFormat="1" ht="18" customHeight="1">
      <c r="A178" s="183"/>
      <c r="B178" s="183"/>
      <c r="C178" s="508"/>
      <c r="D178" s="509"/>
      <c r="E178" s="520"/>
      <c r="F178" s="521"/>
      <c r="G178" s="521"/>
      <c r="H178" s="521"/>
      <c r="I178" s="521"/>
      <c r="J178" s="521"/>
      <c r="K178" s="521"/>
      <c r="L178" s="521"/>
      <c r="M178" s="521"/>
      <c r="N178" s="521"/>
      <c r="O178" s="521"/>
      <c r="P178" s="521"/>
      <c r="Q178" s="521"/>
      <c r="R178" s="521"/>
      <c r="S178" s="521"/>
      <c r="T178" s="521"/>
      <c r="U178" s="521"/>
      <c r="V178" s="521"/>
      <c r="W178" s="521"/>
      <c r="X178" s="521"/>
      <c r="Y178" s="521"/>
      <c r="Z178" s="521"/>
      <c r="AA178" s="521"/>
      <c r="AB178" s="521"/>
      <c r="AC178" s="521"/>
      <c r="AD178" s="521"/>
      <c r="AE178" s="521"/>
      <c r="AF178" s="521"/>
      <c r="AG178" s="521"/>
      <c r="AH178" s="522"/>
      <c r="AI178" s="532"/>
      <c r="AJ178" s="532"/>
      <c r="AK178" s="532"/>
      <c r="AL178" s="532"/>
      <c r="AM178" s="532"/>
      <c r="AN178" s="532"/>
    </row>
    <row r="179" spans="1:40" s="160" customFormat="1" ht="18" customHeight="1">
      <c r="A179" s="183"/>
      <c r="B179" s="183"/>
      <c r="C179" s="504">
        <v>55</v>
      </c>
      <c r="D179" s="505"/>
      <c r="E179" s="517" t="s">
        <v>313</v>
      </c>
      <c r="F179" s="518"/>
      <c r="G179" s="518"/>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9"/>
      <c r="AI179" s="532"/>
      <c r="AJ179" s="532"/>
      <c r="AK179" s="532"/>
      <c r="AL179" s="532"/>
      <c r="AM179" s="532"/>
      <c r="AN179" s="532"/>
    </row>
    <row r="180" spans="1:40" s="160" customFormat="1" ht="18" customHeight="1">
      <c r="A180" s="183"/>
      <c r="B180" s="183"/>
      <c r="C180" s="508"/>
      <c r="D180" s="509"/>
      <c r="E180" s="520"/>
      <c r="F180" s="521"/>
      <c r="G180" s="521"/>
      <c r="H180" s="521"/>
      <c r="I180" s="521"/>
      <c r="J180" s="521"/>
      <c r="K180" s="521"/>
      <c r="L180" s="521"/>
      <c r="M180" s="521"/>
      <c r="N180" s="521"/>
      <c r="O180" s="521"/>
      <c r="P180" s="521"/>
      <c r="Q180" s="521"/>
      <c r="R180" s="521"/>
      <c r="S180" s="521"/>
      <c r="T180" s="521"/>
      <c r="U180" s="521"/>
      <c r="V180" s="521"/>
      <c r="W180" s="521"/>
      <c r="X180" s="521"/>
      <c r="Y180" s="521"/>
      <c r="Z180" s="521"/>
      <c r="AA180" s="521"/>
      <c r="AB180" s="521"/>
      <c r="AC180" s="521"/>
      <c r="AD180" s="521"/>
      <c r="AE180" s="521"/>
      <c r="AF180" s="521"/>
      <c r="AG180" s="521"/>
      <c r="AH180" s="522"/>
      <c r="AI180" s="532"/>
      <c r="AJ180" s="532"/>
      <c r="AK180" s="532"/>
      <c r="AL180" s="532"/>
      <c r="AM180" s="532"/>
      <c r="AN180" s="532"/>
    </row>
    <row r="181" spans="1:40" s="177" customFormat="1" ht="10.5" customHeight="1">
      <c r="A181" s="160"/>
      <c r="B181" s="160"/>
      <c r="C181" s="179"/>
      <c r="D181" s="179"/>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79"/>
      <c r="AJ181" s="179"/>
      <c r="AK181" s="179"/>
      <c r="AL181" s="179"/>
      <c r="AM181" s="179"/>
      <c r="AN181" s="179"/>
    </row>
    <row r="182" spans="1:40" s="177" customFormat="1" ht="17.25" customHeight="1">
      <c r="A182" s="160"/>
      <c r="B182" s="182" t="s">
        <v>314</v>
      </c>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row>
    <row r="183" spans="1:40" s="177" customFormat="1" ht="17.25" customHeight="1">
      <c r="A183" s="160"/>
      <c r="B183" s="160"/>
      <c r="C183" s="466">
        <v>56</v>
      </c>
      <c r="D183" s="458"/>
      <c r="E183" s="481" t="s">
        <v>315</v>
      </c>
      <c r="F183" s="482"/>
      <c r="G183" s="482"/>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c r="AE183" s="482"/>
      <c r="AF183" s="482"/>
      <c r="AG183" s="482"/>
      <c r="AH183" s="483"/>
      <c r="AI183" s="466"/>
      <c r="AJ183" s="457"/>
      <c r="AK183" s="457"/>
      <c r="AL183" s="457"/>
      <c r="AM183" s="457"/>
      <c r="AN183" s="458"/>
    </row>
    <row r="184" spans="1:40" ht="17.25" customHeight="1">
      <c r="A184" s="134"/>
      <c r="B184" s="134"/>
      <c r="C184" s="469"/>
      <c r="D184" s="470"/>
      <c r="E184" s="525"/>
      <c r="F184" s="526"/>
      <c r="G184" s="526"/>
      <c r="H184" s="526"/>
      <c r="I184" s="526"/>
      <c r="J184" s="526"/>
      <c r="K184" s="526"/>
      <c r="L184" s="526"/>
      <c r="M184" s="526"/>
      <c r="N184" s="526"/>
      <c r="O184" s="526"/>
      <c r="P184" s="526"/>
      <c r="Q184" s="526"/>
      <c r="R184" s="526"/>
      <c r="S184" s="526"/>
      <c r="T184" s="526"/>
      <c r="U184" s="526"/>
      <c r="V184" s="526"/>
      <c r="W184" s="526"/>
      <c r="X184" s="526"/>
      <c r="Y184" s="526"/>
      <c r="Z184" s="526"/>
      <c r="AA184" s="526"/>
      <c r="AB184" s="526"/>
      <c r="AC184" s="526"/>
      <c r="AD184" s="526"/>
      <c r="AE184" s="526"/>
      <c r="AF184" s="526"/>
      <c r="AG184" s="526"/>
      <c r="AH184" s="527"/>
      <c r="AI184" s="469"/>
      <c r="AJ184" s="465"/>
      <c r="AK184" s="465"/>
      <c r="AL184" s="465"/>
      <c r="AM184" s="465"/>
      <c r="AN184" s="470"/>
    </row>
    <row r="185" spans="1:40" ht="17.25" customHeight="1">
      <c r="A185" s="134"/>
      <c r="B185" s="134"/>
      <c r="C185" s="466">
        <v>57</v>
      </c>
      <c r="D185" s="458"/>
      <c r="E185" s="481" t="s">
        <v>316</v>
      </c>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3"/>
      <c r="AI185" s="466"/>
      <c r="AJ185" s="457"/>
      <c r="AK185" s="457"/>
      <c r="AL185" s="457"/>
      <c r="AM185" s="457"/>
      <c r="AN185" s="458"/>
    </row>
    <row r="186" spans="1:40" ht="17.25" customHeight="1">
      <c r="A186" s="134"/>
      <c r="B186" s="134"/>
      <c r="C186" s="469"/>
      <c r="D186" s="470"/>
      <c r="E186" s="525"/>
      <c r="F186" s="526"/>
      <c r="G186" s="526"/>
      <c r="H186" s="526"/>
      <c r="I186" s="526"/>
      <c r="J186" s="526"/>
      <c r="K186" s="526"/>
      <c r="L186" s="526"/>
      <c r="M186" s="526"/>
      <c r="N186" s="526"/>
      <c r="O186" s="526"/>
      <c r="P186" s="526"/>
      <c r="Q186" s="526"/>
      <c r="R186" s="526"/>
      <c r="S186" s="526"/>
      <c r="T186" s="526"/>
      <c r="U186" s="526"/>
      <c r="V186" s="526"/>
      <c r="W186" s="526"/>
      <c r="X186" s="526"/>
      <c r="Y186" s="526"/>
      <c r="Z186" s="526"/>
      <c r="AA186" s="526"/>
      <c r="AB186" s="526"/>
      <c r="AC186" s="526"/>
      <c r="AD186" s="526"/>
      <c r="AE186" s="526"/>
      <c r="AF186" s="526"/>
      <c r="AG186" s="526"/>
      <c r="AH186" s="527"/>
      <c r="AI186" s="469"/>
      <c r="AJ186" s="465"/>
      <c r="AK186" s="465"/>
      <c r="AL186" s="465"/>
      <c r="AM186" s="465"/>
      <c r="AN186" s="470"/>
    </row>
    <row r="187" spans="1:40" ht="17.25" customHeight="1">
      <c r="A187" s="134"/>
      <c r="B187" s="134"/>
      <c r="C187" s="466">
        <v>58</v>
      </c>
      <c r="D187" s="458"/>
      <c r="E187" s="481" t="s">
        <v>317</v>
      </c>
      <c r="F187" s="482"/>
      <c r="G187" s="482"/>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c r="AE187" s="482"/>
      <c r="AF187" s="482"/>
      <c r="AG187" s="482"/>
      <c r="AH187" s="483"/>
      <c r="AI187" s="466"/>
      <c r="AJ187" s="457"/>
      <c r="AK187" s="457"/>
      <c r="AL187" s="457"/>
      <c r="AM187" s="457"/>
      <c r="AN187" s="458"/>
    </row>
    <row r="188" spans="1:40" ht="17.25" customHeight="1">
      <c r="A188" s="134"/>
      <c r="B188" s="134"/>
      <c r="C188" s="469"/>
      <c r="D188" s="470"/>
      <c r="E188" s="525"/>
      <c r="F188" s="526"/>
      <c r="G188" s="526"/>
      <c r="H188" s="526"/>
      <c r="I188" s="526"/>
      <c r="J188" s="526"/>
      <c r="K188" s="526"/>
      <c r="L188" s="526"/>
      <c r="M188" s="526"/>
      <c r="N188" s="526"/>
      <c r="O188" s="526"/>
      <c r="P188" s="526"/>
      <c r="Q188" s="526"/>
      <c r="R188" s="526"/>
      <c r="S188" s="526"/>
      <c r="T188" s="526"/>
      <c r="U188" s="526"/>
      <c r="V188" s="526"/>
      <c r="W188" s="526"/>
      <c r="X188" s="526"/>
      <c r="Y188" s="526"/>
      <c r="Z188" s="526"/>
      <c r="AA188" s="526"/>
      <c r="AB188" s="526"/>
      <c r="AC188" s="526"/>
      <c r="AD188" s="526"/>
      <c r="AE188" s="526"/>
      <c r="AF188" s="526"/>
      <c r="AG188" s="526"/>
      <c r="AH188" s="527"/>
      <c r="AI188" s="469"/>
      <c r="AJ188" s="465"/>
      <c r="AK188" s="465"/>
      <c r="AL188" s="465"/>
      <c r="AM188" s="465"/>
      <c r="AN188" s="470"/>
    </row>
    <row r="189" spans="1:40" ht="17.25" customHeight="1">
      <c r="A189" s="134"/>
      <c r="B189" s="134"/>
      <c r="C189" s="466">
        <v>59</v>
      </c>
      <c r="D189" s="458"/>
      <c r="E189" s="481" t="s">
        <v>318</v>
      </c>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c r="AE189" s="482"/>
      <c r="AF189" s="482"/>
      <c r="AG189" s="482"/>
      <c r="AH189" s="483"/>
      <c r="AI189" s="466"/>
      <c r="AJ189" s="457"/>
      <c r="AK189" s="457"/>
      <c r="AL189" s="457"/>
      <c r="AM189" s="457"/>
      <c r="AN189" s="458"/>
    </row>
    <row r="190" spans="1:40" ht="17.25" customHeight="1">
      <c r="A190" s="134"/>
      <c r="B190" s="134"/>
      <c r="C190" s="469"/>
      <c r="D190" s="470"/>
      <c r="E190" s="525"/>
      <c r="F190" s="526"/>
      <c r="G190" s="526"/>
      <c r="H190" s="526"/>
      <c r="I190" s="526"/>
      <c r="J190" s="526"/>
      <c r="K190" s="526"/>
      <c r="L190" s="526"/>
      <c r="M190" s="526"/>
      <c r="N190" s="526"/>
      <c r="O190" s="526"/>
      <c r="P190" s="526"/>
      <c r="Q190" s="526"/>
      <c r="R190" s="526"/>
      <c r="S190" s="526"/>
      <c r="T190" s="526"/>
      <c r="U190" s="526"/>
      <c r="V190" s="526"/>
      <c r="W190" s="526"/>
      <c r="X190" s="526"/>
      <c r="Y190" s="526"/>
      <c r="Z190" s="526"/>
      <c r="AA190" s="526"/>
      <c r="AB190" s="526"/>
      <c r="AC190" s="526"/>
      <c r="AD190" s="526"/>
      <c r="AE190" s="526"/>
      <c r="AF190" s="526"/>
      <c r="AG190" s="526"/>
      <c r="AH190" s="527"/>
      <c r="AI190" s="469"/>
      <c r="AJ190" s="465"/>
      <c r="AK190" s="465"/>
      <c r="AL190" s="465"/>
      <c r="AM190" s="465"/>
      <c r="AN190" s="470"/>
    </row>
    <row r="191" spans="1:40" ht="17.25" customHeight="1">
      <c r="A191" s="134"/>
      <c r="B191" s="134"/>
      <c r="C191" s="144"/>
      <c r="D191" s="144"/>
      <c r="E191" s="560" t="s">
        <v>319</v>
      </c>
      <c r="F191" s="560"/>
      <c r="G191" s="560"/>
      <c r="H191" s="560"/>
      <c r="I191" s="560"/>
      <c r="J191" s="560"/>
      <c r="K191" s="560"/>
      <c r="L191" s="560"/>
      <c r="M191" s="560"/>
      <c r="N191" s="560"/>
      <c r="O191" s="560"/>
      <c r="P191" s="560"/>
      <c r="Q191" s="560"/>
      <c r="R191" s="560"/>
      <c r="S191" s="560"/>
      <c r="T191" s="560"/>
      <c r="U191" s="560"/>
      <c r="V191" s="560"/>
      <c r="W191" s="560"/>
      <c r="X191" s="560"/>
      <c r="Y191" s="560"/>
      <c r="Z191" s="560"/>
      <c r="AA191" s="560"/>
      <c r="AB191" s="560"/>
      <c r="AC191" s="560"/>
      <c r="AD191" s="560"/>
      <c r="AE191" s="560"/>
      <c r="AF191" s="560"/>
      <c r="AG191" s="560"/>
      <c r="AH191" s="560"/>
      <c r="AI191" s="560"/>
      <c r="AJ191" s="560"/>
      <c r="AK191" s="560"/>
      <c r="AL191" s="560"/>
      <c r="AM191" s="560"/>
      <c r="AN191" s="560"/>
    </row>
    <row r="192" spans="1:40" ht="17.25" customHeight="1">
      <c r="A192" s="134"/>
      <c r="B192" s="134"/>
      <c r="C192" s="144"/>
      <c r="D192" s="144"/>
      <c r="E192" s="561"/>
      <c r="F192" s="561"/>
      <c r="G192" s="561"/>
      <c r="H192" s="561"/>
      <c r="I192" s="561"/>
      <c r="J192" s="561"/>
      <c r="K192" s="561"/>
      <c r="L192" s="561"/>
      <c r="M192" s="561"/>
      <c r="N192" s="561"/>
      <c r="O192" s="561"/>
      <c r="P192" s="561"/>
      <c r="Q192" s="561"/>
      <c r="R192" s="561"/>
      <c r="S192" s="561"/>
      <c r="T192" s="561"/>
      <c r="U192" s="561"/>
      <c r="V192" s="561"/>
      <c r="W192" s="561"/>
      <c r="X192" s="561"/>
      <c r="Y192" s="561"/>
      <c r="Z192" s="561"/>
      <c r="AA192" s="561"/>
      <c r="AB192" s="561"/>
      <c r="AC192" s="561"/>
      <c r="AD192" s="561"/>
      <c r="AE192" s="561"/>
      <c r="AF192" s="561"/>
      <c r="AG192" s="561"/>
      <c r="AH192" s="561"/>
      <c r="AI192" s="561"/>
      <c r="AJ192" s="561"/>
      <c r="AK192" s="561"/>
      <c r="AL192" s="561"/>
      <c r="AM192" s="561"/>
      <c r="AN192" s="561"/>
    </row>
    <row r="193" spans="1:40" ht="11.25" customHeight="1">
      <c r="A193" s="134"/>
      <c r="B193" s="134"/>
      <c r="C193" s="144"/>
      <c r="D193" s="144"/>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5"/>
      <c r="AJ193" s="145"/>
      <c r="AK193" s="145"/>
      <c r="AL193" s="145"/>
      <c r="AM193" s="145"/>
      <c r="AN193" s="145"/>
    </row>
    <row r="194" spans="1:40" ht="17.25" customHeight="1">
      <c r="A194" s="134"/>
      <c r="B194" s="135" t="s">
        <v>320</v>
      </c>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row>
    <row r="195" spans="1:40" ht="17.25" customHeight="1">
      <c r="A195" s="134"/>
      <c r="B195" s="134"/>
      <c r="C195" s="466">
        <v>60</v>
      </c>
      <c r="D195" s="458"/>
      <c r="E195" s="481" t="s">
        <v>321</v>
      </c>
      <c r="F195" s="482"/>
      <c r="G195" s="482"/>
      <c r="H195" s="482"/>
      <c r="I195" s="482"/>
      <c r="J195" s="482"/>
      <c r="K195" s="482"/>
      <c r="L195" s="482"/>
      <c r="M195" s="482"/>
      <c r="N195" s="482"/>
      <c r="O195" s="482"/>
      <c r="P195" s="482"/>
      <c r="Q195" s="482"/>
      <c r="R195" s="482"/>
      <c r="S195" s="482"/>
      <c r="T195" s="482"/>
      <c r="U195" s="482"/>
      <c r="V195" s="482"/>
      <c r="W195" s="482"/>
      <c r="X195" s="482"/>
      <c r="Y195" s="482"/>
      <c r="Z195" s="482"/>
      <c r="AA195" s="482"/>
      <c r="AB195" s="482"/>
      <c r="AC195" s="482"/>
      <c r="AD195" s="482"/>
      <c r="AE195" s="482"/>
      <c r="AF195" s="482"/>
      <c r="AG195" s="482"/>
      <c r="AH195" s="483"/>
      <c r="AI195" s="466"/>
      <c r="AJ195" s="457"/>
      <c r="AK195" s="457"/>
      <c r="AL195" s="457"/>
      <c r="AM195" s="457"/>
      <c r="AN195" s="458"/>
    </row>
    <row r="196" spans="1:40" ht="17.25" customHeight="1">
      <c r="A196" s="134"/>
      <c r="B196" s="134"/>
      <c r="C196" s="467"/>
      <c r="D196" s="468"/>
      <c r="E196" s="484"/>
      <c r="F196" s="485"/>
      <c r="G196" s="485"/>
      <c r="H196" s="485"/>
      <c r="I196" s="485"/>
      <c r="J196" s="485"/>
      <c r="K196" s="485"/>
      <c r="L196" s="485"/>
      <c r="M196" s="485"/>
      <c r="N196" s="485"/>
      <c r="O196" s="485"/>
      <c r="P196" s="485"/>
      <c r="Q196" s="485"/>
      <c r="R196" s="485"/>
      <c r="S196" s="485"/>
      <c r="T196" s="485"/>
      <c r="U196" s="485"/>
      <c r="V196" s="485"/>
      <c r="W196" s="485"/>
      <c r="X196" s="485"/>
      <c r="Y196" s="485"/>
      <c r="Z196" s="485"/>
      <c r="AA196" s="485"/>
      <c r="AB196" s="485"/>
      <c r="AC196" s="485"/>
      <c r="AD196" s="485"/>
      <c r="AE196" s="485"/>
      <c r="AF196" s="485"/>
      <c r="AG196" s="485"/>
      <c r="AH196" s="486"/>
      <c r="AI196" s="467"/>
      <c r="AJ196" s="513"/>
      <c r="AK196" s="513"/>
      <c r="AL196" s="513"/>
      <c r="AM196" s="513"/>
      <c r="AN196" s="468"/>
    </row>
    <row r="197" spans="1:40" ht="17.25" customHeight="1">
      <c r="A197" s="134"/>
      <c r="B197" s="134"/>
      <c r="C197" s="469"/>
      <c r="D197" s="470"/>
      <c r="E197" s="525"/>
      <c r="F197" s="526"/>
      <c r="G197" s="526"/>
      <c r="H197" s="526"/>
      <c r="I197" s="526"/>
      <c r="J197" s="526"/>
      <c r="K197" s="526"/>
      <c r="L197" s="526"/>
      <c r="M197" s="526"/>
      <c r="N197" s="526"/>
      <c r="O197" s="526"/>
      <c r="P197" s="526"/>
      <c r="Q197" s="526"/>
      <c r="R197" s="526"/>
      <c r="S197" s="526"/>
      <c r="T197" s="526"/>
      <c r="U197" s="526"/>
      <c r="V197" s="526"/>
      <c r="W197" s="526"/>
      <c r="X197" s="526"/>
      <c r="Y197" s="526"/>
      <c r="Z197" s="526"/>
      <c r="AA197" s="526"/>
      <c r="AB197" s="526"/>
      <c r="AC197" s="526"/>
      <c r="AD197" s="526"/>
      <c r="AE197" s="526"/>
      <c r="AF197" s="526"/>
      <c r="AG197" s="526"/>
      <c r="AH197" s="527"/>
      <c r="AI197" s="469"/>
      <c r="AJ197" s="465"/>
      <c r="AK197" s="465"/>
      <c r="AL197" s="465"/>
      <c r="AM197" s="465"/>
      <c r="AN197" s="470"/>
    </row>
    <row r="198" spans="1:40" ht="17.25" customHeight="1">
      <c r="A198" s="134"/>
      <c r="B198" s="134"/>
      <c r="C198" s="466">
        <v>61</v>
      </c>
      <c r="D198" s="458"/>
      <c r="E198" s="452" t="s">
        <v>322</v>
      </c>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3"/>
    </row>
    <row r="199" spans="1:40" ht="17.25" customHeight="1">
      <c r="A199" s="134"/>
      <c r="B199" s="134"/>
      <c r="C199" s="467"/>
      <c r="D199" s="46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9"/>
    </row>
    <row r="200" spans="1:40" ht="17.25" customHeight="1">
      <c r="A200" s="134"/>
      <c r="B200" s="134"/>
      <c r="C200" s="467"/>
      <c r="D200" s="468"/>
      <c r="E200" s="557" t="s">
        <v>323</v>
      </c>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9"/>
    </row>
    <row r="201" spans="1:40" ht="17.25" customHeight="1">
      <c r="A201" s="134"/>
      <c r="B201" s="134"/>
      <c r="C201" s="467"/>
      <c r="D201" s="468"/>
      <c r="E201" s="557" t="s">
        <v>324</v>
      </c>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8"/>
      <c r="AL201" s="558"/>
      <c r="AM201" s="558"/>
      <c r="AN201" s="559"/>
    </row>
    <row r="202" spans="1:40" ht="17.25" customHeight="1">
      <c r="A202" s="134"/>
      <c r="B202" s="134"/>
      <c r="C202" s="467"/>
      <c r="D202" s="468"/>
      <c r="E202" s="557" t="s">
        <v>325</v>
      </c>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9"/>
    </row>
    <row r="203" spans="1:40" ht="17.25" customHeight="1">
      <c r="A203" s="134"/>
      <c r="B203" s="134"/>
      <c r="C203" s="467"/>
      <c r="D203" s="468"/>
      <c r="E203" s="557" t="s">
        <v>326</v>
      </c>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9"/>
    </row>
    <row r="204" spans="1:40" ht="17.25" customHeight="1">
      <c r="A204" s="134"/>
      <c r="B204" s="134"/>
      <c r="C204" s="467"/>
      <c r="D204" s="468"/>
      <c r="E204" s="557" t="s">
        <v>327</v>
      </c>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9"/>
    </row>
    <row r="205" spans="1:40" ht="17.25" customHeight="1">
      <c r="A205" s="134"/>
      <c r="B205" s="134"/>
      <c r="C205" s="467"/>
      <c r="D205" s="468"/>
      <c r="E205" s="557" t="s">
        <v>328</v>
      </c>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9"/>
    </row>
    <row r="206" spans="1:40" ht="17.25" customHeight="1">
      <c r="A206" s="134"/>
      <c r="B206" s="134"/>
      <c r="C206" s="467"/>
      <c r="D206" s="468"/>
      <c r="E206" s="557" t="s">
        <v>329</v>
      </c>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9"/>
    </row>
    <row r="207" spans="1:40" ht="17.25" customHeight="1">
      <c r="A207" s="134"/>
      <c r="B207" s="134"/>
      <c r="C207" s="467"/>
      <c r="D207" s="468"/>
      <c r="E207" s="557" t="s">
        <v>330</v>
      </c>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9"/>
    </row>
    <row r="208" spans="1:40" ht="17.25" customHeight="1">
      <c r="A208" s="134"/>
      <c r="B208" s="134"/>
      <c r="C208" s="467"/>
      <c r="D208" s="468"/>
      <c r="E208" s="557" t="s">
        <v>331</v>
      </c>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9"/>
    </row>
    <row r="209" spans="1:40" ht="17.25" customHeight="1">
      <c r="A209" s="134"/>
      <c r="B209" s="134"/>
      <c r="C209" s="467"/>
      <c r="D209" s="468"/>
      <c r="E209" s="557" t="s">
        <v>332</v>
      </c>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9"/>
    </row>
    <row r="210" spans="1:40" ht="17.25" customHeight="1">
      <c r="A210" s="134"/>
      <c r="B210" s="134"/>
      <c r="C210" s="469"/>
      <c r="D210" s="470"/>
      <c r="E210" s="557" t="s">
        <v>333</v>
      </c>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9"/>
    </row>
    <row r="211" spans="1:40" ht="17.25" customHeight="1">
      <c r="A211" s="134"/>
      <c r="B211" s="134"/>
      <c r="C211" s="466">
        <v>62</v>
      </c>
      <c r="D211" s="458"/>
      <c r="E211" s="481" t="s">
        <v>334</v>
      </c>
      <c r="F211" s="482"/>
      <c r="G211" s="482"/>
      <c r="H211" s="482"/>
      <c r="I211" s="482"/>
      <c r="J211" s="482"/>
      <c r="K211" s="482"/>
      <c r="L211" s="482"/>
      <c r="M211" s="482"/>
      <c r="N211" s="482"/>
      <c r="O211" s="482"/>
      <c r="P211" s="482"/>
      <c r="Q211" s="482"/>
      <c r="R211" s="482"/>
      <c r="S211" s="482"/>
      <c r="T211" s="482"/>
      <c r="U211" s="482"/>
      <c r="V211" s="482"/>
      <c r="W211" s="482"/>
      <c r="X211" s="482"/>
      <c r="Y211" s="482"/>
      <c r="Z211" s="482"/>
      <c r="AA211" s="482"/>
      <c r="AB211" s="482"/>
      <c r="AC211" s="482"/>
      <c r="AD211" s="482"/>
      <c r="AE211" s="482"/>
      <c r="AF211" s="482"/>
      <c r="AG211" s="482"/>
      <c r="AH211" s="483"/>
      <c r="AI211" s="466"/>
      <c r="AJ211" s="457"/>
      <c r="AK211" s="457"/>
      <c r="AL211" s="457"/>
      <c r="AM211" s="457"/>
      <c r="AN211" s="458"/>
    </row>
    <row r="212" spans="1:40" ht="17.25" customHeight="1">
      <c r="A212" s="134"/>
      <c r="B212" s="134"/>
      <c r="C212" s="469"/>
      <c r="D212" s="470"/>
      <c r="E212" s="525"/>
      <c r="F212" s="526"/>
      <c r="G212" s="526"/>
      <c r="H212" s="526"/>
      <c r="I212" s="526"/>
      <c r="J212" s="526"/>
      <c r="K212" s="526"/>
      <c r="L212" s="526"/>
      <c r="M212" s="526"/>
      <c r="N212" s="526"/>
      <c r="O212" s="526"/>
      <c r="P212" s="526"/>
      <c r="Q212" s="526"/>
      <c r="R212" s="526"/>
      <c r="S212" s="526"/>
      <c r="T212" s="526"/>
      <c r="U212" s="526"/>
      <c r="V212" s="526"/>
      <c r="W212" s="526"/>
      <c r="X212" s="526"/>
      <c r="Y212" s="526"/>
      <c r="Z212" s="526"/>
      <c r="AA212" s="526"/>
      <c r="AB212" s="526"/>
      <c r="AC212" s="526"/>
      <c r="AD212" s="526"/>
      <c r="AE212" s="526"/>
      <c r="AF212" s="526"/>
      <c r="AG212" s="526"/>
      <c r="AH212" s="527"/>
      <c r="AI212" s="469"/>
      <c r="AJ212" s="465"/>
      <c r="AK212" s="465"/>
      <c r="AL212" s="465"/>
      <c r="AM212" s="465"/>
      <c r="AN212" s="470"/>
    </row>
    <row r="213" spans="1:40" ht="17.25" customHeight="1">
      <c r="A213" s="134"/>
      <c r="B213" s="134"/>
      <c r="C213" s="466">
        <v>63</v>
      </c>
      <c r="D213" s="458"/>
      <c r="E213" s="481" t="s">
        <v>730</v>
      </c>
      <c r="F213" s="482"/>
      <c r="G213" s="482"/>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c r="AE213" s="482"/>
      <c r="AF213" s="482"/>
      <c r="AG213" s="482"/>
      <c r="AH213" s="483"/>
      <c r="AI213" s="466"/>
      <c r="AJ213" s="457"/>
      <c r="AK213" s="457"/>
      <c r="AL213" s="457"/>
      <c r="AM213" s="457"/>
      <c r="AN213" s="458"/>
    </row>
    <row r="214" spans="1:40" ht="17.25" customHeight="1">
      <c r="A214" s="134"/>
      <c r="B214" s="134"/>
      <c r="C214" s="469"/>
      <c r="D214" s="470"/>
      <c r="E214" s="525"/>
      <c r="F214" s="526"/>
      <c r="G214" s="526"/>
      <c r="H214" s="526"/>
      <c r="I214" s="526"/>
      <c r="J214" s="526"/>
      <c r="K214" s="526"/>
      <c r="L214" s="526"/>
      <c r="M214" s="526"/>
      <c r="N214" s="526"/>
      <c r="O214" s="526"/>
      <c r="P214" s="526"/>
      <c r="Q214" s="526"/>
      <c r="R214" s="526"/>
      <c r="S214" s="526"/>
      <c r="T214" s="526"/>
      <c r="U214" s="526"/>
      <c r="V214" s="526"/>
      <c r="W214" s="526"/>
      <c r="X214" s="526"/>
      <c r="Y214" s="526"/>
      <c r="Z214" s="526"/>
      <c r="AA214" s="526"/>
      <c r="AB214" s="526"/>
      <c r="AC214" s="526"/>
      <c r="AD214" s="526"/>
      <c r="AE214" s="526"/>
      <c r="AF214" s="526"/>
      <c r="AG214" s="526"/>
      <c r="AH214" s="527"/>
      <c r="AI214" s="469"/>
      <c r="AJ214" s="465"/>
      <c r="AK214" s="465"/>
      <c r="AL214" s="465"/>
      <c r="AM214" s="465"/>
      <c r="AN214" s="470"/>
    </row>
    <row r="215" spans="1:40" ht="17.25" customHeight="1">
      <c r="A215" s="134"/>
      <c r="B215" s="134"/>
      <c r="C215" s="466">
        <v>64</v>
      </c>
      <c r="D215" s="458"/>
      <c r="E215" s="481" t="s">
        <v>335</v>
      </c>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3"/>
      <c r="AI215" s="466"/>
      <c r="AJ215" s="457"/>
      <c r="AK215" s="457"/>
      <c r="AL215" s="457"/>
      <c r="AM215" s="457"/>
      <c r="AN215" s="458"/>
    </row>
    <row r="216" spans="1:40" ht="17.25" customHeight="1">
      <c r="A216" s="134"/>
      <c r="B216" s="134"/>
      <c r="C216" s="469"/>
      <c r="D216" s="470"/>
      <c r="E216" s="525"/>
      <c r="F216" s="526"/>
      <c r="G216" s="526"/>
      <c r="H216" s="526"/>
      <c r="I216" s="526"/>
      <c r="J216" s="526"/>
      <c r="K216" s="526"/>
      <c r="L216" s="526"/>
      <c r="M216" s="526"/>
      <c r="N216" s="526"/>
      <c r="O216" s="526"/>
      <c r="P216" s="526"/>
      <c r="Q216" s="526"/>
      <c r="R216" s="526"/>
      <c r="S216" s="526"/>
      <c r="T216" s="526"/>
      <c r="U216" s="526"/>
      <c r="V216" s="526"/>
      <c r="W216" s="526"/>
      <c r="X216" s="526"/>
      <c r="Y216" s="526"/>
      <c r="Z216" s="526"/>
      <c r="AA216" s="526"/>
      <c r="AB216" s="526"/>
      <c r="AC216" s="526"/>
      <c r="AD216" s="526"/>
      <c r="AE216" s="526"/>
      <c r="AF216" s="526"/>
      <c r="AG216" s="526"/>
      <c r="AH216" s="527"/>
      <c r="AI216" s="469"/>
      <c r="AJ216" s="465"/>
      <c r="AK216" s="465"/>
      <c r="AL216" s="465"/>
      <c r="AM216" s="465"/>
      <c r="AN216" s="470"/>
    </row>
    <row r="217" spans="1:40" ht="17.25" customHeight="1">
      <c r="A217" s="134"/>
      <c r="B217" s="134"/>
      <c r="C217" s="144"/>
      <c r="D217" s="144"/>
      <c r="E217" s="537" t="s">
        <v>336</v>
      </c>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7"/>
      <c r="AK217" s="537"/>
      <c r="AL217" s="537"/>
      <c r="AM217" s="537"/>
      <c r="AN217" s="537"/>
    </row>
    <row r="218" spans="1:40" ht="17.25" customHeight="1">
      <c r="A218" s="134"/>
      <c r="B218" s="134"/>
      <c r="C218" s="144"/>
      <c r="D218" s="144"/>
      <c r="E218" s="538"/>
      <c r="F218" s="538"/>
      <c r="G218" s="538"/>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row>
    <row r="219" spans="1:40" ht="17.25" customHeight="1">
      <c r="A219" s="134"/>
      <c r="B219" s="134"/>
      <c r="C219" s="144"/>
      <c r="D219" s="144"/>
      <c r="E219" s="538"/>
      <c r="F219" s="538"/>
      <c r="G219" s="538"/>
      <c r="H219" s="538"/>
      <c r="I219" s="538"/>
      <c r="J219" s="538"/>
      <c r="K219" s="538"/>
      <c r="L219" s="538"/>
      <c r="M219" s="538"/>
      <c r="N219" s="538"/>
      <c r="O219" s="538"/>
      <c r="P219" s="538"/>
      <c r="Q219" s="538"/>
      <c r="R219" s="538"/>
      <c r="S219" s="538"/>
      <c r="T219" s="538"/>
      <c r="U219" s="538"/>
      <c r="V219" s="538"/>
      <c r="W219" s="538"/>
      <c r="X219" s="538"/>
      <c r="Y219" s="538"/>
      <c r="Z219" s="538"/>
      <c r="AA219" s="538"/>
      <c r="AB219" s="538"/>
      <c r="AC219" s="538"/>
      <c r="AD219" s="538"/>
      <c r="AE219" s="538"/>
      <c r="AF219" s="538"/>
      <c r="AG219" s="538"/>
      <c r="AH219" s="538"/>
      <c r="AI219" s="538"/>
      <c r="AJ219" s="538"/>
      <c r="AK219" s="538"/>
      <c r="AL219" s="538"/>
      <c r="AM219" s="538"/>
      <c r="AN219" s="538"/>
    </row>
    <row r="220" spans="1:40" ht="17.25" customHeight="1">
      <c r="A220" s="134"/>
      <c r="B220" s="134"/>
      <c r="C220" s="144"/>
      <c r="D220" s="144"/>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row>
    <row r="221" spans="1:40" ht="17.25" customHeight="1">
      <c r="A221" s="134"/>
      <c r="B221" s="134"/>
      <c r="C221" s="144"/>
      <c r="D221" s="144"/>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row>
    <row r="222" spans="1:40" ht="10.5" customHeight="1">
      <c r="A222" s="134"/>
      <c r="B222" s="134"/>
      <c r="C222" s="144"/>
      <c r="D222" s="144"/>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5"/>
      <c r="AJ222" s="145"/>
      <c r="AK222" s="145"/>
      <c r="AL222" s="145"/>
      <c r="AM222" s="145"/>
      <c r="AN222" s="145"/>
    </row>
    <row r="223" spans="1:40" ht="17.25" customHeight="1">
      <c r="A223" s="134"/>
      <c r="B223" s="135" t="s">
        <v>337</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row>
    <row r="224" spans="1:40" ht="17.25" customHeight="1">
      <c r="A224" s="134"/>
      <c r="B224" s="134"/>
      <c r="C224" s="466">
        <v>65</v>
      </c>
      <c r="D224" s="458"/>
      <c r="E224" s="481" t="s">
        <v>338</v>
      </c>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3"/>
      <c r="AI224" s="466"/>
      <c r="AJ224" s="457"/>
      <c r="AK224" s="457"/>
      <c r="AL224" s="457"/>
      <c r="AM224" s="457"/>
      <c r="AN224" s="458"/>
    </row>
    <row r="225" spans="1:40" ht="17.25" customHeight="1">
      <c r="A225" s="134"/>
      <c r="B225" s="134"/>
      <c r="C225" s="469"/>
      <c r="D225" s="470"/>
      <c r="E225" s="525"/>
      <c r="F225" s="526"/>
      <c r="G225" s="526"/>
      <c r="H225" s="526"/>
      <c r="I225" s="526"/>
      <c r="J225" s="526"/>
      <c r="K225" s="526"/>
      <c r="L225" s="526"/>
      <c r="M225" s="526"/>
      <c r="N225" s="526"/>
      <c r="O225" s="526"/>
      <c r="P225" s="526"/>
      <c r="Q225" s="526"/>
      <c r="R225" s="526"/>
      <c r="S225" s="526"/>
      <c r="T225" s="526"/>
      <c r="U225" s="526"/>
      <c r="V225" s="526"/>
      <c r="W225" s="526"/>
      <c r="X225" s="526"/>
      <c r="Y225" s="526"/>
      <c r="Z225" s="526"/>
      <c r="AA225" s="526"/>
      <c r="AB225" s="526"/>
      <c r="AC225" s="526"/>
      <c r="AD225" s="526"/>
      <c r="AE225" s="526"/>
      <c r="AF225" s="526"/>
      <c r="AG225" s="526"/>
      <c r="AH225" s="527"/>
      <c r="AI225" s="469"/>
      <c r="AJ225" s="465"/>
      <c r="AK225" s="465"/>
      <c r="AL225" s="465"/>
      <c r="AM225" s="465"/>
      <c r="AN225" s="470"/>
    </row>
    <row r="226" spans="1:40" ht="18" customHeight="1">
      <c r="A226" s="134"/>
      <c r="B226" s="134"/>
      <c r="C226" s="466">
        <v>66</v>
      </c>
      <c r="D226" s="458"/>
      <c r="E226" s="482" t="s">
        <v>339</v>
      </c>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2"/>
      <c r="AD226" s="482"/>
      <c r="AE226" s="482"/>
      <c r="AF226" s="482"/>
      <c r="AG226" s="482"/>
      <c r="AH226" s="483"/>
      <c r="AI226" s="466"/>
      <c r="AJ226" s="457"/>
      <c r="AK226" s="457"/>
      <c r="AL226" s="457"/>
      <c r="AM226" s="457"/>
      <c r="AN226" s="458"/>
    </row>
    <row r="227" spans="1:40" ht="18" customHeight="1">
      <c r="A227" s="134"/>
      <c r="B227" s="134"/>
      <c r="C227" s="467"/>
      <c r="D227" s="468"/>
      <c r="E227" s="485"/>
      <c r="F227" s="485"/>
      <c r="G227" s="485"/>
      <c r="H227" s="485"/>
      <c r="I227" s="485"/>
      <c r="J227" s="485"/>
      <c r="K227" s="485"/>
      <c r="L227" s="485"/>
      <c r="M227" s="485"/>
      <c r="N227" s="485"/>
      <c r="O227" s="485"/>
      <c r="P227" s="485"/>
      <c r="Q227" s="485"/>
      <c r="R227" s="485"/>
      <c r="S227" s="485"/>
      <c r="T227" s="485"/>
      <c r="U227" s="485"/>
      <c r="V227" s="485"/>
      <c r="W227" s="485"/>
      <c r="X227" s="485"/>
      <c r="Y227" s="485"/>
      <c r="Z227" s="485"/>
      <c r="AA227" s="485"/>
      <c r="AB227" s="485"/>
      <c r="AC227" s="485"/>
      <c r="AD227" s="485"/>
      <c r="AE227" s="485"/>
      <c r="AF227" s="485"/>
      <c r="AG227" s="485"/>
      <c r="AH227" s="486"/>
      <c r="AI227" s="467"/>
      <c r="AJ227" s="513"/>
      <c r="AK227" s="513"/>
      <c r="AL227" s="513"/>
      <c r="AM227" s="513"/>
      <c r="AN227" s="468"/>
    </row>
    <row r="228" spans="1:40" ht="25.5" customHeight="1">
      <c r="A228" s="134"/>
      <c r="B228" s="134"/>
      <c r="C228" s="467"/>
      <c r="D228" s="468"/>
      <c r="E228" s="526"/>
      <c r="F228" s="526"/>
      <c r="G228" s="526"/>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7"/>
      <c r="AI228" s="469"/>
      <c r="AJ228" s="465"/>
      <c r="AK228" s="465"/>
      <c r="AL228" s="465"/>
      <c r="AM228" s="465"/>
      <c r="AN228" s="470"/>
    </row>
    <row r="229" spans="1:40" ht="19.5" customHeight="1">
      <c r="A229" s="134"/>
      <c r="B229" s="134"/>
      <c r="C229" s="467"/>
      <c r="D229" s="468"/>
      <c r="E229" s="196" t="s">
        <v>340</v>
      </c>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49"/>
      <c r="AJ229" s="149"/>
      <c r="AK229" s="149"/>
      <c r="AL229" s="149"/>
      <c r="AM229" s="149"/>
      <c r="AN229" s="198"/>
    </row>
    <row r="230" spans="1:40" ht="18" customHeight="1">
      <c r="A230" s="134"/>
      <c r="B230" s="134"/>
      <c r="C230" s="467"/>
      <c r="D230" s="468"/>
      <c r="E230" s="164"/>
      <c r="F230" s="144" t="s">
        <v>341</v>
      </c>
      <c r="G230" s="199" t="s">
        <v>342</v>
      </c>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4"/>
      <c r="AJ230" s="144"/>
      <c r="AK230" s="144"/>
      <c r="AL230" s="144"/>
      <c r="AM230" s="144"/>
      <c r="AN230" s="200"/>
    </row>
    <row r="231" spans="1:40" ht="18" customHeight="1">
      <c r="A231" s="134"/>
      <c r="B231" s="134"/>
      <c r="C231" s="467"/>
      <c r="D231" s="468"/>
      <c r="E231" s="164"/>
      <c r="F231" s="145" t="s">
        <v>341</v>
      </c>
      <c r="G231" s="145" t="s">
        <v>343</v>
      </c>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4"/>
      <c r="AJ231" s="144"/>
      <c r="AK231" s="144"/>
      <c r="AL231" s="144"/>
      <c r="AM231" s="144"/>
      <c r="AN231" s="200"/>
    </row>
    <row r="232" spans="1:40" ht="18" customHeight="1">
      <c r="A232" s="134"/>
      <c r="B232" s="134"/>
      <c r="C232" s="467"/>
      <c r="D232" s="468"/>
      <c r="E232" s="164"/>
      <c r="F232" s="145" t="s">
        <v>341</v>
      </c>
      <c r="G232" s="145" t="s">
        <v>344</v>
      </c>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4"/>
      <c r="AJ232" s="144"/>
      <c r="AK232" s="144"/>
      <c r="AL232" s="144"/>
      <c r="AM232" s="144"/>
      <c r="AN232" s="200"/>
    </row>
    <row r="233" spans="1:40" ht="17.25" customHeight="1">
      <c r="A233" s="134"/>
      <c r="B233" s="134"/>
      <c r="C233" s="467"/>
      <c r="D233" s="468"/>
      <c r="E233" s="201"/>
      <c r="F233" s="562" t="s">
        <v>345</v>
      </c>
      <c r="G233" s="445" t="s">
        <v>346</v>
      </c>
      <c r="H233" s="446"/>
      <c r="I233" s="446"/>
      <c r="J233" s="446"/>
      <c r="K233" s="447"/>
      <c r="L233" s="445" t="s">
        <v>347</v>
      </c>
      <c r="M233" s="446"/>
      <c r="N233" s="446"/>
      <c r="O233" s="446"/>
      <c r="P233" s="446"/>
      <c r="Q233" s="447"/>
      <c r="R233" s="565" t="s">
        <v>348</v>
      </c>
      <c r="S233" s="565"/>
      <c r="T233" s="565"/>
      <c r="U233" s="565"/>
      <c r="V233" s="565"/>
      <c r="W233" s="565"/>
      <c r="X233" s="565"/>
      <c r="Y233" s="565"/>
      <c r="Z233" s="565"/>
      <c r="AA233" s="565"/>
      <c r="AB233" s="565"/>
      <c r="AC233" s="565"/>
      <c r="AD233" s="565"/>
      <c r="AE233" s="565"/>
      <c r="AF233" s="565"/>
      <c r="AG233" s="565"/>
      <c r="AH233" s="565"/>
      <c r="AI233" s="565"/>
      <c r="AJ233" s="565"/>
      <c r="AK233" s="565"/>
      <c r="AL233" s="565"/>
      <c r="AM233" s="565"/>
      <c r="AN233" s="154"/>
    </row>
    <row r="234" spans="1:40" ht="17.25" customHeight="1">
      <c r="A234" s="134"/>
      <c r="B234" s="134"/>
      <c r="C234" s="467"/>
      <c r="D234" s="468"/>
      <c r="E234" s="201"/>
      <c r="F234" s="563"/>
      <c r="G234" s="566"/>
      <c r="H234" s="457"/>
      <c r="I234" s="457"/>
      <c r="J234" s="457"/>
      <c r="K234" s="458"/>
      <c r="L234" s="466"/>
      <c r="M234" s="457"/>
      <c r="N234" s="457"/>
      <c r="O234" s="457"/>
      <c r="P234" s="457"/>
      <c r="Q234" s="458"/>
      <c r="R234" s="466"/>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8"/>
      <c r="AN234" s="154"/>
    </row>
    <row r="235" spans="1:40" ht="17.25" customHeight="1">
      <c r="A235" s="134"/>
      <c r="B235" s="134"/>
      <c r="C235" s="467"/>
      <c r="D235" s="468"/>
      <c r="E235" s="201"/>
      <c r="F235" s="563"/>
      <c r="G235" s="467"/>
      <c r="H235" s="513"/>
      <c r="I235" s="513"/>
      <c r="J235" s="513"/>
      <c r="K235" s="468"/>
      <c r="L235" s="467"/>
      <c r="M235" s="513"/>
      <c r="N235" s="513"/>
      <c r="O235" s="513"/>
      <c r="P235" s="513"/>
      <c r="Q235" s="468"/>
      <c r="R235" s="467"/>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468"/>
      <c r="AN235" s="154"/>
    </row>
    <row r="236" spans="1:40" ht="17.25" customHeight="1">
      <c r="A236" s="134"/>
      <c r="B236" s="134"/>
      <c r="C236" s="467"/>
      <c r="D236" s="468"/>
      <c r="E236" s="201"/>
      <c r="F236" s="563"/>
      <c r="G236" s="467"/>
      <c r="H236" s="513"/>
      <c r="I236" s="513"/>
      <c r="J236" s="513"/>
      <c r="K236" s="468"/>
      <c r="L236" s="467"/>
      <c r="M236" s="513"/>
      <c r="N236" s="513"/>
      <c r="O236" s="513"/>
      <c r="P236" s="513"/>
      <c r="Q236" s="468"/>
      <c r="R236" s="467"/>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468"/>
      <c r="AN236" s="154"/>
    </row>
    <row r="237" spans="1:40" ht="17.25" customHeight="1">
      <c r="A237" s="134"/>
      <c r="B237" s="134"/>
      <c r="C237" s="467"/>
      <c r="D237" s="468"/>
      <c r="E237" s="201"/>
      <c r="F237" s="563"/>
      <c r="G237" s="467"/>
      <c r="H237" s="513"/>
      <c r="I237" s="513"/>
      <c r="J237" s="513"/>
      <c r="K237" s="468"/>
      <c r="L237" s="467"/>
      <c r="M237" s="513"/>
      <c r="N237" s="513"/>
      <c r="O237" s="513"/>
      <c r="P237" s="513"/>
      <c r="Q237" s="468"/>
      <c r="R237" s="467"/>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468"/>
      <c r="AN237" s="154"/>
    </row>
    <row r="238" spans="1:40" ht="17.25" customHeight="1">
      <c r="A238" s="134"/>
      <c r="B238" s="134"/>
      <c r="C238" s="467"/>
      <c r="D238" s="468"/>
      <c r="E238" s="201"/>
      <c r="F238" s="563"/>
      <c r="G238" s="467"/>
      <c r="H238" s="513"/>
      <c r="I238" s="513"/>
      <c r="J238" s="513"/>
      <c r="K238" s="468"/>
      <c r="L238" s="467"/>
      <c r="M238" s="513"/>
      <c r="N238" s="513"/>
      <c r="O238" s="513"/>
      <c r="P238" s="513"/>
      <c r="Q238" s="468"/>
      <c r="R238" s="467"/>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468"/>
      <c r="AN238" s="154"/>
    </row>
    <row r="239" spans="1:40" ht="17.25" customHeight="1">
      <c r="A239" s="134"/>
      <c r="B239" s="134"/>
      <c r="C239" s="467"/>
      <c r="D239" s="468"/>
      <c r="E239" s="201"/>
      <c r="F239" s="563"/>
      <c r="G239" s="467"/>
      <c r="H239" s="513"/>
      <c r="I239" s="513"/>
      <c r="J239" s="513"/>
      <c r="K239" s="468"/>
      <c r="L239" s="467"/>
      <c r="M239" s="513"/>
      <c r="N239" s="513"/>
      <c r="O239" s="513"/>
      <c r="P239" s="513"/>
      <c r="Q239" s="468"/>
      <c r="R239" s="467"/>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468"/>
      <c r="AN239" s="154"/>
    </row>
    <row r="240" spans="1:40" ht="17.25" customHeight="1">
      <c r="A240" s="134"/>
      <c r="B240" s="134"/>
      <c r="C240" s="467"/>
      <c r="D240" s="468"/>
      <c r="E240" s="201"/>
      <c r="F240" s="563"/>
      <c r="G240" s="467"/>
      <c r="H240" s="513"/>
      <c r="I240" s="513"/>
      <c r="J240" s="513"/>
      <c r="K240" s="468"/>
      <c r="L240" s="467"/>
      <c r="M240" s="513"/>
      <c r="N240" s="513"/>
      <c r="O240" s="513"/>
      <c r="P240" s="513"/>
      <c r="Q240" s="468"/>
      <c r="R240" s="467"/>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468"/>
      <c r="AN240" s="154"/>
    </row>
    <row r="241" spans="1:40" ht="17.25" customHeight="1">
      <c r="A241" s="134"/>
      <c r="B241" s="134"/>
      <c r="C241" s="467"/>
      <c r="D241" s="468"/>
      <c r="E241" s="201"/>
      <c r="F241" s="563"/>
      <c r="G241" s="467"/>
      <c r="H241" s="513"/>
      <c r="I241" s="513"/>
      <c r="J241" s="513"/>
      <c r="K241" s="468"/>
      <c r="L241" s="467"/>
      <c r="M241" s="513"/>
      <c r="N241" s="513"/>
      <c r="O241" s="513"/>
      <c r="P241" s="513"/>
      <c r="Q241" s="468"/>
      <c r="R241" s="467"/>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468"/>
      <c r="AN241" s="154"/>
    </row>
    <row r="242" spans="1:40" ht="17.25" customHeight="1">
      <c r="A242" s="134"/>
      <c r="B242" s="134"/>
      <c r="C242" s="467"/>
      <c r="D242" s="468"/>
      <c r="E242" s="201"/>
      <c r="F242" s="563"/>
      <c r="G242" s="467"/>
      <c r="H242" s="513"/>
      <c r="I242" s="513"/>
      <c r="J242" s="513"/>
      <c r="K242" s="468"/>
      <c r="L242" s="467"/>
      <c r="M242" s="513"/>
      <c r="N242" s="513"/>
      <c r="O242" s="513"/>
      <c r="P242" s="513"/>
      <c r="Q242" s="468"/>
      <c r="R242" s="467"/>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468"/>
      <c r="AN242" s="154"/>
    </row>
    <row r="243" spans="1:40" ht="17.25" customHeight="1">
      <c r="A243" s="134"/>
      <c r="B243" s="134"/>
      <c r="C243" s="467"/>
      <c r="D243" s="468"/>
      <c r="E243" s="201"/>
      <c r="F243" s="564"/>
      <c r="G243" s="469"/>
      <c r="H243" s="465"/>
      <c r="I243" s="465"/>
      <c r="J243" s="465"/>
      <c r="K243" s="470"/>
      <c r="L243" s="469"/>
      <c r="M243" s="465"/>
      <c r="N243" s="465"/>
      <c r="O243" s="465"/>
      <c r="P243" s="465"/>
      <c r="Q243" s="470"/>
      <c r="R243" s="469"/>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70"/>
      <c r="AN243" s="154"/>
    </row>
    <row r="244" spans="1:40" ht="17.25" customHeight="1">
      <c r="A244" s="134"/>
      <c r="B244" s="134"/>
      <c r="C244" s="467"/>
      <c r="D244" s="468"/>
      <c r="E244" s="201"/>
      <c r="F244" s="562" t="s">
        <v>349</v>
      </c>
      <c r="G244" s="466"/>
      <c r="H244" s="457"/>
      <c r="I244" s="457"/>
      <c r="J244" s="457"/>
      <c r="K244" s="458"/>
      <c r="L244" s="466"/>
      <c r="M244" s="457"/>
      <c r="N244" s="457"/>
      <c r="O244" s="457"/>
      <c r="P244" s="457"/>
      <c r="Q244" s="458"/>
      <c r="R244" s="466"/>
      <c r="S244" s="457"/>
      <c r="T244" s="457"/>
      <c r="U244" s="457"/>
      <c r="V244" s="457"/>
      <c r="W244" s="457"/>
      <c r="X244" s="457"/>
      <c r="Y244" s="457"/>
      <c r="Z244" s="457"/>
      <c r="AA244" s="457"/>
      <c r="AB244" s="457"/>
      <c r="AC244" s="457"/>
      <c r="AD244" s="457"/>
      <c r="AE244" s="457"/>
      <c r="AF244" s="457"/>
      <c r="AG244" s="457"/>
      <c r="AH244" s="457"/>
      <c r="AI244" s="457"/>
      <c r="AJ244" s="457"/>
      <c r="AK244" s="457"/>
      <c r="AL244" s="457"/>
      <c r="AM244" s="458"/>
      <c r="AN244" s="154"/>
    </row>
    <row r="245" spans="1:40" ht="17.25" customHeight="1">
      <c r="A245" s="134"/>
      <c r="B245" s="134"/>
      <c r="C245" s="467"/>
      <c r="D245" s="468"/>
      <c r="E245" s="201"/>
      <c r="F245" s="563"/>
      <c r="G245" s="467"/>
      <c r="H245" s="513"/>
      <c r="I245" s="513"/>
      <c r="J245" s="513"/>
      <c r="K245" s="468"/>
      <c r="L245" s="467"/>
      <c r="M245" s="513"/>
      <c r="N245" s="513"/>
      <c r="O245" s="513"/>
      <c r="P245" s="513"/>
      <c r="Q245" s="468"/>
      <c r="R245" s="467"/>
      <c r="S245" s="513"/>
      <c r="T245" s="513"/>
      <c r="U245" s="513"/>
      <c r="V245" s="513"/>
      <c r="W245" s="513"/>
      <c r="X245" s="513"/>
      <c r="Y245" s="513"/>
      <c r="Z245" s="513"/>
      <c r="AA245" s="513"/>
      <c r="AB245" s="513"/>
      <c r="AC245" s="513"/>
      <c r="AD245" s="513"/>
      <c r="AE245" s="513"/>
      <c r="AF245" s="513"/>
      <c r="AG245" s="513"/>
      <c r="AH245" s="513"/>
      <c r="AI245" s="513"/>
      <c r="AJ245" s="513"/>
      <c r="AK245" s="513"/>
      <c r="AL245" s="513"/>
      <c r="AM245" s="468"/>
      <c r="AN245" s="154"/>
    </row>
    <row r="246" spans="1:40" ht="17.25" customHeight="1">
      <c r="A246" s="134"/>
      <c r="B246" s="134"/>
      <c r="C246" s="467"/>
      <c r="D246" s="468"/>
      <c r="E246" s="201"/>
      <c r="F246" s="563"/>
      <c r="G246" s="467"/>
      <c r="H246" s="513"/>
      <c r="I246" s="513"/>
      <c r="J246" s="513"/>
      <c r="K246" s="468"/>
      <c r="L246" s="467"/>
      <c r="M246" s="513"/>
      <c r="N246" s="513"/>
      <c r="O246" s="513"/>
      <c r="P246" s="513"/>
      <c r="Q246" s="468"/>
      <c r="R246" s="467"/>
      <c r="S246" s="513"/>
      <c r="T246" s="513"/>
      <c r="U246" s="513"/>
      <c r="V246" s="513"/>
      <c r="W246" s="513"/>
      <c r="X246" s="513"/>
      <c r="Y246" s="513"/>
      <c r="Z246" s="513"/>
      <c r="AA246" s="513"/>
      <c r="AB246" s="513"/>
      <c r="AC246" s="513"/>
      <c r="AD246" s="513"/>
      <c r="AE246" s="513"/>
      <c r="AF246" s="513"/>
      <c r="AG246" s="513"/>
      <c r="AH246" s="513"/>
      <c r="AI246" s="513"/>
      <c r="AJ246" s="513"/>
      <c r="AK246" s="513"/>
      <c r="AL246" s="513"/>
      <c r="AM246" s="468"/>
      <c r="AN246" s="154"/>
    </row>
    <row r="247" spans="1:40" ht="17.25" customHeight="1">
      <c r="A247" s="134"/>
      <c r="B247" s="134"/>
      <c r="C247" s="467"/>
      <c r="D247" s="468"/>
      <c r="E247" s="201"/>
      <c r="F247" s="563"/>
      <c r="G247" s="467"/>
      <c r="H247" s="513"/>
      <c r="I247" s="513"/>
      <c r="J247" s="513"/>
      <c r="K247" s="468"/>
      <c r="L247" s="467"/>
      <c r="M247" s="513"/>
      <c r="N247" s="513"/>
      <c r="O247" s="513"/>
      <c r="P247" s="513"/>
      <c r="Q247" s="468"/>
      <c r="R247" s="467"/>
      <c r="S247" s="513"/>
      <c r="T247" s="513"/>
      <c r="U247" s="513"/>
      <c r="V247" s="513"/>
      <c r="W247" s="513"/>
      <c r="X247" s="513"/>
      <c r="Y247" s="513"/>
      <c r="Z247" s="513"/>
      <c r="AA247" s="513"/>
      <c r="AB247" s="513"/>
      <c r="AC247" s="513"/>
      <c r="AD247" s="513"/>
      <c r="AE247" s="513"/>
      <c r="AF247" s="513"/>
      <c r="AG247" s="513"/>
      <c r="AH247" s="513"/>
      <c r="AI247" s="513"/>
      <c r="AJ247" s="513"/>
      <c r="AK247" s="513"/>
      <c r="AL247" s="513"/>
      <c r="AM247" s="468"/>
      <c r="AN247" s="154"/>
    </row>
    <row r="248" spans="1:40" ht="17.25" customHeight="1">
      <c r="A248" s="134"/>
      <c r="B248" s="134"/>
      <c r="C248" s="467"/>
      <c r="D248" s="468"/>
      <c r="E248" s="201"/>
      <c r="F248" s="563"/>
      <c r="G248" s="467"/>
      <c r="H248" s="513"/>
      <c r="I248" s="513"/>
      <c r="J248" s="513"/>
      <c r="K248" s="468"/>
      <c r="L248" s="467"/>
      <c r="M248" s="513"/>
      <c r="N248" s="513"/>
      <c r="O248" s="513"/>
      <c r="P248" s="513"/>
      <c r="Q248" s="468"/>
      <c r="R248" s="467"/>
      <c r="S248" s="513"/>
      <c r="T248" s="513"/>
      <c r="U248" s="513"/>
      <c r="V248" s="513"/>
      <c r="W248" s="513"/>
      <c r="X248" s="513"/>
      <c r="Y248" s="513"/>
      <c r="Z248" s="513"/>
      <c r="AA248" s="513"/>
      <c r="AB248" s="513"/>
      <c r="AC248" s="513"/>
      <c r="AD248" s="513"/>
      <c r="AE248" s="513"/>
      <c r="AF248" s="513"/>
      <c r="AG248" s="513"/>
      <c r="AH248" s="513"/>
      <c r="AI248" s="513"/>
      <c r="AJ248" s="513"/>
      <c r="AK248" s="513"/>
      <c r="AL248" s="513"/>
      <c r="AM248" s="468"/>
      <c r="AN248" s="154"/>
    </row>
    <row r="249" spans="1:40" ht="17.25" customHeight="1">
      <c r="A249" s="134"/>
      <c r="B249" s="134"/>
      <c r="C249" s="467"/>
      <c r="D249" s="468"/>
      <c r="E249" s="201"/>
      <c r="F249" s="563"/>
      <c r="G249" s="467"/>
      <c r="H249" s="513"/>
      <c r="I249" s="513"/>
      <c r="J249" s="513"/>
      <c r="K249" s="468"/>
      <c r="L249" s="467"/>
      <c r="M249" s="513"/>
      <c r="N249" s="513"/>
      <c r="O249" s="513"/>
      <c r="P249" s="513"/>
      <c r="Q249" s="468"/>
      <c r="R249" s="467"/>
      <c r="S249" s="513"/>
      <c r="T249" s="513"/>
      <c r="U249" s="513"/>
      <c r="V249" s="513"/>
      <c r="W249" s="513"/>
      <c r="X249" s="513"/>
      <c r="Y249" s="513"/>
      <c r="Z249" s="513"/>
      <c r="AA249" s="513"/>
      <c r="AB249" s="513"/>
      <c r="AC249" s="513"/>
      <c r="AD249" s="513"/>
      <c r="AE249" s="513"/>
      <c r="AF249" s="513"/>
      <c r="AG249" s="513"/>
      <c r="AH249" s="513"/>
      <c r="AI249" s="513"/>
      <c r="AJ249" s="513"/>
      <c r="AK249" s="513"/>
      <c r="AL249" s="513"/>
      <c r="AM249" s="468"/>
      <c r="AN249" s="154"/>
    </row>
    <row r="250" spans="1:40" ht="17.25" customHeight="1">
      <c r="A250" s="134"/>
      <c r="B250" s="134"/>
      <c r="C250" s="467"/>
      <c r="D250" s="468"/>
      <c r="E250" s="201"/>
      <c r="F250" s="563"/>
      <c r="G250" s="467"/>
      <c r="H250" s="513"/>
      <c r="I250" s="513"/>
      <c r="J250" s="513"/>
      <c r="K250" s="468"/>
      <c r="L250" s="467"/>
      <c r="M250" s="513"/>
      <c r="N250" s="513"/>
      <c r="O250" s="513"/>
      <c r="P250" s="513"/>
      <c r="Q250" s="468"/>
      <c r="R250" s="467"/>
      <c r="S250" s="513"/>
      <c r="T250" s="513"/>
      <c r="U250" s="513"/>
      <c r="V250" s="513"/>
      <c r="W250" s="513"/>
      <c r="X250" s="513"/>
      <c r="Y250" s="513"/>
      <c r="Z250" s="513"/>
      <c r="AA250" s="513"/>
      <c r="AB250" s="513"/>
      <c r="AC250" s="513"/>
      <c r="AD250" s="513"/>
      <c r="AE250" s="513"/>
      <c r="AF250" s="513"/>
      <c r="AG250" s="513"/>
      <c r="AH250" s="513"/>
      <c r="AI250" s="513"/>
      <c r="AJ250" s="513"/>
      <c r="AK250" s="513"/>
      <c r="AL250" s="513"/>
      <c r="AM250" s="468"/>
      <c r="AN250" s="154"/>
    </row>
    <row r="251" spans="1:40" ht="17.25" customHeight="1">
      <c r="A251" s="134"/>
      <c r="B251" s="134"/>
      <c r="C251" s="467"/>
      <c r="D251" s="468"/>
      <c r="E251" s="201"/>
      <c r="F251" s="563"/>
      <c r="G251" s="467"/>
      <c r="H251" s="513"/>
      <c r="I251" s="513"/>
      <c r="J251" s="513"/>
      <c r="K251" s="468"/>
      <c r="L251" s="467"/>
      <c r="M251" s="513"/>
      <c r="N251" s="513"/>
      <c r="O251" s="513"/>
      <c r="P251" s="513"/>
      <c r="Q251" s="468"/>
      <c r="R251" s="467"/>
      <c r="S251" s="513"/>
      <c r="T251" s="513"/>
      <c r="U251" s="513"/>
      <c r="V251" s="513"/>
      <c r="W251" s="513"/>
      <c r="X251" s="513"/>
      <c r="Y251" s="513"/>
      <c r="Z251" s="513"/>
      <c r="AA251" s="513"/>
      <c r="AB251" s="513"/>
      <c r="AC251" s="513"/>
      <c r="AD251" s="513"/>
      <c r="AE251" s="513"/>
      <c r="AF251" s="513"/>
      <c r="AG251" s="513"/>
      <c r="AH251" s="513"/>
      <c r="AI251" s="513"/>
      <c r="AJ251" s="513"/>
      <c r="AK251" s="513"/>
      <c r="AL251" s="513"/>
      <c r="AM251" s="468"/>
      <c r="AN251" s="154"/>
    </row>
    <row r="252" spans="1:40" ht="17.25" customHeight="1">
      <c r="A252" s="134"/>
      <c r="B252" s="134"/>
      <c r="C252" s="467"/>
      <c r="D252" s="468"/>
      <c r="E252" s="201"/>
      <c r="F252" s="563"/>
      <c r="G252" s="467"/>
      <c r="H252" s="513"/>
      <c r="I252" s="513"/>
      <c r="J252" s="513"/>
      <c r="K252" s="468"/>
      <c r="L252" s="467"/>
      <c r="M252" s="513"/>
      <c r="N252" s="513"/>
      <c r="O252" s="513"/>
      <c r="P252" s="513"/>
      <c r="Q252" s="468"/>
      <c r="R252" s="467"/>
      <c r="S252" s="513"/>
      <c r="T252" s="513"/>
      <c r="U252" s="513"/>
      <c r="V252" s="513"/>
      <c r="W252" s="513"/>
      <c r="X252" s="513"/>
      <c r="Y252" s="513"/>
      <c r="Z252" s="513"/>
      <c r="AA252" s="513"/>
      <c r="AB252" s="513"/>
      <c r="AC252" s="513"/>
      <c r="AD252" s="513"/>
      <c r="AE252" s="513"/>
      <c r="AF252" s="513"/>
      <c r="AG252" s="513"/>
      <c r="AH252" s="513"/>
      <c r="AI252" s="513"/>
      <c r="AJ252" s="513"/>
      <c r="AK252" s="513"/>
      <c r="AL252" s="513"/>
      <c r="AM252" s="468"/>
      <c r="AN252" s="154"/>
    </row>
    <row r="253" spans="1:40" ht="17.25" customHeight="1">
      <c r="A253" s="134"/>
      <c r="B253" s="134"/>
      <c r="C253" s="467"/>
      <c r="D253" s="468"/>
      <c r="E253" s="201"/>
      <c r="F253" s="563"/>
      <c r="G253" s="467"/>
      <c r="H253" s="513"/>
      <c r="I253" s="513"/>
      <c r="J253" s="513"/>
      <c r="K253" s="468"/>
      <c r="L253" s="467"/>
      <c r="M253" s="513"/>
      <c r="N253" s="513"/>
      <c r="O253" s="513"/>
      <c r="P253" s="513"/>
      <c r="Q253" s="468"/>
      <c r="R253" s="467"/>
      <c r="S253" s="513"/>
      <c r="T253" s="513"/>
      <c r="U253" s="513"/>
      <c r="V253" s="513"/>
      <c r="W253" s="513"/>
      <c r="X253" s="513"/>
      <c r="Y253" s="513"/>
      <c r="Z253" s="513"/>
      <c r="AA253" s="513"/>
      <c r="AB253" s="513"/>
      <c r="AC253" s="513"/>
      <c r="AD253" s="513"/>
      <c r="AE253" s="513"/>
      <c r="AF253" s="513"/>
      <c r="AG253" s="513"/>
      <c r="AH253" s="513"/>
      <c r="AI253" s="513"/>
      <c r="AJ253" s="513"/>
      <c r="AK253" s="513"/>
      <c r="AL253" s="513"/>
      <c r="AM253" s="468"/>
      <c r="AN253" s="154"/>
    </row>
    <row r="254" spans="1:40" ht="17.25" customHeight="1">
      <c r="A254" s="134"/>
      <c r="B254" s="134"/>
      <c r="C254" s="467"/>
      <c r="D254" s="468"/>
      <c r="E254" s="201"/>
      <c r="F254" s="564"/>
      <c r="G254" s="469"/>
      <c r="H254" s="465"/>
      <c r="I254" s="465"/>
      <c r="J254" s="465"/>
      <c r="K254" s="470"/>
      <c r="L254" s="469"/>
      <c r="M254" s="465"/>
      <c r="N254" s="465"/>
      <c r="O254" s="465"/>
      <c r="P254" s="465"/>
      <c r="Q254" s="470"/>
      <c r="R254" s="469"/>
      <c r="S254" s="465"/>
      <c r="T254" s="465"/>
      <c r="U254" s="465"/>
      <c r="V254" s="465"/>
      <c r="W254" s="465"/>
      <c r="X254" s="465"/>
      <c r="Y254" s="465"/>
      <c r="Z254" s="465"/>
      <c r="AA254" s="465"/>
      <c r="AB254" s="465"/>
      <c r="AC254" s="465"/>
      <c r="AD254" s="465"/>
      <c r="AE254" s="465"/>
      <c r="AF254" s="465"/>
      <c r="AG254" s="465"/>
      <c r="AH254" s="465"/>
      <c r="AI254" s="465"/>
      <c r="AJ254" s="465"/>
      <c r="AK254" s="465"/>
      <c r="AL254" s="465"/>
      <c r="AM254" s="470"/>
      <c r="AN254" s="154"/>
    </row>
    <row r="255" spans="1:40" ht="10.5" customHeight="1">
      <c r="A255" s="134"/>
      <c r="B255" s="134"/>
      <c r="C255" s="469"/>
      <c r="D255" s="470"/>
      <c r="E255" s="157"/>
      <c r="F255" s="202"/>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0"/>
      <c r="AL255" s="150"/>
      <c r="AM255" s="150"/>
      <c r="AN255" s="159"/>
    </row>
    <row r="256" spans="1:40" ht="17.25" customHeight="1">
      <c r="A256" s="134"/>
      <c r="B256" s="134"/>
      <c r="C256" s="466">
        <v>67</v>
      </c>
      <c r="D256" s="458"/>
      <c r="E256" s="481" t="s">
        <v>350</v>
      </c>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c r="AE256" s="482"/>
      <c r="AF256" s="482"/>
      <c r="AG256" s="482"/>
      <c r="AH256" s="483"/>
      <c r="AI256" s="466"/>
      <c r="AJ256" s="457"/>
      <c r="AK256" s="457"/>
      <c r="AL256" s="457"/>
      <c r="AM256" s="457"/>
      <c r="AN256" s="458"/>
    </row>
    <row r="257" spans="1:40" ht="17.25" customHeight="1">
      <c r="A257" s="134"/>
      <c r="B257" s="134"/>
      <c r="C257" s="467"/>
      <c r="D257" s="468"/>
      <c r="E257" s="484"/>
      <c r="F257" s="485"/>
      <c r="G257" s="485"/>
      <c r="H257" s="485"/>
      <c r="I257" s="485"/>
      <c r="J257" s="485"/>
      <c r="K257" s="485"/>
      <c r="L257" s="485"/>
      <c r="M257" s="485"/>
      <c r="N257" s="485"/>
      <c r="O257" s="485"/>
      <c r="P257" s="485"/>
      <c r="Q257" s="485"/>
      <c r="R257" s="485"/>
      <c r="S257" s="485"/>
      <c r="T257" s="485"/>
      <c r="U257" s="485"/>
      <c r="V257" s="485"/>
      <c r="W257" s="485"/>
      <c r="X257" s="485"/>
      <c r="Y257" s="485"/>
      <c r="Z257" s="485"/>
      <c r="AA257" s="485"/>
      <c r="AB257" s="485"/>
      <c r="AC257" s="485"/>
      <c r="AD257" s="485"/>
      <c r="AE257" s="485"/>
      <c r="AF257" s="485"/>
      <c r="AG257" s="485"/>
      <c r="AH257" s="486"/>
      <c r="AI257" s="467"/>
      <c r="AJ257" s="513"/>
      <c r="AK257" s="513"/>
      <c r="AL257" s="513"/>
      <c r="AM257" s="513"/>
      <c r="AN257" s="468"/>
    </row>
    <row r="258" spans="1:40" ht="17.25" customHeight="1">
      <c r="A258" s="134"/>
      <c r="B258" s="134"/>
      <c r="C258" s="469"/>
      <c r="D258" s="470"/>
      <c r="E258" s="525"/>
      <c r="F258" s="526"/>
      <c r="G258" s="526"/>
      <c r="H258" s="526"/>
      <c r="I258" s="526"/>
      <c r="J258" s="526"/>
      <c r="K258" s="526"/>
      <c r="L258" s="526"/>
      <c r="M258" s="526"/>
      <c r="N258" s="526"/>
      <c r="O258" s="526"/>
      <c r="P258" s="526"/>
      <c r="Q258" s="526"/>
      <c r="R258" s="526"/>
      <c r="S258" s="526"/>
      <c r="T258" s="526"/>
      <c r="U258" s="526"/>
      <c r="V258" s="526"/>
      <c r="W258" s="526"/>
      <c r="X258" s="526"/>
      <c r="Y258" s="526"/>
      <c r="Z258" s="526"/>
      <c r="AA258" s="526"/>
      <c r="AB258" s="526"/>
      <c r="AC258" s="526"/>
      <c r="AD258" s="526"/>
      <c r="AE258" s="526"/>
      <c r="AF258" s="526"/>
      <c r="AG258" s="526"/>
      <c r="AH258" s="527"/>
      <c r="AI258" s="469"/>
      <c r="AJ258" s="465"/>
      <c r="AK258" s="465"/>
      <c r="AL258" s="465"/>
      <c r="AM258" s="465"/>
      <c r="AN258" s="470"/>
    </row>
    <row r="259" spans="1:40" ht="9" customHeight="1">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row>
    <row r="260" spans="1:40" ht="17.25" customHeight="1">
      <c r="A260" s="134"/>
      <c r="B260" s="135" t="s">
        <v>351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row>
    <row r="261" spans="1:40" ht="17.25" customHeight="1">
      <c r="A261" s="134"/>
      <c r="B261" s="134"/>
      <c r="C261" s="466">
        <v>68</v>
      </c>
      <c r="D261" s="458"/>
      <c r="E261" s="481" t="s">
        <v>352</v>
      </c>
      <c r="F261" s="482"/>
      <c r="G261" s="482"/>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c r="AE261" s="482"/>
      <c r="AF261" s="482"/>
      <c r="AG261" s="482"/>
      <c r="AH261" s="483"/>
      <c r="AI261" s="466"/>
      <c r="AJ261" s="457"/>
      <c r="AK261" s="457"/>
      <c r="AL261" s="457"/>
      <c r="AM261" s="457"/>
      <c r="AN261" s="458"/>
    </row>
    <row r="262" spans="1:40" ht="17.25" customHeight="1">
      <c r="A262" s="134"/>
      <c r="B262" s="134"/>
      <c r="C262" s="469"/>
      <c r="D262" s="470"/>
      <c r="E262" s="525"/>
      <c r="F262" s="526"/>
      <c r="G262" s="526"/>
      <c r="H262" s="526"/>
      <c r="I262" s="526"/>
      <c r="J262" s="526"/>
      <c r="K262" s="526"/>
      <c r="L262" s="526"/>
      <c r="M262" s="526"/>
      <c r="N262" s="526"/>
      <c r="O262" s="526"/>
      <c r="P262" s="526"/>
      <c r="Q262" s="526"/>
      <c r="R262" s="526"/>
      <c r="S262" s="526"/>
      <c r="T262" s="526"/>
      <c r="U262" s="526"/>
      <c r="V262" s="526"/>
      <c r="W262" s="526"/>
      <c r="X262" s="526"/>
      <c r="Y262" s="526"/>
      <c r="Z262" s="526"/>
      <c r="AA262" s="526"/>
      <c r="AB262" s="526"/>
      <c r="AC262" s="526"/>
      <c r="AD262" s="526"/>
      <c r="AE262" s="526"/>
      <c r="AF262" s="526"/>
      <c r="AG262" s="526"/>
      <c r="AH262" s="527"/>
      <c r="AI262" s="469"/>
      <c r="AJ262" s="465"/>
      <c r="AK262" s="465"/>
      <c r="AL262" s="465"/>
      <c r="AM262" s="465"/>
      <c r="AN262" s="470"/>
    </row>
    <row r="263" spans="1:40" ht="17.25" customHeight="1">
      <c r="A263" s="134"/>
      <c r="B263" s="134"/>
      <c r="C263" s="466">
        <v>69</v>
      </c>
      <c r="D263" s="458"/>
      <c r="E263" s="481" t="s">
        <v>353</v>
      </c>
      <c r="F263" s="482"/>
      <c r="G263" s="482"/>
      <c r="H263" s="482"/>
      <c r="I263" s="482"/>
      <c r="J263" s="482"/>
      <c r="K263" s="482"/>
      <c r="L263" s="482"/>
      <c r="M263" s="482"/>
      <c r="N263" s="482"/>
      <c r="O263" s="482"/>
      <c r="P263" s="482"/>
      <c r="Q263" s="482"/>
      <c r="R263" s="482"/>
      <c r="S263" s="482"/>
      <c r="T263" s="482"/>
      <c r="U263" s="482"/>
      <c r="V263" s="482"/>
      <c r="W263" s="482"/>
      <c r="X263" s="482"/>
      <c r="Y263" s="482"/>
      <c r="Z263" s="482"/>
      <c r="AA263" s="482"/>
      <c r="AB263" s="482"/>
      <c r="AC263" s="482"/>
      <c r="AD263" s="482"/>
      <c r="AE263" s="482"/>
      <c r="AF263" s="482"/>
      <c r="AG263" s="482"/>
      <c r="AH263" s="483"/>
      <c r="AI263" s="466"/>
      <c r="AJ263" s="457"/>
      <c r="AK263" s="457"/>
      <c r="AL263" s="457"/>
      <c r="AM263" s="457"/>
      <c r="AN263" s="458"/>
    </row>
    <row r="264" spans="1:40" ht="17.25" customHeight="1">
      <c r="A264" s="134"/>
      <c r="B264" s="134"/>
      <c r="C264" s="469"/>
      <c r="D264" s="470"/>
      <c r="E264" s="525"/>
      <c r="F264" s="526"/>
      <c r="G264" s="526"/>
      <c r="H264" s="526"/>
      <c r="I264" s="526"/>
      <c r="J264" s="526"/>
      <c r="K264" s="526"/>
      <c r="L264" s="526"/>
      <c r="M264" s="526"/>
      <c r="N264" s="526"/>
      <c r="O264" s="526"/>
      <c r="P264" s="526"/>
      <c r="Q264" s="526"/>
      <c r="R264" s="526"/>
      <c r="S264" s="526"/>
      <c r="T264" s="526"/>
      <c r="U264" s="526"/>
      <c r="V264" s="526"/>
      <c r="W264" s="526"/>
      <c r="X264" s="526"/>
      <c r="Y264" s="526"/>
      <c r="Z264" s="526"/>
      <c r="AA264" s="526"/>
      <c r="AB264" s="526"/>
      <c r="AC264" s="526"/>
      <c r="AD264" s="526"/>
      <c r="AE264" s="526"/>
      <c r="AF264" s="526"/>
      <c r="AG264" s="526"/>
      <c r="AH264" s="527"/>
      <c r="AI264" s="469"/>
      <c r="AJ264" s="465"/>
      <c r="AK264" s="465"/>
      <c r="AL264" s="465"/>
      <c r="AM264" s="465"/>
      <c r="AN264" s="470"/>
    </row>
    <row r="265" spans="1:40" ht="9" customHeight="1">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row>
    <row r="266" spans="1:40" ht="9" customHeight="1">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row>
    <row r="267" spans="1:40" ht="17.25" customHeight="1">
      <c r="A267" s="134"/>
      <c r="B267" s="135" t="s">
        <v>354</v>
      </c>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row>
    <row r="268" spans="1:40" ht="17.25" customHeight="1">
      <c r="A268" s="134"/>
      <c r="B268" s="134"/>
      <c r="C268" s="466">
        <v>70</v>
      </c>
      <c r="D268" s="458"/>
      <c r="E268" s="481" t="s">
        <v>355</v>
      </c>
      <c r="F268" s="482"/>
      <c r="G268" s="482"/>
      <c r="H268" s="482"/>
      <c r="I268" s="482"/>
      <c r="J268" s="482"/>
      <c r="K268" s="482"/>
      <c r="L268" s="482"/>
      <c r="M268" s="482"/>
      <c r="N268" s="482"/>
      <c r="O268" s="482"/>
      <c r="P268" s="482"/>
      <c r="Q268" s="482"/>
      <c r="R268" s="482"/>
      <c r="S268" s="482"/>
      <c r="T268" s="482"/>
      <c r="U268" s="482"/>
      <c r="V268" s="482"/>
      <c r="W268" s="482"/>
      <c r="X268" s="482"/>
      <c r="Y268" s="482"/>
      <c r="Z268" s="482"/>
      <c r="AA268" s="482"/>
      <c r="AB268" s="482"/>
      <c r="AC268" s="482"/>
      <c r="AD268" s="482"/>
      <c r="AE268" s="482"/>
      <c r="AF268" s="482"/>
      <c r="AG268" s="482"/>
      <c r="AH268" s="483"/>
      <c r="AI268" s="466"/>
      <c r="AJ268" s="457"/>
      <c r="AK268" s="457"/>
      <c r="AL268" s="457"/>
      <c r="AM268" s="457"/>
      <c r="AN268" s="458"/>
    </row>
    <row r="269" spans="1:40" ht="17.25" customHeight="1">
      <c r="A269" s="134"/>
      <c r="B269" s="134"/>
      <c r="C269" s="469"/>
      <c r="D269" s="470"/>
      <c r="E269" s="525"/>
      <c r="F269" s="526"/>
      <c r="G269" s="526"/>
      <c r="H269" s="526"/>
      <c r="I269" s="526"/>
      <c r="J269" s="526"/>
      <c r="K269" s="526"/>
      <c r="L269" s="526"/>
      <c r="M269" s="526"/>
      <c r="N269" s="526"/>
      <c r="O269" s="526"/>
      <c r="P269" s="526"/>
      <c r="Q269" s="526"/>
      <c r="R269" s="526"/>
      <c r="S269" s="526"/>
      <c r="T269" s="526"/>
      <c r="U269" s="526"/>
      <c r="V269" s="526"/>
      <c r="W269" s="526"/>
      <c r="X269" s="526"/>
      <c r="Y269" s="526"/>
      <c r="Z269" s="526"/>
      <c r="AA269" s="526"/>
      <c r="AB269" s="526"/>
      <c r="AC269" s="526"/>
      <c r="AD269" s="526"/>
      <c r="AE269" s="526"/>
      <c r="AF269" s="526"/>
      <c r="AG269" s="526"/>
      <c r="AH269" s="527"/>
      <c r="AI269" s="469"/>
      <c r="AJ269" s="465"/>
      <c r="AK269" s="465"/>
      <c r="AL269" s="465"/>
      <c r="AM269" s="465"/>
      <c r="AN269" s="470"/>
    </row>
    <row r="270" spans="1:40" ht="10.5" customHeight="1">
      <c r="A270" s="134"/>
      <c r="B270" s="134"/>
      <c r="C270" s="144"/>
      <c r="D270" s="144"/>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5"/>
      <c r="AJ270" s="145"/>
      <c r="AK270" s="145"/>
      <c r="AL270" s="145"/>
      <c r="AM270" s="145"/>
      <c r="AN270" s="145"/>
    </row>
    <row r="271" spans="1:40" ht="17.25" customHeight="1">
      <c r="A271" s="134"/>
      <c r="B271" s="135" t="s">
        <v>356</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row>
    <row r="272" spans="1:40" ht="17.25" customHeight="1">
      <c r="A272" s="134"/>
      <c r="B272" s="134"/>
      <c r="C272" s="466">
        <v>71</v>
      </c>
      <c r="D272" s="458"/>
      <c r="E272" s="481" t="s">
        <v>357</v>
      </c>
      <c r="F272" s="482"/>
      <c r="G272" s="482"/>
      <c r="H272" s="482"/>
      <c r="I272" s="482"/>
      <c r="J272" s="482"/>
      <c r="K272" s="482"/>
      <c r="L272" s="482"/>
      <c r="M272" s="482"/>
      <c r="N272" s="482"/>
      <c r="O272" s="482"/>
      <c r="P272" s="482"/>
      <c r="Q272" s="482"/>
      <c r="R272" s="482"/>
      <c r="S272" s="482"/>
      <c r="T272" s="482"/>
      <c r="U272" s="482"/>
      <c r="V272" s="482"/>
      <c r="W272" s="482"/>
      <c r="X272" s="482"/>
      <c r="Y272" s="482"/>
      <c r="Z272" s="482"/>
      <c r="AA272" s="482"/>
      <c r="AB272" s="482"/>
      <c r="AC272" s="482"/>
      <c r="AD272" s="482"/>
      <c r="AE272" s="482"/>
      <c r="AF272" s="482"/>
      <c r="AG272" s="482"/>
      <c r="AH272" s="483"/>
      <c r="AI272" s="466"/>
      <c r="AJ272" s="457"/>
      <c r="AK272" s="457"/>
      <c r="AL272" s="457"/>
      <c r="AM272" s="457"/>
      <c r="AN272" s="458"/>
    </row>
    <row r="273" spans="1:40" ht="17.25" customHeight="1">
      <c r="A273" s="134"/>
      <c r="B273" s="134"/>
      <c r="C273" s="469"/>
      <c r="D273" s="470"/>
      <c r="E273" s="525"/>
      <c r="F273" s="526"/>
      <c r="G273" s="526"/>
      <c r="H273" s="526"/>
      <c r="I273" s="526"/>
      <c r="J273" s="526"/>
      <c r="K273" s="526"/>
      <c r="L273" s="526"/>
      <c r="M273" s="526"/>
      <c r="N273" s="526"/>
      <c r="O273" s="526"/>
      <c r="P273" s="526"/>
      <c r="Q273" s="526"/>
      <c r="R273" s="526"/>
      <c r="S273" s="526"/>
      <c r="T273" s="526"/>
      <c r="U273" s="526"/>
      <c r="V273" s="526"/>
      <c r="W273" s="526"/>
      <c r="X273" s="526"/>
      <c r="Y273" s="526"/>
      <c r="Z273" s="526"/>
      <c r="AA273" s="526"/>
      <c r="AB273" s="526"/>
      <c r="AC273" s="526"/>
      <c r="AD273" s="526"/>
      <c r="AE273" s="526"/>
      <c r="AF273" s="526"/>
      <c r="AG273" s="526"/>
      <c r="AH273" s="527"/>
      <c r="AI273" s="469"/>
      <c r="AJ273" s="465"/>
      <c r="AK273" s="465"/>
      <c r="AL273" s="465"/>
      <c r="AM273" s="465"/>
      <c r="AN273" s="470"/>
    </row>
    <row r="274" spans="1:40" ht="17.399999999999999" customHeight="1">
      <c r="A274" s="134"/>
      <c r="B274" s="134"/>
      <c r="C274" s="466">
        <v>72</v>
      </c>
      <c r="D274" s="458"/>
      <c r="E274" s="481" t="s">
        <v>358</v>
      </c>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c r="AE274" s="482"/>
      <c r="AF274" s="482"/>
      <c r="AG274" s="482"/>
      <c r="AH274" s="483"/>
      <c r="AI274" s="466"/>
      <c r="AJ274" s="457"/>
      <c r="AK274" s="457"/>
      <c r="AL274" s="457"/>
      <c r="AM274" s="457"/>
      <c r="AN274" s="458"/>
    </row>
    <row r="275" spans="1:40" ht="17.25" customHeight="1">
      <c r="A275" s="134"/>
      <c r="B275" s="134"/>
      <c r="C275" s="467"/>
      <c r="D275" s="468"/>
      <c r="E275" s="484"/>
      <c r="F275" s="485"/>
      <c r="G275" s="485"/>
      <c r="H275" s="485"/>
      <c r="I275" s="485"/>
      <c r="J275" s="485"/>
      <c r="K275" s="485"/>
      <c r="L275" s="485"/>
      <c r="M275" s="485"/>
      <c r="N275" s="485"/>
      <c r="O275" s="485"/>
      <c r="P275" s="485"/>
      <c r="Q275" s="485"/>
      <c r="R275" s="485"/>
      <c r="S275" s="485"/>
      <c r="T275" s="485"/>
      <c r="U275" s="485"/>
      <c r="V275" s="485"/>
      <c r="W275" s="485"/>
      <c r="X275" s="485"/>
      <c r="Y275" s="485"/>
      <c r="Z275" s="485"/>
      <c r="AA275" s="485"/>
      <c r="AB275" s="485"/>
      <c r="AC275" s="485"/>
      <c r="AD275" s="485"/>
      <c r="AE275" s="485"/>
      <c r="AF275" s="485"/>
      <c r="AG275" s="485"/>
      <c r="AH275" s="486"/>
      <c r="AI275" s="467"/>
      <c r="AJ275" s="513"/>
      <c r="AK275" s="513"/>
      <c r="AL275" s="513"/>
      <c r="AM275" s="513"/>
      <c r="AN275" s="468"/>
    </row>
    <row r="276" spans="1:40" ht="17.25" customHeight="1">
      <c r="A276" s="153"/>
      <c r="B276" s="153"/>
      <c r="C276" s="466">
        <v>73</v>
      </c>
      <c r="D276" s="458"/>
      <c r="E276" s="567" t="s">
        <v>359</v>
      </c>
      <c r="F276" s="471"/>
      <c r="G276" s="471"/>
      <c r="H276" s="471"/>
      <c r="I276" s="471"/>
      <c r="J276" s="471"/>
      <c r="K276" s="471"/>
      <c r="L276" s="471"/>
      <c r="M276" s="471"/>
      <c r="N276" s="471"/>
      <c r="O276" s="471"/>
      <c r="P276" s="471"/>
      <c r="Q276" s="471"/>
      <c r="R276" s="471"/>
      <c r="S276" s="471"/>
      <c r="T276" s="471"/>
      <c r="U276" s="471"/>
      <c r="V276" s="471"/>
      <c r="W276" s="471"/>
      <c r="X276" s="471"/>
      <c r="Y276" s="471"/>
      <c r="Z276" s="471"/>
      <c r="AA276" s="471"/>
      <c r="AB276" s="471"/>
      <c r="AC276" s="471"/>
      <c r="AD276" s="471"/>
      <c r="AE276" s="471"/>
      <c r="AF276" s="471"/>
      <c r="AG276" s="471"/>
      <c r="AH276" s="471"/>
      <c r="AI276" s="471"/>
      <c r="AJ276" s="471"/>
      <c r="AK276" s="471"/>
      <c r="AL276" s="471"/>
      <c r="AM276" s="471"/>
      <c r="AN276" s="472"/>
    </row>
    <row r="277" spans="1:40" ht="17.25" customHeight="1">
      <c r="A277" s="153"/>
      <c r="B277" s="153"/>
      <c r="C277" s="467"/>
      <c r="D277" s="468"/>
      <c r="E277" s="203"/>
      <c r="F277" s="199"/>
      <c r="G277" s="473" t="s">
        <v>360</v>
      </c>
      <c r="H277" s="473"/>
      <c r="I277" s="473"/>
      <c r="J277" s="473"/>
      <c r="K277" s="199"/>
      <c r="L277" s="199"/>
      <c r="M277" s="199"/>
      <c r="N277" s="199"/>
      <c r="O277" s="199"/>
      <c r="P277" s="199"/>
      <c r="Q277" s="199"/>
      <c r="R277" s="199"/>
      <c r="S277" s="199"/>
      <c r="T277" s="199" t="s">
        <v>285</v>
      </c>
      <c r="U277" s="199"/>
      <c r="V277" s="199"/>
      <c r="W277" s="199"/>
      <c r="X277" s="199"/>
      <c r="Y277" s="199"/>
      <c r="Z277" s="199"/>
      <c r="AA277" s="199"/>
      <c r="AB277" s="199"/>
      <c r="AC277" s="199"/>
      <c r="AD277" s="199"/>
      <c r="AE277" s="568" t="s">
        <v>361</v>
      </c>
      <c r="AF277" s="568"/>
      <c r="AG277" s="568"/>
      <c r="AH277" s="568"/>
      <c r="AI277" s="568"/>
      <c r="AJ277" s="568"/>
      <c r="AK277" s="568"/>
      <c r="AL277" s="145"/>
      <c r="AM277" s="145"/>
      <c r="AN277" s="165"/>
    </row>
    <row r="278" spans="1:40" ht="17.25" customHeight="1">
      <c r="A278" s="153"/>
      <c r="B278" s="153"/>
      <c r="C278" s="467"/>
      <c r="D278" s="468"/>
      <c r="E278" s="203"/>
      <c r="F278" s="199"/>
      <c r="G278" s="473" t="s">
        <v>362</v>
      </c>
      <c r="H278" s="473"/>
      <c r="I278" s="473"/>
      <c r="J278" s="473"/>
      <c r="K278" s="199"/>
      <c r="L278" s="199"/>
      <c r="M278" s="199"/>
      <c r="N278" s="199"/>
      <c r="O278" s="199"/>
      <c r="P278" s="199"/>
      <c r="Q278" s="199"/>
      <c r="R278" s="199"/>
      <c r="S278" s="199"/>
      <c r="T278" s="199" t="s">
        <v>285</v>
      </c>
      <c r="U278" s="199"/>
      <c r="V278" s="199"/>
      <c r="W278" s="199"/>
      <c r="X278" s="199"/>
      <c r="Y278" s="199"/>
      <c r="Z278" s="199"/>
      <c r="AA278" s="199"/>
      <c r="AB278" s="199"/>
      <c r="AC278" s="199"/>
      <c r="AD278" s="199"/>
      <c r="AE278" s="568" t="s">
        <v>361</v>
      </c>
      <c r="AF278" s="568"/>
      <c r="AG278" s="568"/>
      <c r="AH278" s="568"/>
      <c r="AI278" s="568"/>
      <c r="AJ278" s="568"/>
      <c r="AK278" s="568"/>
      <c r="AL278" s="145"/>
      <c r="AM278" s="145"/>
      <c r="AN278" s="165"/>
    </row>
    <row r="279" spans="1:40" ht="17.25" customHeight="1">
      <c r="A279" s="153"/>
      <c r="B279" s="153"/>
      <c r="C279" s="469"/>
      <c r="D279" s="470"/>
      <c r="E279" s="204"/>
      <c r="F279" s="205"/>
      <c r="G279" s="475" t="s">
        <v>363</v>
      </c>
      <c r="H279" s="475"/>
      <c r="I279" s="475"/>
      <c r="J279" s="475"/>
      <c r="K279" s="205" t="s">
        <v>177</v>
      </c>
      <c r="L279" s="205"/>
      <c r="M279" s="205"/>
      <c r="N279" s="205"/>
      <c r="O279" s="205" t="s">
        <v>180</v>
      </c>
      <c r="P279" s="205" t="s">
        <v>364</v>
      </c>
      <c r="Q279" s="205"/>
      <c r="R279" s="205"/>
      <c r="S279" s="205"/>
      <c r="T279" s="205" t="s">
        <v>285</v>
      </c>
      <c r="U279" s="205"/>
      <c r="V279" s="205"/>
      <c r="W279" s="205"/>
      <c r="X279" s="205"/>
      <c r="Y279" s="205"/>
      <c r="Z279" s="205"/>
      <c r="AA279" s="205"/>
      <c r="AB279" s="205"/>
      <c r="AC279" s="205"/>
      <c r="AD279" s="205"/>
      <c r="AE279" s="570" t="s">
        <v>361</v>
      </c>
      <c r="AF279" s="570"/>
      <c r="AG279" s="570"/>
      <c r="AH279" s="570"/>
      <c r="AI279" s="570"/>
      <c r="AJ279" s="570"/>
      <c r="AK279" s="570"/>
      <c r="AL279" s="142"/>
      <c r="AM279" s="142"/>
      <c r="AN279" s="167"/>
    </row>
    <row r="280" spans="1:40" ht="17.25" customHeight="1">
      <c r="A280" s="134"/>
      <c r="B280" s="134"/>
      <c r="C280" s="467">
        <v>74</v>
      </c>
      <c r="D280" s="468"/>
      <c r="E280" s="484" t="s">
        <v>365</v>
      </c>
      <c r="F280" s="485"/>
      <c r="G280" s="485"/>
      <c r="H280" s="485"/>
      <c r="I280" s="485"/>
      <c r="J280" s="485"/>
      <c r="K280" s="485"/>
      <c r="L280" s="485"/>
      <c r="M280" s="485"/>
      <c r="N280" s="485"/>
      <c r="O280" s="485"/>
      <c r="P280" s="485"/>
      <c r="Q280" s="485"/>
      <c r="R280" s="485"/>
      <c r="S280" s="485"/>
      <c r="T280" s="485"/>
      <c r="U280" s="485"/>
      <c r="V280" s="485"/>
      <c r="W280" s="485"/>
      <c r="X280" s="485"/>
      <c r="Y280" s="485"/>
      <c r="Z280" s="485"/>
      <c r="AA280" s="485"/>
      <c r="AB280" s="485"/>
      <c r="AC280" s="485"/>
      <c r="AD280" s="485"/>
      <c r="AE280" s="485"/>
      <c r="AF280" s="485"/>
      <c r="AG280" s="485"/>
      <c r="AH280" s="486"/>
      <c r="AI280" s="467"/>
      <c r="AJ280" s="513"/>
      <c r="AK280" s="513"/>
      <c r="AL280" s="513"/>
      <c r="AM280" s="513"/>
      <c r="AN280" s="468"/>
    </row>
    <row r="281" spans="1:40" ht="17.25" customHeight="1">
      <c r="A281" s="134"/>
      <c r="B281" s="134"/>
      <c r="C281" s="469"/>
      <c r="D281" s="470"/>
      <c r="E281" s="525"/>
      <c r="F281" s="526"/>
      <c r="G281" s="526"/>
      <c r="H281" s="526"/>
      <c r="I281" s="526"/>
      <c r="J281" s="526"/>
      <c r="K281" s="526"/>
      <c r="L281" s="526"/>
      <c r="M281" s="526"/>
      <c r="N281" s="526"/>
      <c r="O281" s="526"/>
      <c r="P281" s="526"/>
      <c r="Q281" s="526"/>
      <c r="R281" s="526"/>
      <c r="S281" s="526"/>
      <c r="T281" s="526"/>
      <c r="U281" s="526"/>
      <c r="V281" s="526"/>
      <c r="W281" s="526"/>
      <c r="X281" s="526"/>
      <c r="Y281" s="526"/>
      <c r="Z281" s="526"/>
      <c r="AA281" s="526"/>
      <c r="AB281" s="526"/>
      <c r="AC281" s="526"/>
      <c r="AD281" s="526"/>
      <c r="AE281" s="526"/>
      <c r="AF281" s="526"/>
      <c r="AG281" s="526"/>
      <c r="AH281" s="527"/>
      <c r="AI281" s="469"/>
      <c r="AJ281" s="465"/>
      <c r="AK281" s="465"/>
      <c r="AL281" s="465"/>
      <c r="AM281" s="465"/>
      <c r="AN281" s="470"/>
    </row>
    <row r="282" spans="1:40" ht="17.25" customHeight="1">
      <c r="A282" s="134"/>
      <c r="B282" s="134"/>
      <c r="C282" s="466">
        <v>75</v>
      </c>
      <c r="D282" s="458"/>
      <c r="E282" s="481" t="s">
        <v>366</v>
      </c>
      <c r="F282" s="482"/>
      <c r="G282" s="482"/>
      <c r="H282" s="482"/>
      <c r="I282" s="482"/>
      <c r="J282" s="482"/>
      <c r="K282" s="482"/>
      <c r="L282" s="482"/>
      <c r="M282" s="482"/>
      <c r="N282" s="482"/>
      <c r="O282" s="482"/>
      <c r="P282" s="482"/>
      <c r="Q282" s="482"/>
      <c r="R282" s="482"/>
      <c r="S282" s="482"/>
      <c r="T282" s="482"/>
      <c r="U282" s="482"/>
      <c r="V282" s="482"/>
      <c r="W282" s="482"/>
      <c r="X282" s="482"/>
      <c r="Y282" s="482"/>
      <c r="Z282" s="482"/>
      <c r="AA282" s="482"/>
      <c r="AB282" s="482"/>
      <c r="AC282" s="482"/>
      <c r="AD282" s="482"/>
      <c r="AE282" s="482"/>
      <c r="AF282" s="482"/>
      <c r="AG282" s="482"/>
      <c r="AH282" s="483"/>
      <c r="AI282" s="466"/>
      <c r="AJ282" s="457"/>
      <c r="AK282" s="457"/>
      <c r="AL282" s="457"/>
      <c r="AM282" s="457"/>
      <c r="AN282" s="458"/>
    </row>
    <row r="283" spans="1:40" ht="17.25" customHeight="1">
      <c r="A283" s="134"/>
      <c r="B283" s="134"/>
      <c r="C283" s="469"/>
      <c r="D283" s="470"/>
      <c r="E283" s="525"/>
      <c r="F283" s="526"/>
      <c r="G283" s="526"/>
      <c r="H283" s="526"/>
      <c r="I283" s="526"/>
      <c r="J283" s="526"/>
      <c r="K283" s="526"/>
      <c r="L283" s="526"/>
      <c r="M283" s="526"/>
      <c r="N283" s="526"/>
      <c r="O283" s="526"/>
      <c r="P283" s="526"/>
      <c r="Q283" s="526"/>
      <c r="R283" s="526"/>
      <c r="S283" s="526"/>
      <c r="T283" s="526"/>
      <c r="U283" s="526"/>
      <c r="V283" s="526"/>
      <c r="W283" s="526"/>
      <c r="X283" s="526"/>
      <c r="Y283" s="526"/>
      <c r="Z283" s="526"/>
      <c r="AA283" s="526"/>
      <c r="AB283" s="526"/>
      <c r="AC283" s="526"/>
      <c r="AD283" s="526"/>
      <c r="AE283" s="526"/>
      <c r="AF283" s="526"/>
      <c r="AG283" s="526"/>
      <c r="AH283" s="527"/>
      <c r="AI283" s="469"/>
      <c r="AJ283" s="465"/>
      <c r="AK283" s="465"/>
      <c r="AL283" s="465"/>
      <c r="AM283" s="465"/>
      <c r="AN283" s="470"/>
    </row>
    <row r="284" spans="1:40" ht="17.25" customHeight="1">
      <c r="A284" s="134"/>
      <c r="B284" s="134"/>
      <c r="C284" s="466">
        <v>76</v>
      </c>
      <c r="D284" s="458"/>
      <c r="E284" s="481" t="s">
        <v>367</v>
      </c>
      <c r="F284" s="482"/>
      <c r="G284" s="482"/>
      <c r="H284" s="482"/>
      <c r="I284" s="482"/>
      <c r="J284" s="482"/>
      <c r="K284" s="482"/>
      <c r="L284" s="482"/>
      <c r="M284" s="482"/>
      <c r="N284" s="482"/>
      <c r="O284" s="482"/>
      <c r="P284" s="482"/>
      <c r="Q284" s="482"/>
      <c r="R284" s="482"/>
      <c r="S284" s="482"/>
      <c r="T284" s="482"/>
      <c r="U284" s="482"/>
      <c r="V284" s="482"/>
      <c r="W284" s="482"/>
      <c r="X284" s="482"/>
      <c r="Y284" s="482"/>
      <c r="Z284" s="482"/>
      <c r="AA284" s="482"/>
      <c r="AB284" s="482"/>
      <c r="AC284" s="482"/>
      <c r="AD284" s="482"/>
      <c r="AE284" s="482"/>
      <c r="AF284" s="482"/>
      <c r="AG284" s="482"/>
      <c r="AH284" s="483"/>
      <c r="AI284" s="466"/>
      <c r="AJ284" s="457"/>
      <c r="AK284" s="457"/>
      <c r="AL284" s="457"/>
      <c r="AM284" s="457"/>
      <c r="AN284" s="458"/>
    </row>
    <row r="285" spans="1:40" ht="17.25" customHeight="1">
      <c r="A285" s="134"/>
      <c r="B285" s="134"/>
      <c r="C285" s="469"/>
      <c r="D285" s="470"/>
      <c r="E285" s="525"/>
      <c r="F285" s="526"/>
      <c r="G285" s="526"/>
      <c r="H285" s="526"/>
      <c r="I285" s="526"/>
      <c r="J285" s="526"/>
      <c r="K285" s="526"/>
      <c r="L285" s="526"/>
      <c r="M285" s="526"/>
      <c r="N285" s="526"/>
      <c r="O285" s="526"/>
      <c r="P285" s="526"/>
      <c r="Q285" s="526"/>
      <c r="R285" s="526"/>
      <c r="S285" s="526"/>
      <c r="T285" s="526"/>
      <c r="U285" s="526"/>
      <c r="V285" s="526"/>
      <c r="W285" s="526"/>
      <c r="X285" s="526"/>
      <c r="Y285" s="526"/>
      <c r="Z285" s="526"/>
      <c r="AA285" s="526"/>
      <c r="AB285" s="526"/>
      <c r="AC285" s="526"/>
      <c r="AD285" s="526"/>
      <c r="AE285" s="526"/>
      <c r="AF285" s="526"/>
      <c r="AG285" s="526"/>
      <c r="AH285" s="527"/>
      <c r="AI285" s="469"/>
      <c r="AJ285" s="465"/>
      <c r="AK285" s="465"/>
      <c r="AL285" s="465"/>
      <c r="AM285" s="465"/>
      <c r="AN285" s="470"/>
    </row>
    <row r="286" spans="1:40" ht="17.25" customHeight="1">
      <c r="A286" s="134"/>
      <c r="B286" s="134"/>
      <c r="C286" s="466">
        <v>77</v>
      </c>
      <c r="D286" s="458"/>
      <c r="E286" s="481" t="s">
        <v>368</v>
      </c>
      <c r="F286" s="482"/>
      <c r="G286" s="482"/>
      <c r="H286" s="482"/>
      <c r="I286" s="482"/>
      <c r="J286" s="482"/>
      <c r="K286" s="482"/>
      <c r="L286" s="482"/>
      <c r="M286" s="482"/>
      <c r="N286" s="482"/>
      <c r="O286" s="482"/>
      <c r="P286" s="482"/>
      <c r="Q286" s="482"/>
      <c r="R286" s="482"/>
      <c r="S286" s="482"/>
      <c r="T286" s="482"/>
      <c r="U286" s="482"/>
      <c r="V286" s="482"/>
      <c r="W286" s="482"/>
      <c r="X286" s="482"/>
      <c r="Y286" s="482"/>
      <c r="Z286" s="482"/>
      <c r="AA286" s="482"/>
      <c r="AB286" s="482"/>
      <c r="AC286" s="206" t="s">
        <v>369</v>
      </c>
      <c r="AD286" s="207"/>
      <c r="AE286" s="208"/>
      <c r="AF286" s="208"/>
      <c r="AG286" s="208"/>
      <c r="AH286" s="209"/>
      <c r="AI286" s="466"/>
      <c r="AJ286" s="457"/>
      <c r="AK286" s="457"/>
      <c r="AL286" s="457"/>
      <c r="AM286" s="457"/>
      <c r="AN286" s="458"/>
    </row>
    <row r="287" spans="1:40" ht="17.25" customHeight="1">
      <c r="A287" s="134"/>
      <c r="B287" s="134"/>
      <c r="C287" s="469"/>
      <c r="D287" s="470"/>
      <c r="E287" s="525"/>
      <c r="F287" s="526"/>
      <c r="G287" s="526"/>
      <c r="H287" s="526"/>
      <c r="I287" s="526"/>
      <c r="J287" s="526"/>
      <c r="K287" s="526"/>
      <c r="L287" s="526"/>
      <c r="M287" s="526"/>
      <c r="N287" s="526"/>
      <c r="O287" s="526"/>
      <c r="P287" s="526"/>
      <c r="Q287" s="526"/>
      <c r="R287" s="526"/>
      <c r="S287" s="526"/>
      <c r="T287" s="526"/>
      <c r="U287" s="526"/>
      <c r="V287" s="526"/>
      <c r="W287" s="526"/>
      <c r="X287" s="526"/>
      <c r="Y287" s="526"/>
      <c r="Z287" s="526"/>
      <c r="AA287" s="526"/>
      <c r="AB287" s="526"/>
      <c r="AC287" s="569"/>
      <c r="AD287" s="570"/>
      <c r="AE287" s="570"/>
      <c r="AF287" s="570"/>
      <c r="AG287" s="570"/>
      <c r="AH287" s="571"/>
      <c r="AI287" s="469"/>
      <c r="AJ287" s="465"/>
      <c r="AK287" s="465"/>
      <c r="AL287" s="465"/>
      <c r="AM287" s="465"/>
      <c r="AN287" s="470"/>
    </row>
    <row r="288" spans="1:40" ht="17.25" customHeight="1">
      <c r="A288" s="134"/>
      <c r="B288" s="134"/>
      <c r="C288" s="144"/>
      <c r="D288" s="144"/>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153"/>
      <c r="AD288" s="153"/>
      <c r="AE288" s="153"/>
      <c r="AF288" s="153"/>
      <c r="AG288" s="153"/>
      <c r="AH288" s="153"/>
      <c r="AI288" s="144"/>
      <c r="AJ288" s="144"/>
      <c r="AK288" s="144"/>
      <c r="AL288" s="144"/>
      <c r="AM288" s="144"/>
      <c r="AN288" s="144"/>
    </row>
    <row r="289" spans="1:40" s="177" customFormat="1" ht="17.25" customHeight="1">
      <c r="A289" s="160"/>
      <c r="B289" s="160"/>
      <c r="C289" s="572" t="s">
        <v>370</v>
      </c>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2"/>
      <c r="AL289" s="572"/>
      <c r="AM289" s="179"/>
      <c r="AN289" s="179"/>
    </row>
    <row r="290" spans="1:40" s="177" customFormat="1" ht="17.25" customHeight="1">
      <c r="A290" s="160"/>
      <c r="B290" s="160"/>
      <c r="C290" s="573" t="s">
        <v>371</v>
      </c>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3"/>
      <c r="AL290" s="573"/>
      <c r="AM290" s="179"/>
      <c r="AN290" s="179"/>
    </row>
    <row r="291" spans="1:40" s="177" customFormat="1" ht="17.25" customHeight="1">
      <c r="A291" s="160"/>
      <c r="B291" s="160"/>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3"/>
      <c r="AL291" s="573"/>
      <c r="AM291" s="179"/>
      <c r="AN291" s="179"/>
    </row>
    <row r="292" spans="1:40" s="177" customFormat="1" ht="17.25" customHeight="1">
      <c r="A292" s="160"/>
      <c r="B292" s="160"/>
      <c r="C292" s="573" t="s">
        <v>372</v>
      </c>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3"/>
      <c r="AL292" s="573"/>
      <c r="AM292" s="179"/>
      <c r="AN292" s="179"/>
    </row>
    <row r="293" spans="1:40" s="177" customFormat="1" ht="17.25" customHeight="1">
      <c r="A293" s="160"/>
      <c r="B293" s="160"/>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3"/>
      <c r="AL293" s="573"/>
      <c r="AM293" s="179"/>
      <c r="AN293" s="179"/>
    </row>
    <row r="294" spans="1:40" s="177" customFormat="1" ht="17.25" customHeight="1">
      <c r="A294" s="160"/>
      <c r="B294" s="160"/>
      <c r="C294" s="528"/>
      <c r="D294" s="528"/>
      <c r="E294" s="528"/>
      <c r="F294" s="528"/>
      <c r="G294" s="528"/>
      <c r="H294" s="528"/>
      <c r="I294" s="528"/>
      <c r="J294" s="528"/>
      <c r="K294" s="528"/>
      <c r="L294" s="528"/>
      <c r="M294" s="528"/>
      <c r="N294" s="528"/>
      <c r="O294" s="528"/>
      <c r="P294" s="528"/>
      <c r="Q294" s="528"/>
      <c r="R294" s="528"/>
      <c r="S294" s="528"/>
      <c r="T294" s="528"/>
      <c r="U294" s="528"/>
      <c r="V294" s="528"/>
      <c r="W294" s="528"/>
      <c r="X294" s="528"/>
      <c r="Y294" s="528"/>
      <c r="Z294" s="528"/>
      <c r="AA294" s="528"/>
      <c r="AB294" s="528"/>
      <c r="AC294" s="528"/>
      <c r="AD294" s="528"/>
      <c r="AE294" s="528"/>
      <c r="AF294" s="528"/>
      <c r="AG294" s="528"/>
      <c r="AH294" s="528"/>
      <c r="AI294" s="528"/>
      <c r="AJ294" s="528"/>
      <c r="AK294" s="528"/>
      <c r="AL294" s="528"/>
      <c r="AM294" s="181"/>
      <c r="AN294" s="181"/>
    </row>
    <row r="295" spans="1:40" s="177" customFormat="1" ht="10.5" customHeight="1">
      <c r="A295" s="160"/>
      <c r="B295" s="160"/>
      <c r="C295" s="528"/>
      <c r="D295" s="528"/>
      <c r="E295" s="528"/>
      <c r="F295" s="528"/>
      <c r="G295" s="528"/>
      <c r="H295" s="528"/>
      <c r="I295" s="528"/>
      <c r="J295" s="528"/>
      <c r="K295" s="528"/>
      <c r="L295" s="528"/>
      <c r="M295" s="528"/>
      <c r="N295" s="528"/>
      <c r="O295" s="528"/>
      <c r="P295" s="528"/>
      <c r="Q295" s="528"/>
      <c r="R295" s="528"/>
      <c r="S295" s="528"/>
      <c r="T295" s="528"/>
      <c r="U295" s="528"/>
      <c r="V295" s="528"/>
      <c r="W295" s="528"/>
      <c r="X295" s="528"/>
      <c r="Y295" s="528"/>
      <c r="Z295" s="528"/>
      <c r="AA295" s="528"/>
      <c r="AB295" s="528"/>
      <c r="AC295" s="528"/>
      <c r="AD295" s="528"/>
      <c r="AE295" s="528"/>
      <c r="AF295" s="528"/>
      <c r="AG295" s="528"/>
      <c r="AH295" s="528"/>
      <c r="AI295" s="528"/>
      <c r="AJ295" s="528"/>
      <c r="AK295" s="528"/>
      <c r="AL295" s="528"/>
      <c r="AM295" s="181"/>
      <c r="AN295" s="181"/>
    </row>
    <row r="296" spans="1:40" s="177" customFormat="1" ht="17.25" customHeight="1">
      <c r="A296" s="160"/>
      <c r="B296" s="160"/>
      <c r="C296" s="573" t="s">
        <v>373</v>
      </c>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3"/>
      <c r="AL296" s="573"/>
      <c r="AM296" s="179"/>
      <c r="AN296" s="179"/>
    </row>
    <row r="297" spans="1:40" s="177" customFormat="1" ht="17.25" customHeight="1">
      <c r="A297" s="160"/>
      <c r="B297" s="160"/>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3"/>
      <c r="AL297" s="573"/>
      <c r="AM297" s="179"/>
      <c r="AN297" s="179"/>
    </row>
    <row r="298" spans="1:40" s="177" customFormat="1" ht="17.25" customHeight="1">
      <c r="A298" s="160"/>
      <c r="B298" s="160"/>
      <c r="C298" s="573" t="s">
        <v>374</v>
      </c>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3"/>
      <c r="AL298" s="573"/>
      <c r="AM298" s="179"/>
      <c r="AN298" s="179"/>
    </row>
    <row r="299" spans="1:40" s="177" customFormat="1" ht="17.25" customHeight="1">
      <c r="A299" s="160"/>
      <c r="B299" s="160"/>
      <c r="C299" s="573"/>
      <c r="D299" s="573"/>
      <c r="E299" s="573"/>
      <c r="F299" s="573"/>
      <c r="G299" s="573"/>
      <c r="H299" s="573"/>
      <c r="I299" s="573"/>
      <c r="J299" s="573"/>
      <c r="K299" s="573"/>
      <c r="L299" s="573"/>
      <c r="M299" s="573"/>
      <c r="N299" s="573"/>
      <c r="O299" s="573"/>
      <c r="P299" s="573"/>
      <c r="Q299" s="573"/>
      <c r="R299" s="573"/>
      <c r="S299" s="573"/>
      <c r="T299" s="573"/>
      <c r="U299" s="573"/>
      <c r="V299" s="573"/>
      <c r="W299" s="573"/>
      <c r="X299" s="573"/>
      <c r="Y299" s="573"/>
      <c r="Z299" s="573"/>
      <c r="AA299" s="573"/>
      <c r="AB299" s="573"/>
      <c r="AC299" s="573"/>
      <c r="AD299" s="573"/>
      <c r="AE299" s="573"/>
      <c r="AF299" s="573"/>
      <c r="AG299" s="573"/>
      <c r="AH299" s="573"/>
      <c r="AI299" s="573"/>
      <c r="AJ299" s="573"/>
      <c r="AK299" s="573"/>
      <c r="AL299" s="573"/>
      <c r="AM299" s="179"/>
      <c r="AN299" s="179"/>
    </row>
    <row r="300" spans="1:40" s="177" customFormat="1" ht="10.5" customHeight="1">
      <c r="A300" s="160"/>
      <c r="B300" s="160"/>
      <c r="C300" s="573"/>
      <c r="D300" s="573"/>
      <c r="E300" s="573"/>
      <c r="F300" s="573"/>
      <c r="G300" s="573"/>
      <c r="H300" s="573"/>
      <c r="I300" s="573"/>
      <c r="J300" s="573"/>
      <c r="K300" s="573"/>
      <c r="L300" s="573"/>
      <c r="M300" s="573"/>
      <c r="N300" s="573"/>
      <c r="O300" s="573"/>
      <c r="P300" s="573"/>
      <c r="Q300" s="573"/>
      <c r="R300" s="573"/>
      <c r="S300" s="573"/>
      <c r="T300" s="573"/>
      <c r="U300" s="573"/>
      <c r="V300" s="573"/>
      <c r="W300" s="573"/>
      <c r="X300" s="573"/>
      <c r="Y300" s="573"/>
      <c r="Z300" s="573"/>
      <c r="AA300" s="573"/>
      <c r="AB300" s="573"/>
      <c r="AC300" s="573"/>
      <c r="AD300" s="573"/>
      <c r="AE300" s="573"/>
      <c r="AF300" s="573"/>
      <c r="AG300" s="573"/>
      <c r="AH300" s="573"/>
      <c r="AI300" s="573"/>
      <c r="AJ300" s="573"/>
      <c r="AK300" s="573"/>
      <c r="AL300" s="573"/>
      <c r="AM300" s="181"/>
      <c r="AN300" s="181"/>
    </row>
    <row r="301" spans="1:40" s="177" customFormat="1" ht="17.25" customHeight="1">
      <c r="A301" s="160"/>
      <c r="B301" s="182" t="s">
        <v>375</v>
      </c>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row>
    <row r="302" spans="1:40" s="177" customFormat="1" ht="17.25" customHeight="1">
      <c r="A302" s="160"/>
      <c r="B302" s="160"/>
      <c r="C302" s="466">
        <v>78</v>
      </c>
      <c r="D302" s="458"/>
      <c r="E302" s="481" t="s">
        <v>376</v>
      </c>
      <c r="F302" s="482"/>
      <c r="G302" s="482"/>
      <c r="H302" s="482"/>
      <c r="I302" s="482"/>
      <c r="J302" s="482"/>
      <c r="K302" s="482"/>
      <c r="L302" s="482"/>
      <c r="M302" s="482"/>
      <c r="N302" s="482"/>
      <c r="O302" s="482"/>
      <c r="P302" s="482"/>
      <c r="Q302" s="482"/>
      <c r="R302" s="482"/>
      <c r="S302" s="482"/>
      <c r="T302" s="482"/>
      <c r="U302" s="482"/>
      <c r="V302" s="482"/>
      <c r="W302" s="482"/>
      <c r="X302" s="482"/>
      <c r="Y302" s="482"/>
      <c r="Z302" s="482"/>
      <c r="AA302" s="482"/>
      <c r="AB302" s="482"/>
      <c r="AC302" s="482"/>
      <c r="AD302" s="482"/>
      <c r="AE302" s="482"/>
      <c r="AF302" s="482"/>
      <c r="AG302" s="482"/>
      <c r="AH302" s="483"/>
      <c r="AI302" s="466"/>
      <c r="AJ302" s="457"/>
      <c r="AK302" s="457"/>
      <c r="AL302" s="457"/>
      <c r="AM302" s="457"/>
      <c r="AN302" s="458"/>
    </row>
    <row r="303" spans="1:40" ht="17.25" customHeight="1">
      <c r="A303" s="134"/>
      <c r="B303" s="134"/>
      <c r="C303" s="469"/>
      <c r="D303" s="470"/>
      <c r="E303" s="525"/>
      <c r="F303" s="526"/>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526"/>
      <c r="AE303" s="526"/>
      <c r="AF303" s="526"/>
      <c r="AG303" s="526"/>
      <c r="AH303" s="527"/>
      <c r="AI303" s="469"/>
      <c r="AJ303" s="465"/>
      <c r="AK303" s="465"/>
      <c r="AL303" s="465"/>
      <c r="AM303" s="465"/>
      <c r="AN303" s="470"/>
    </row>
    <row r="304" spans="1:40" ht="15.75" customHeight="1">
      <c r="A304" s="134"/>
      <c r="B304" s="134"/>
      <c r="C304" s="466">
        <v>79</v>
      </c>
      <c r="D304" s="458"/>
      <c r="E304" s="481" t="s">
        <v>377</v>
      </c>
      <c r="F304" s="482"/>
      <c r="G304" s="482"/>
      <c r="H304" s="482"/>
      <c r="I304" s="482"/>
      <c r="J304" s="482"/>
      <c r="K304" s="482"/>
      <c r="L304" s="482"/>
      <c r="M304" s="482"/>
      <c r="N304" s="482"/>
      <c r="O304" s="482"/>
      <c r="P304" s="482"/>
      <c r="Q304" s="482"/>
      <c r="R304" s="482"/>
      <c r="S304" s="482"/>
      <c r="T304" s="482"/>
      <c r="U304" s="482"/>
      <c r="V304" s="482"/>
      <c r="W304" s="482"/>
      <c r="X304" s="482"/>
      <c r="Y304" s="482"/>
      <c r="Z304" s="482"/>
      <c r="AA304" s="482"/>
      <c r="AB304" s="482"/>
      <c r="AC304" s="482"/>
      <c r="AD304" s="482"/>
      <c r="AE304" s="482"/>
      <c r="AF304" s="482"/>
      <c r="AG304" s="482"/>
      <c r="AH304" s="483"/>
      <c r="AI304" s="466"/>
      <c r="AJ304" s="457"/>
      <c r="AK304" s="457"/>
      <c r="AL304" s="457"/>
      <c r="AM304" s="457"/>
      <c r="AN304" s="458"/>
    </row>
    <row r="305" spans="1:40" ht="15.75" customHeight="1">
      <c r="A305" s="134"/>
      <c r="B305" s="134"/>
      <c r="C305" s="467"/>
      <c r="D305" s="468"/>
      <c r="E305" s="484"/>
      <c r="F305" s="485"/>
      <c r="G305" s="485"/>
      <c r="H305" s="485"/>
      <c r="I305" s="485"/>
      <c r="J305" s="485"/>
      <c r="K305" s="485"/>
      <c r="L305" s="485"/>
      <c r="M305" s="485"/>
      <c r="N305" s="485"/>
      <c r="O305" s="485"/>
      <c r="P305" s="485"/>
      <c r="Q305" s="485"/>
      <c r="R305" s="485"/>
      <c r="S305" s="485"/>
      <c r="T305" s="485"/>
      <c r="U305" s="485"/>
      <c r="V305" s="485"/>
      <c r="W305" s="485"/>
      <c r="X305" s="485"/>
      <c r="Y305" s="485"/>
      <c r="Z305" s="485"/>
      <c r="AA305" s="485"/>
      <c r="AB305" s="485"/>
      <c r="AC305" s="485"/>
      <c r="AD305" s="485"/>
      <c r="AE305" s="485"/>
      <c r="AF305" s="485"/>
      <c r="AG305" s="485"/>
      <c r="AH305" s="486"/>
      <c r="AI305" s="467"/>
      <c r="AJ305" s="513"/>
      <c r="AK305" s="513"/>
      <c r="AL305" s="513"/>
      <c r="AM305" s="513"/>
      <c r="AN305" s="468"/>
    </row>
    <row r="306" spans="1:40" ht="15.75" customHeight="1">
      <c r="A306" s="134"/>
      <c r="B306" s="134"/>
      <c r="C306" s="467"/>
      <c r="D306" s="468"/>
      <c r="E306" s="484"/>
      <c r="F306" s="485"/>
      <c r="G306" s="485"/>
      <c r="H306" s="485"/>
      <c r="I306" s="485"/>
      <c r="J306" s="485"/>
      <c r="K306" s="485"/>
      <c r="L306" s="485"/>
      <c r="M306" s="485"/>
      <c r="N306" s="485"/>
      <c r="O306" s="485"/>
      <c r="P306" s="485"/>
      <c r="Q306" s="485"/>
      <c r="R306" s="485"/>
      <c r="S306" s="485"/>
      <c r="T306" s="485"/>
      <c r="U306" s="485"/>
      <c r="V306" s="485"/>
      <c r="W306" s="485"/>
      <c r="X306" s="485"/>
      <c r="Y306" s="485"/>
      <c r="Z306" s="485"/>
      <c r="AA306" s="485"/>
      <c r="AB306" s="485"/>
      <c r="AC306" s="485"/>
      <c r="AD306" s="485"/>
      <c r="AE306" s="485"/>
      <c r="AF306" s="485"/>
      <c r="AG306" s="485"/>
      <c r="AH306" s="486"/>
      <c r="AI306" s="467"/>
      <c r="AJ306" s="513"/>
      <c r="AK306" s="513"/>
      <c r="AL306" s="513"/>
      <c r="AM306" s="513"/>
      <c r="AN306" s="468"/>
    </row>
    <row r="307" spans="1:40" ht="15.75" customHeight="1">
      <c r="A307" s="134"/>
      <c r="B307" s="134"/>
      <c r="C307" s="467"/>
      <c r="D307" s="468"/>
      <c r="E307" s="484"/>
      <c r="F307" s="485"/>
      <c r="G307" s="485"/>
      <c r="H307" s="485"/>
      <c r="I307" s="485"/>
      <c r="J307" s="485"/>
      <c r="K307" s="485"/>
      <c r="L307" s="485"/>
      <c r="M307" s="485"/>
      <c r="N307" s="485"/>
      <c r="O307" s="485"/>
      <c r="P307" s="485"/>
      <c r="Q307" s="485"/>
      <c r="R307" s="485"/>
      <c r="S307" s="485"/>
      <c r="T307" s="485"/>
      <c r="U307" s="485"/>
      <c r="V307" s="485"/>
      <c r="W307" s="485"/>
      <c r="X307" s="485"/>
      <c r="Y307" s="485"/>
      <c r="Z307" s="485"/>
      <c r="AA307" s="485"/>
      <c r="AB307" s="485"/>
      <c r="AC307" s="485"/>
      <c r="AD307" s="485"/>
      <c r="AE307" s="485"/>
      <c r="AF307" s="485"/>
      <c r="AG307" s="485"/>
      <c r="AH307" s="486"/>
      <c r="AI307" s="467"/>
      <c r="AJ307" s="513"/>
      <c r="AK307" s="513"/>
      <c r="AL307" s="513"/>
      <c r="AM307" s="513"/>
      <c r="AN307" s="468"/>
    </row>
    <row r="308" spans="1:40" ht="15.75" customHeight="1">
      <c r="A308" s="134"/>
      <c r="B308" s="134"/>
      <c r="C308" s="469"/>
      <c r="D308" s="470"/>
      <c r="E308" s="525"/>
      <c r="F308" s="526"/>
      <c r="G308" s="526"/>
      <c r="H308" s="526"/>
      <c r="I308" s="526"/>
      <c r="J308" s="526"/>
      <c r="K308" s="526"/>
      <c r="L308" s="526"/>
      <c r="M308" s="526"/>
      <c r="N308" s="526"/>
      <c r="O308" s="526"/>
      <c r="P308" s="526"/>
      <c r="Q308" s="526"/>
      <c r="R308" s="526"/>
      <c r="S308" s="526"/>
      <c r="T308" s="526"/>
      <c r="U308" s="526"/>
      <c r="V308" s="526"/>
      <c r="W308" s="526"/>
      <c r="X308" s="526"/>
      <c r="Y308" s="526"/>
      <c r="Z308" s="526"/>
      <c r="AA308" s="526"/>
      <c r="AB308" s="526"/>
      <c r="AC308" s="526"/>
      <c r="AD308" s="526"/>
      <c r="AE308" s="526"/>
      <c r="AF308" s="526"/>
      <c r="AG308" s="526"/>
      <c r="AH308" s="527"/>
      <c r="AI308" s="469"/>
      <c r="AJ308" s="465"/>
      <c r="AK308" s="465"/>
      <c r="AL308" s="465"/>
      <c r="AM308" s="465"/>
      <c r="AN308" s="470"/>
    </row>
    <row r="309" spans="1:40" ht="10.5" customHeight="1">
      <c r="A309" s="134"/>
      <c r="B309" s="134"/>
      <c r="C309" s="144"/>
      <c r="D309" s="144"/>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5"/>
      <c r="AJ309" s="145"/>
      <c r="AK309" s="145"/>
      <c r="AL309" s="145"/>
      <c r="AM309" s="145"/>
      <c r="AN309" s="145"/>
    </row>
    <row r="310" spans="1:40" ht="17.25" customHeight="1">
      <c r="A310" s="134"/>
      <c r="B310" s="135" t="s">
        <v>378</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row>
    <row r="311" spans="1:40" ht="17.25" customHeight="1">
      <c r="A311" s="134"/>
      <c r="B311" s="134"/>
      <c r="C311" s="466">
        <v>80</v>
      </c>
      <c r="D311" s="458"/>
      <c r="E311" s="481" t="s">
        <v>379</v>
      </c>
      <c r="F311" s="482"/>
      <c r="G311" s="482"/>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c r="AE311" s="482"/>
      <c r="AF311" s="482"/>
      <c r="AG311" s="482"/>
      <c r="AH311" s="483"/>
      <c r="AI311" s="466"/>
      <c r="AJ311" s="457"/>
      <c r="AK311" s="457"/>
      <c r="AL311" s="457"/>
      <c r="AM311" s="457"/>
      <c r="AN311" s="458"/>
    </row>
    <row r="312" spans="1:40" ht="17.25" customHeight="1">
      <c r="A312" s="134"/>
      <c r="B312" s="134"/>
      <c r="C312" s="469"/>
      <c r="D312" s="470"/>
      <c r="E312" s="525"/>
      <c r="F312" s="526"/>
      <c r="G312" s="526"/>
      <c r="H312" s="526"/>
      <c r="I312" s="526"/>
      <c r="J312" s="526"/>
      <c r="K312" s="526"/>
      <c r="L312" s="526"/>
      <c r="M312" s="526"/>
      <c r="N312" s="526"/>
      <c r="O312" s="526"/>
      <c r="P312" s="526"/>
      <c r="Q312" s="526"/>
      <c r="R312" s="526"/>
      <c r="S312" s="526"/>
      <c r="T312" s="526"/>
      <c r="U312" s="526"/>
      <c r="V312" s="526"/>
      <c r="W312" s="526"/>
      <c r="X312" s="526"/>
      <c r="Y312" s="526"/>
      <c r="Z312" s="526"/>
      <c r="AA312" s="526"/>
      <c r="AB312" s="526"/>
      <c r="AC312" s="526"/>
      <c r="AD312" s="526"/>
      <c r="AE312" s="526"/>
      <c r="AF312" s="526"/>
      <c r="AG312" s="526"/>
      <c r="AH312" s="527"/>
      <c r="AI312" s="469"/>
      <c r="AJ312" s="465"/>
      <c r="AK312" s="465"/>
      <c r="AL312" s="465"/>
      <c r="AM312" s="465"/>
      <c r="AN312" s="470"/>
    </row>
    <row r="313" spans="1:40" ht="17.25" customHeight="1">
      <c r="A313" s="134"/>
      <c r="B313" s="134"/>
      <c r="C313" s="144"/>
      <c r="D313" s="144"/>
      <c r="E313" s="537" t="s">
        <v>380</v>
      </c>
      <c r="F313" s="537"/>
      <c r="G313" s="537"/>
      <c r="H313" s="537"/>
      <c r="I313" s="537"/>
      <c r="J313" s="537"/>
      <c r="K313" s="537"/>
      <c r="L313" s="537"/>
      <c r="M313" s="537"/>
      <c r="N313" s="537"/>
      <c r="O313" s="537"/>
      <c r="P313" s="537"/>
      <c r="Q313" s="537"/>
      <c r="R313" s="537"/>
      <c r="S313" s="537"/>
      <c r="T313" s="537"/>
      <c r="U313" s="537"/>
      <c r="V313" s="537"/>
      <c r="W313" s="537"/>
      <c r="X313" s="537"/>
      <c r="Y313" s="537"/>
      <c r="Z313" s="537"/>
      <c r="AA313" s="537"/>
      <c r="AB313" s="537"/>
      <c r="AC313" s="537"/>
      <c r="AD313" s="537"/>
      <c r="AE313" s="537"/>
      <c r="AF313" s="537"/>
      <c r="AG313" s="537"/>
      <c r="AH313" s="537"/>
      <c r="AI313" s="537"/>
      <c r="AJ313" s="537"/>
      <c r="AK313" s="537"/>
      <c r="AL313" s="537"/>
      <c r="AM313" s="537"/>
      <c r="AN313" s="537"/>
    </row>
    <row r="314" spans="1:40" ht="17.25" customHeight="1">
      <c r="A314" s="134"/>
      <c r="B314" s="134"/>
      <c r="C314" s="144"/>
      <c r="D314" s="144"/>
      <c r="E314" s="538"/>
      <c r="F314" s="538"/>
      <c r="G314" s="538"/>
      <c r="H314" s="538"/>
      <c r="I314" s="538"/>
      <c r="J314" s="538"/>
      <c r="K314" s="538"/>
      <c r="L314" s="538"/>
      <c r="M314" s="538"/>
      <c r="N314" s="538"/>
      <c r="O314" s="538"/>
      <c r="P314" s="538"/>
      <c r="Q314" s="538"/>
      <c r="R314" s="538"/>
      <c r="S314" s="538"/>
      <c r="T314" s="538"/>
      <c r="U314" s="538"/>
      <c r="V314" s="538"/>
      <c r="W314" s="538"/>
      <c r="X314" s="538"/>
      <c r="Y314" s="538"/>
      <c r="Z314" s="538"/>
      <c r="AA314" s="538"/>
      <c r="AB314" s="538"/>
      <c r="AC314" s="538"/>
      <c r="AD314" s="538"/>
      <c r="AE314" s="538"/>
      <c r="AF314" s="538"/>
      <c r="AG314" s="538"/>
      <c r="AH314" s="538"/>
      <c r="AI314" s="538"/>
      <c r="AJ314" s="538"/>
      <c r="AK314" s="538"/>
      <c r="AL314" s="538"/>
      <c r="AM314" s="538"/>
      <c r="AN314" s="538"/>
    </row>
    <row r="315" spans="1:40" ht="10.5" customHeight="1">
      <c r="A315" s="134"/>
      <c r="B315" s="134"/>
      <c r="C315" s="144"/>
      <c r="D315" s="144"/>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5"/>
      <c r="AJ315" s="145"/>
      <c r="AK315" s="145"/>
      <c r="AL315" s="145"/>
      <c r="AM315" s="145"/>
      <c r="AN315" s="145"/>
    </row>
    <row r="316" spans="1:40" ht="17.25" customHeight="1">
      <c r="A316" s="134"/>
      <c r="B316" s="135" t="s">
        <v>381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row>
    <row r="317" spans="1:40" ht="17.25" customHeight="1">
      <c r="A317" s="134"/>
      <c r="B317" s="134"/>
      <c r="C317" s="466">
        <v>81</v>
      </c>
      <c r="D317" s="458"/>
      <c r="E317" s="481" t="s">
        <v>382</v>
      </c>
      <c r="F317" s="482"/>
      <c r="G317" s="482"/>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c r="AE317" s="482"/>
      <c r="AF317" s="482"/>
      <c r="AG317" s="482"/>
      <c r="AH317" s="483"/>
      <c r="AI317" s="466"/>
      <c r="AJ317" s="457"/>
      <c r="AK317" s="457"/>
      <c r="AL317" s="457"/>
      <c r="AM317" s="457"/>
      <c r="AN317" s="458"/>
    </row>
    <row r="318" spans="1:40" ht="17.25" customHeight="1">
      <c r="A318" s="134"/>
      <c r="B318" s="134"/>
      <c r="C318" s="469"/>
      <c r="D318" s="470"/>
      <c r="E318" s="525"/>
      <c r="F318" s="526"/>
      <c r="G318" s="526"/>
      <c r="H318" s="526"/>
      <c r="I318" s="526"/>
      <c r="J318" s="526"/>
      <c r="K318" s="526"/>
      <c r="L318" s="526"/>
      <c r="M318" s="526"/>
      <c r="N318" s="526"/>
      <c r="O318" s="526"/>
      <c r="P318" s="526"/>
      <c r="Q318" s="526"/>
      <c r="R318" s="526"/>
      <c r="S318" s="526"/>
      <c r="T318" s="526"/>
      <c r="U318" s="526"/>
      <c r="V318" s="526"/>
      <c r="W318" s="526"/>
      <c r="X318" s="526"/>
      <c r="Y318" s="526"/>
      <c r="Z318" s="526"/>
      <c r="AA318" s="526"/>
      <c r="AB318" s="526"/>
      <c r="AC318" s="526"/>
      <c r="AD318" s="526"/>
      <c r="AE318" s="526"/>
      <c r="AF318" s="526"/>
      <c r="AG318" s="526"/>
      <c r="AH318" s="527"/>
      <c r="AI318" s="469"/>
      <c r="AJ318" s="465"/>
      <c r="AK318" s="465"/>
      <c r="AL318" s="465"/>
      <c r="AM318" s="465"/>
      <c r="AN318" s="470"/>
    </row>
    <row r="319" spans="1:40" ht="17.25" customHeight="1">
      <c r="A319" s="134"/>
      <c r="B319" s="134"/>
      <c r="C319" s="466">
        <v>82</v>
      </c>
      <c r="D319" s="458"/>
      <c r="E319" s="481" t="s">
        <v>383</v>
      </c>
      <c r="F319" s="482"/>
      <c r="G319" s="482"/>
      <c r="H319" s="482"/>
      <c r="I319" s="482"/>
      <c r="J319" s="482"/>
      <c r="K319" s="482"/>
      <c r="L319" s="482"/>
      <c r="M319" s="482"/>
      <c r="N319" s="482"/>
      <c r="O319" s="482"/>
      <c r="P319" s="482"/>
      <c r="Q319" s="482"/>
      <c r="R319" s="482"/>
      <c r="S319" s="482"/>
      <c r="T319" s="482"/>
      <c r="U319" s="482"/>
      <c r="V319" s="482"/>
      <c r="W319" s="482"/>
      <c r="X319" s="482"/>
      <c r="Y319" s="482"/>
      <c r="Z319" s="482"/>
      <c r="AA319" s="482"/>
      <c r="AB319" s="482"/>
      <c r="AC319" s="482"/>
      <c r="AD319" s="482"/>
      <c r="AE319" s="482"/>
      <c r="AF319" s="482"/>
      <c r="AG319" s="482"/>
      <c r="AH319" s="483"/>
      <c r="AI319" s="466"/>
      <c r="AJ319" s="457"/>
      <c r="AK319" s="457"/>
      <c r="AL319" s="457"/>
      <c r="AM319" s="457"/>
      <c r="AN319" s="458"/>
    </row>
    <row r="320" spans="1:40" ht="17.25" customHeight="1">
      <c r="A320" s="134"/>
      <c r="B320" s="134"/>
      <c r="C320" s="469"/>
      <c r="D320" s="470"/>
      <c r="E320" s="525"/>
      <c r="F320" s="526"/>
      <c r="G320" s="526"/>
      <c r="H320" s="526"/>
      <c r="I320" s="526"/>
      <c r="J320" s="526"/>
      <c r="K320" s="526"/>
      <c r="L320" s="526"/>
      <c r="M320" s="526"/>
      <c r="N320" s="526"/>
      <c r="O320" s="526"/>
      <c r="P320" s="526"/>
      <c r="Q320" s="526"/>
      <c r="R320" s="526"/>
      <c r="S320" s="526"/>
      <c r="T320" s="526"/>
      <c r="U320" s="526"/>
      <c r="V320" s="526"/>
      <c r="W320" s="526"/>
      <c r="X320" s="526"/>
      <c r="Y320" s="526"/>
      <c r="Z320" s="526"/>
      <c r="AA320" s="526"/>
      <c r="AB320" s="526"/>
      <c r="AC320" s="526"/>
      <c r="AD320" s="526"/>
      <c r="AE320" s="526"/>
      <c r="AF320" s="526"/>
      <c r="AG320" s="526"/>
      <c r="AH320" s="527"/>
      <c r="AI320" s="469"/>
      <c r="AJ320" s="465"/>
      <c r="AK320" s="465"/>
      <c r="AL320" s="465"/>
      <c r="AM320" s="465"/>
      <c r="AN320" s="470"/>
    </row>
    <row r="321" spans="1:40" ht="17.25" customHeight="1">
      <c r="A321" s="134"/>
      <c r="B321" s="134"/>
      <c r="C321" s="144"/>
      <c r="D321" s="144"/>
      <c r="E321" s="537" t="s">
        <v>384</v>
      </c>
      <c r="F321" s="537"/>
      <c r="G321" s="537"/>
      <c r="H321" s="537"/>
      <c r="I321" s="537"/>
      <c r="J321" s="537"/>
      <c r="K321" s="537"/>
      <c r="L321" s="537"/>
      <c r="M321" s="537"/>
      <c r="N321" s="537"/>
      <c r="O321" s="537"/>
      <c r="P321" s="537"/>
      <c r="Q321" s="537"/>
      <c r="R321" s="537"/>
      <c r="S321" s="537"/>
      <c r="T321" s="537"/>
      <c r="U321" s="537"/>
      <c r="V321" s="537"/>
      <c r="W321" s="537"/>
      <c r="X321" s="537"/>
      <c r="Y321" s="537"/>
      <c r="Z321" s="537"/>
      <c r="AA321" s="537"/>
      <c r="AB321" s="537"/>
      <c r="AC321" s="537"/>
      <c r="AD321" s="537"/>
      <c r="AE321" s="537"/>
      <c r="AF321" s="537"/>
      <c r="AG321" s="537"/>
      <c r="AH321" s="537"/>
      <c r="AI321" s="537"/>
      <c r="AJ321" s="537"/>
      <c r="AK321" s="537"/>
      <c r="AL321" s="537"/>
      <c r="AM321" s="537"/>
      <c r="AN321" s="537"/>
    </row>
    <row r="322" spans="1:40" ht="17.25" customHeight="1">
      <c r="A322" s="134"/>
      <c r="B322" s="134"/>
      <c r="C322" s="144"/>
      <c r="D322" s="144"/>
      <c r="E322" s="538"/>
      <c r="F322" s="538"/>
      <c r="G322" s="538"/>
      <c r="H322" s="538"/>
      <c r="I322" s="538"/>
      <c r="J322" s="538"/>
      <c r="K322" s="538"/>
      <c r="L322" s="538"/>
      <c r="M322" s="538"/>
      <c r="N322" s="538"/>
      <c r="O322" s="538"/>
      <c r="P322" s="538"/>
      <c r="Q322" s="538"/>
      <c r="R322" s="538"/>
      <c r="S322" s="538"/>
      <c r="T322" s="538"/>
      <c r="U322" s="538"/>
      <c r="V322" s="538"/>
      <c r="W322" s="538"/>
      <c r="X322" s="538"/>
      <c r="Y322" s="538"/>
      <c r="Z322" s="538"/>
      <c r="AA322" s="538"/>
      <c r="AB322" s="538"/>
      <c r="AC322" s="538"/>
      <c r="AD322" s="538"/>
      <c r="AE322" s="538"/>
      <c r="AF322" s="538"/>
      <c r="AG322" s="538"/>
      <c r="AH322" s="538"/>
      <c r="AI322" s="538"/>
      <c r="AJ322" s="538"/>
      <c r="AK322" s="538"/>
      <c r="AL322" s="538"/>
      <c r="AM322" s="538"/>
      <c r="AN322" s="538"/>
    </row>
    <row r="323" spans="1:40" ht="10.5" customHeight="1">
      <c r="A323" s="134"/>
      <c r="B323" s="134"/>
      <c r="C323" s="144"/>
      <c r="D323" s="144"/>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5"/>
      <c r="AJ323" s="145"/>
      <c r="AK323" s="145"/>
      <c r="AL323" s="145"/>
      <c r="AM323" s="145"/>
      <c r="AN323" s="145"/>
    </row>
    <row r="324" spans="1:40" ht="17.25" customHeight="1">
      <c r="A324" s="134"/>
      <c r="B324" s="135" t="s">
        <v>385</v>
      </c>
      <c r="C324" s="144"/>
      <c r="D324" s="144"/>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5"/>
      <c r="AJ324" s="145"/>
      <c r="AK324" s="145"/>
      <c r="AL324" s="145"/>
      <c r="AM324" s="145"/>
      <c r="AN324" s="145"/>
    </row>
    <row r="325" spans="1:40" ht="17.25" customHeight="1">
      <c r="A325" s="134"/>
      <c r="B325" s="134"/>
      <c r="C325" s="504">
        <v>83</v>
      </c>
      <c r="D325" s="505"/>
      <c r="E325" s="481" t="s">
        <v>386</v>
      </c>
      <c r="F325" s="482"/>
      <c r="G325" s="482"/>
      <c r="H325" s="482"/>
      <c r="I325" s="482"/>
      <c r="J325" s="482"/>
      <c r="K325" s="482"/>
      <c r="L325" s="482"/>
      <c r="M325" s="482"/>
      <c r="N325" s="482"/>
      <c r="O325" s="482"/>
      <c r="P325" s="482"/>
      <c r="Q325" s="482"/>
      <c r="R325" s="482"/>
      <c r="S325" s="482"/>
      <c r="T325" s="482"/>
      <c r="U325" s="482"/>
      <c r="V325" s="482"/>
      <c r="W325" s="482"/>
      <c r="X325" s="482"/>
      <c r="Y325" s="482"/>
      <c r="Z325" s="482"/>
      <c r="AA325" s="482"/>
      <c r="AB325" s="482"/>
      <c r="AC325" s="482"/>
      <c r="AD325" s="482"/>
      <c r="AE325" s="482"/>
      <c r="AF325" s="482"/>
      <c r="AG325" s="482"/>
      <c r="AH325" s="483"/>
      <c r="AI325" s="466"/>
      <c r="AJ325" s="457"/>
      <c r="AK325" s="457"/>
      <c r="AL325" s="457"/>
      <c r="AM325" s="457"/>
      <c r="AN325" s="458"/>
    </row>
    <row r="326" spans="1:40" ht="17.25" customHeight="1">
      <c r="A326" s="134"/>
      <c r="B326" s="134"/>
      <c r="C326" s="508"/>
      <c r="D326" s="509"/>
      <c r="E326" s="525"/>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526"/>
      <c r="AF326" s="526"/>
      <c r="AG326" s="526"/>
      <c r="AH326" s="527"/>
      <c r="AI326" s="469"/>
      <c r="AJ326" s="465"/>
      <c r="AK326" s="465"/>
      <c r="AL326" s="465"/>
      <c r="AM326" s="465"/>
      <c r="AN326" s="470"/>
    </row>
    <row r="327" spans="1:40" ht="10.5" customHeight="1">
      <c r="A327" s="134"/>
      <c r="B327" s="134"/>
      <c r="C327" s="144"/>
      <c r="D327" s="144"/>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4"/>
      <c r="AJ327" s="144"/>
      <c r="AK327" s="144"/>
      <c r="AL327" s="144"/>
      <c r="AM327" s="144"/>
      <c r="AN327" s="144"/>
    </row>
    <row r="328" spans="1:40" ht="17.25" customHeight="1">
      <c r="A328" s="134"/>
      <c r="B328" s="135" t="s">
        <v>387</v>
      </c>
      <c r="C328" s="144"/>
      <c r="D328" s="144"/>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4"/>
      <c r="AJ328" s="144"/>
      <c r="AK328" s="144"/>
      <c r="AL328" s="144"/>
      <c r="AM328" s="144"/>
      <c r="AN328" s="144"/>
    </row>
    <row r="329" spans="1:40" ht="17.25" customHeight="1">
      <c r="A329" s="134"/>
      <c r="B329" s="134"/>
      <c r="C329" s="466">
        <v>84</v>
      </c>
      <c r="D329" s="458"/>
      <c r="E329" s="481" t="s">
        <v>388</v>
      </c>
      <c r="F329" s="482"/>
      <c r="G329" s="482"/>
      <c r="H329" s="482"/>
      <c r="I329" s="482"/>
      <c r="J329" s="482"/>
      <c r="K329" s="482"/>
      <c r="L329" s="482"/>
      <c r="M329" s="482"/>
      <c r="N329" s="482"/>
      <c r="O329" s="482"/>
      <c r="P329" s="482"/>
      <c r="Q329" s="482"/>
      <c r="R329" s="482"/>
      <c r="S329" s="482"/>
      <c r="T329" s="482"/>
      <c r="U329" s="482"/>
      <c r="V329" s="482"/>
      <c r="W329" s="482"/>
      <c r="X329" s="482"/>
      <c r="Y329" s="482"/>
      <c r="Z329" s="482"/>
      <c r="AA329" s="482"/>
      <c r="AB329" s="482"/>
      <c r="AC329" s="482"/>
      <c r="AD329" s="482"/>
      <c r="AE329" s="482"/>
      <c r="AF329" s="482"/>
      <c r="AG329" s="482"/>
      <c r="AH329" s="483"/>
      <c r="AI329" s="466"/>
      <c r="AJ329" s="457"/>
      <c r="AK329" s="457"/>
      <c r="AL329" s="457"/>
      <c r="AM329" s="457"/>
      <c r="AN329" s="458"/>
    </row>
    <row r="330" spans="1:40" ht="17.25" customHeight="1">
      <c r="A330" s="134"/>
      <c r="B330" s="134"/>
      <c r="C330" s="469"/>
      <c r="D330" s="470"/>
      <c r="E330" s="525"/>
      <c r="F330" s="526"/>
      <c r="G330" s="526"/>
      <c r="H330" s="526"/>
      <c r="I330" s="526"/>
      <c r="J330" s="526"/>
      <c r="K330" s="526"/>
      <c r="L330" s="526"/>
      <c r="M330" s="526"/>
      <c r="N330" s="526"/>
      <c r="O330" s="526"/>
      <c r="P330" s="526"/>
      <c r="Q330" s="526"/>
      <c r="R330" s="526"/>
      <c r="S330" s="526"/>
      <c r="T330" s="526"/>
      <c r="U330" s="526"/>
      <c r="V330" s="526"/>
      <c r="W330" s="526"/>
      <c r="X330" s="526"/>
      <c r="Y330" s="526"/>
      <c r="Z330" s="526"/>
      <c r="AA330" s="526"/>
      <c r="AB330" s="526"/>
      <c r="AC330" s="526"/>
      <c r="AD330" s="526"/>
      <c r="AE330" s="526"/>
      <c r="AF330" s="526"/>
      <c r="AG330" s="526"/>
      <c r="AH330" s="527"/>
      <c r="AI330" s="469"/>
      <c r="AJ330" s="465"/>
      <c r="AK330" s="465"/>
      <c r="AL330" s="465"/>
      <c r="AM330" s="465"/>
      <c r="AN330" s="470"/>
    </row>
    <row r="331" spans="1:40" ht="10.5" customHeight="1">
      <c r="A331" s="134"/>
      <c r="B331" s="134"/>
      <c r="C331" s="144"/>
      <c r="D331" s="144"/>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4"/>
      <c r="AJ331" s="144"/>
      <c r="AK331" s="144"/>
      <c r="AL331" s="144"/>
      <c r="AM331" s="144"/>
      <c r="AN331" s="144"/>
    </row>
    <row r="332" spans="1:40" ht="17.25" customHeight="1">
      <c r="A332" s="134"/>
      <c r="B332" s="135" t="s">
        <v>389</v>
      </c>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row>
    <row r="333" spans="1:40" ht="17.25" customHeight="1">
      <c r="A333" s="134"/>
      <c r="B333" s="134"/>
      <c r="C333" s="466">
        <v>85</v>
      </c>
      <c r="D333" s="458"/>
      <c r="E333" s="481" t="s">
        <v>390</v>
      </c>
      <c r="F333" s="482"/>
      <c r="G333" s="482"/>
      <c r="H333" s="482"/>
      <c r="I333" s="482"/>
      <c r="J333" s="482"/>
      <c r="K333" s="482"/>
      <c r="L333" s="482"/>
      <c r="M333" s="482"/>
      <c r="N333" s="482"/>
      <c r="O333" s="482"/>
      <c r="P333" s="482"/>
      <c r="Q333" s="482"/>
      <c r="R333" s="482"/>
      <c r="S333" s="482"/>
      <c r="T333" s="482"/>
      <c r="U333" s="482"/>
      <c r="V333" s="482"/>
      <c r="W333" s="482"/>
      <c r="X333" s="482"/>
      <c r="Y333" s="482"/>
      <c r="Z333" s="482"/>
      <c r="AA333" s="482"/>
      <c r="AB333" s="482"/>
      <c r="AC333" s="482"/>
      <c r="AD333" s="482"/>
      <c r="AE333" s="482"/>
      <c r="AF333" s="482"/>
      <c r="AG333" s="482"/>
      <c r="AH333" s="483"/>
      <c r="AI333" s="466"/>
      <c r="AJ333" s="457"/>
      <c r="AK333" s="457"/>
      <c r="AL333" s="457"/>
      <c r="AM333" s="457"/>
      <c r="AN333" s="458"/>
    </row>
    <row r="334" spans="1:40" ht="17.25" customHeight="1">
      <c r="A334" s="134"/>
      <c r="B334" s="134"/>
      <c r="C334" s="469"/>
      <c r="D334" s="470"/>
      <c r="E334" s="525"/>
      <c r="F334" s="526"/>
      <c r="G334" s="526"/>
      <c r="H334" s="526"/>
      <c r="I334" s="526"/>
      <c r="J334" s="526"/>
      <c r="K334" s="526"/>
      <c r="L334" s="526"/>
      <c r="M334" s="526"/>
      <c r="N334" s="526"/>
      <c r="O334" s="526"/>
      <c r="P334" s="526"/>
      <c r="Q334" s="526"/>
      <c r="R334" s="526"/>
      <c r="S334" s="526"/>
      <c r="T334" s="526"/>
      <c r="U334" s="526"/>
      <c r="V334" s="526"/>
      <c r="W334" s="526"/>
      <c r="X334" s="526"/>
      <c r="Y334" s="526"/>
      <c r="Z334" s="526"/>
      <c r="AA334" s="526"/>
      <c r="AB334" s="526"/>
      <c r="AC334" s="526"/>
      <c r="AD334" s="526"/>
      <c r="AE334" s="526"/>
      <c r="AF334" s="526"/>
      <c r="AG334" s="526"/>
      <c r="AH334" s="527"/>
      <c r="AI334" s="469"/>
      <c r="AJ334" s="465"/>
      <c r="AK334" s="465"/>
      <c r="AL334" s="465"/>
      <c r="AM334" s="465"/>
      <c r="AN334" s="470"/>
    </row>
    <row r="335" spans="1:40" ht="17.25" customHeight="1">
      <c r="A335" s="134"/>
      <c r="B335" s="134"/>
      <c r="C335" s="466">
        <v>86</v>
      </c>
      <c r="D335" s="458"/>
      <c r="E335" s="481" t="s">
        <v>391</v>
      </c>
      <c r="F335" s="482"/>
      <c r="G335" s="482"/>
      <c r="H335" s="482"/>
      <c r="I335" s="482"/>
      <c r="J335" s="482"/>
      <c r="K335" s="482"/>
      <c r="L335" s="482"/>
      <c r="M335" s="482"/>
      <c r="N335" s="482"/>
      <c r="O335" s="482"/>
      <c r="P335" s="482"/>
      <c r="Q335" s="482"/>
      <c r="R335" s="482"/>
      <c r="S335" s="482"/>
      <c r="T335" s="482"/>
      <c r="U335" s="482"/>
      <c r="V335" s="482"/>
      <c r="W335" s="482"/>
      <c r="X335" s="482"/>
      <c r="Y335" s="482"/>
      <c r="Z335" s="482"/>
      <c r="AA335" s="482"/>
      <c r="AB335" s="482"/>
      <c r="AC335" s="482"/>
      <c r="AD335" s="482"/>
      <c r="AE335" s="482"/>
      <c r="AF335" s="482"/>
      <c r="AG335" s="482"/>
      <c r="AH335" s="483"/>
      <c r="AI335" s="466"/>
      <c r="AJ335" s="457"/>
      <c r="AK335" s="457"/>
      <c r="AL335" s="457"/>
      <c r="AM335" s="457"/>
      <c r="AN335" s="458"/>
    </row>
    <row r="336" spans="1:40" ht="17.25" customHeight="1">
      <c r="A336" s="134"/>
      <c r="B336" s="134"/>
      <c r="C336" s="469"/>
      <c r="D336" s="470"/>
      <c r="E336" s="525"/>
      <c r="F336" s="526"/>
      <c r="G336" s="526"/>
      <c r="H336" s="526"/>
      <c r="I336" s="526"/>
      <c r="J336" s="526"/>
      <c r="K336" s="526"/>
      <c r="L336" s="526"/>
      <c r="M336" s="526"/>
      <c r="N336" s="526"/>
      <c r="O336" s="526"/>
      <c r="P336" s="526"/>
      <c r="Q336" s="526"/>
      <c r="R336" s="526"/>
      <c r="S336" s="526"/>
      <c r="T336" s="526"/>
      <c r="U336" s="526"/>
      <c r="V336" s="526"/>
      <c r="W336" s="526"/>
      <c r="X336" s="526"/>
      <c r="Y336" s="526"/>
      <c r="Z336" s="526"/>
      <c r="AA336" s="526"/>
      <c r="AB336" s="526"/>
      <c r="AC336" s="526"/>
      <c r="AD336" s="526"/>
      <c r="AE336" s="526"/>
      <c r="AF336" s="526"/>
      <c r="AG336" s="526"/>
      <c r="AH336" s="527"/>
      <c r="AI336" s="469"/>
      <c r="AJ336" s="465"/>
      <c r="AK336" s="465"/>
      <c r="AL336" s="465"/>
      <c r="AM336" s="465"/>
      <c r="AN336" s="470"/>
    </row>
    <row r="337" spans="1:40" ht="17.25" customHeight="1">
      <c r="A337" s="134"/>
      <c r="B337" s="134"/>
      <c r="C337" s="466">
        <v>87</v>
      </c>
      <c r="D337" s="458"/>
      <c r="E337" s="481" t="s">
        <v>392</v>
      </c>
      <c r="F337" s="482"/>
      <c r="G337" s="482"/>
      <c r="H337" s="482"/>
      <c r="I337" s="482"/>
      <c r="J337" s="482"/>
      <c r="K337" s="482"/>
      <c r="L337" s="482"/>
      <c r="M337" s="482"/>
      <c r="N337" s="482"/>
      <c r="O337" s="482"/>
      <c r="P337" s="482"/>
      <c r="Q337" s="482"/>
      <c r="R337" s="482"/>
      <c r="S337" s="482"/>
      <c r="T337" s="482"/>
      <c r="U337" s="482"/>
      <c r="V337" s="482"/>
      <c r="W337" s="482"/>
      <c r="X337" s="482"/>
      <c r="Y337" s="482"/>
      <c r="Z337" s="482"/>
      <c r="AA337" s="482"/>
      <c r="AB337" s="482"/>
      <c r="AC337" s="482"/>
      <c r="AD337" s="482"/>
      <c r="AE337" s="482"/>
      <c r="AF337" s="482"/>
      <c r="AG337" s="482"/>
      <c r="AH337" s="483"/>
      <c r="AI337" s="466"/>
      <c r="AJ337" s="457"/>
      <c r="AK337" s="457"/>
      <c r="AL337" s="457"/>
      <c r="AM337" s="457"/>
      <c r="AN337" s="458"/>
    </row>
    <row r="338" spans="1:40" ht="17.25" customHeight="1">
      <c r="A338" s="134"/>
      <c r="B338" s="134"/>
      <c r="C338" s="469"/>
      <c r="D338" s="470"/>
      <c r="E338" s="525"/>
      <c r="F338" s="526"/>
      <c r="G338" s="526"/>
      <c r="H338" s="526"/>
      <c r="I338" s="526"/>
      <c r="J338" s="526"/>
      <c r="K338" s="526"/>
      <c r="L338" s="526"/>
      <c r="M338" s="526"/>
      <c r="N338" s="526"/>
      <c r="O338" s="526"/>
      <c r="P338" s="526"/>
      <c r="Q338" s="526"/>
      <c r="R338" s="526"/>
      <c r="S338" s="526"/>
      <c r="T338" s="526"/>
      <c r="U338" s="526"/>
      <c r="V338" s="526"/>
      <c r="W338" s="526"/>
      <c r="X338" s="526"/>
      <c r="Y338" s="526"/>
      <c r="Z338" s="526"/>
      <c r="AA338" s="526"/>
      <c r="AB338" s="526"/>
      <c r="AC338" s="526"/>
      <c r="AD338" s="526"/>
      <c r="AE338" s="526"/>
      <c r="AF338" s="526"/>
      <c r="AG338" s="526"/>
      <c r="AH338" s="527"/>
      <c r="AI338" s="469"/>
      <c r="AJ338" s="465"/>
      <c r="AK338" s="465"/>
      <c r="AL338" s="465"/>
      <c r="AM338" s="465"/>
      <c r="AN338" s="470"/>
    </row>
    <row r="339" spans="1:40" ht="17.25" customHeight="1">
      <c r="A339" s="134"/>
      <c r="B339" s="134"/>
      <c r="C339" s="466">
        <v>88</v>
      </c>
      <c r="D339" s="458"/>
      <c r="E339" s="481" t="s">
        <v>393</v>
      </c>
      <c r="F339" s="482"/>
      <c r="G339" s="482"/>
      <c r="H339" s="482"/>
      <c r="I339" s="482"/>
      <c r="J339" s="482"/>
      <c r="K339" s="482"/>
      <c r="L339" s="482"/>
      <c r="M339" s="482"/>
      <c r="N339" s="482"/>
      <c r="O339" s="482"/>
      <c r="P339" s="482"/>
      <c r="Q339" s="482"/>
      <c r="R339" s="482"/>
      <c r="S339" s="482"/>
      <c r="T339" s="482"/>
      <c r="U339" s="482"/>
      <c r="V339" s="482"/>
      <c r="W339" s="482"/>
      <c r="X339" s="482"/>
      <c r="Y339" s="482"/>
      <c r="Z339" s="482"/>
      <c r="AA339" s="482"/>
      <c r="AB339" s="482"/>
      <c r="AC339" s="482"/>
      <c r="AD339" s="482"/>
      <c r="AE339" s="482"/>
      <c r="AF339" s="482"/>
      <c r="AG339" s="482"/>
      <c r="AH339" s="483"/>
      <c r="AI339" s="466"/>
      <c r="AJ339" s="457"/>
      <c r="AK339" s="457"/>
      <c r="AL339" s="457"/>
      <c r="AM339" s="457"/>
      <c r="AN339" s="458"/>
    </row>
    <row r="340" spans="1:40" ht="17.25" customHeight="1">
      <c r="A340" s="134"/>
      <c r="B340" s="134"/>
      <c r="C340" s="469"/>
      <c r="D340" s="470"/>
      <c r="E340" s="525"/>
      <c r="F340" s="526"/>
      <c r="G340" s="526"/>
      <c r="H340" s="526"/>
      <c r="I340" s="526"/>
      <c r="J340" s="526"/>
      <c r="K340" s="526"/>
      <c r="L340" s="526"/>
      <c r="M340" s="526"/>
      <c r="N340" s="526"/>
      <c r="O340" s="526"/>
      <c r="P340" s="526"/>
      <c r="Q340" s="526"/>
      <c r="R340" s="526"/>
      <c r="S340" s="526"/>
      <c r="T340" s="526"/>
      <c r="U340" s="526"/>
      <c r="V340" s="526"/>
      <c r="W340" s="526"/>
      <c r="X340" s="526"/>
      <c r="Y340" s="526"/>
      <c r="Z340" s="526"/>
      <c r="AA340" s="526"/>
      <c r="AB340" s="526"/>
      <c r="AC340" s="526"/>
      <c r="AD340" s="526"/>
      <c r="AE340" s="526"/>
      <c r="AF340" s="526"/>
      <c r="AG340" s="526"/>
      <c r="AH340" s="527"/>
      <c r="AI340" s="469"/>
      <c r="AJ340" s="465"/>
      <c r="AK340" s="465"/>
      <c r="AL340" s="465"/>
      <c r="AM340" s="465"/>
      <c r="AN340" s="470"/>
    </row>
    <row r="341" spans="1:40" ht="17.25" customHeight="1">
      <c r="A341" s="134"/>
      <c r="B341" s="134"/>
      <c r="C341" s="466">
        <v>89</v>
      </c>
      <c r="D341" s="458"/>
      <c r="E341" s="481" t="s">
        <v>394</v>
      </c>
      <c r="F341" s="482"/>
      <c r="G341" s="482"/>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c r="AE341" s="482"/>
      <c r="AF341" s="482"/>
      <c r="AG341" s="482"/>
      <c r="AH341" s="482"/>
      <c r="AI341" s="482"/>
      <c r="AJ341" s="482"/>
      <c r="AK341" s="482"/>
      <c r="AL341" s="482"/>
      <c r="AM341" s="482"/>
      <c r="AN341" s="483"/>
    </row>
    <row r="342" spans="1:40" ht="17.25" customHeight="1">
      <c r="A342" s="134"/>
      <c r="B342" s="134"/>
      <c r="C342" s="467"/>
      <c r="D342" s="468"/>
      <c r="E342" s="525"/>
      <c r="F342" s="526"/>
      <c r="G342" s="526"/>
      <c r="H342" s="526"/>
      <c r="I342" s="526"/>
      <c r="J342" s="526"/>
      <c r="K342" s="526"/>
      <c r="L342" s="526"/>
      <c r="M342" s="526"/>
      <c r="N342" s="526"/>
      <c r="O342" s="526"/>
      <c r="P342" s="526"/>
      <c r="Q342" s="526"/>
      <c r="R342" s="526"/>
      <c r="S342" s="526"/>
      <c r="T342" s="526"/>
      <c r="U342" s="526"/>
      <c r="V342" s="526"/>
      <c r="W342" s="526"/>
      <c r="X342" s="526"/>
      <c r="Y342" s="526"/>
      <c r="Z342" s="526"/>
      <c r="AA342" s="526"/>
      <c r="AB342" s="526"/>
      <c r="AC342" s="526"/>
      <c r="AD342" s="526"/>
      <c r="AE342" s="526"/>
      <c r="AF342" s="526"/>
      <c r="AG342" s="526"/>
      <c r="AH342" s="526"/>
      <c r="AI342" s="526"/>
      <c r="AJ342" s="526"/>
      <c r="AK342" s="526"/>
      <c r="AL342" s="526"/>
      <c r="AM342" s="526"/>
      <c r="AN342" s="527"/>
    </row>
    <row r="343" spans="1:40" ht="17.25" customHeight="1">
      <c r="A343" s="134"/>
      <c r="B343" s="134"/>
      <c r="C343" s="467"/>
      <c r="D343" s="468"/>
      <c r="E343" s="451" t="s">
        <v>395</v>
      </c>
      <c r="F343" s="452"/>
      <c r="G343" s="452"/>
      <c r="H343" s="452"/>
      <c r="I343" s="452"/>
      <c r="J343" s="452"/>
      <c r="K343" s="452"/>
      <c r="L343" s="452"/>
      <c r="M343" s="452"/>
      <c r="N343" s="452"/>
      <c r="O343" s="452"/>
      <c r="P343" s="452"/>
      <c r="Q343" s="452"/>
      <c r="R343" s="452"/>
      <c r="S343" s="452"/>
      <c r="T343" s="452"/>
      <c r="U343" s="452"/>
      <c r="V343" s="452"/>
      <c r="W343" s="452"/>
      <c r="X343" s="452"/>
      <c r="Y343" s="452"/>
      <c r="Z343" s="452"/>
      <c r="AA343" s="452"/>
      <c r="AB343" s="452"/>
      <c r="AC343" s="452"/>
      <c r="AD343" s="452"/>
      <c r="AE343" s="452"/>
      <c r="AF343" s="452"/>
      <c r="AG343" s="452"/>
      <c r="AH343" s="452"/>
      <c r="AI343" s="452"/>
      <c r="AJ343" s="452"/>
      <c r="AK343" s="452"/>
      <c r="AL343" s="452"/>
      <c r="AM343" s="452"/>
      <c r="AN343" s="453"/>
    </row>
    <row r="344" spans="1:40" ht="17.25" customHeight="1">
      <c r="A344" s="134"/>
      <c r="B344" s="134"/>
      <c r="C344" s="469"/>
      <c r="D344" s="470"/>
      <c r="E344" s="211"/>
      <c r="F344" s="212"/>
      <c r="G344" s="212"/>
      <c r="H344" s="212"/>
      <c r="I344" s="212"/>
      <c r="J344" s="212"/>
      <c r="K344" s="212"/>
      <c r="L344" s="212"/>
      <c r="M344" s="212"/>
      <c r="N344" s="212"/>
      <c r="O344" s="212"/>
      <c r="P344" s="212"/>
      <c r="Q344" s="212"/>
      <c r="R344" s="212"/>
      <c r="S344" s="212"/>
      <c r="T344" s="212"/>
      <c r="U344" s="212"/>
      <c r="V344" s="212"/>
      <c r="W344" s="212"/>
      <c r="X344" s="212"/>
      <c r="Y344" s="212"/>
      <c r="Z344" s="212"/>
      <c r="AA344" s="212"/>
      <c r="AB344" s="212"/>
      <c r="AC344" s="212"/>
      <c r="AD344" s="212"/>
      <c r="AE344" s="212"/>
      <c r="AF344" s="212"/>
      <c r="AG344" s="212"/>
      <c r="AH344" s="212"/>
      <c r="AI344" s="150"/>
      <c r="AJ344" s="150"/>
      <c r="AK344" s="150"/>
      <c r="AL344" s="150"/>
      <c r="AM344" s="150"/>
      <c r="AN344" s="213"/>
    </row>
    <row r="345" spans="1:40" ht="17.25" customHeight="1">
      <c r="A345" s="134"/>
      <c r="B345" s="134"/>
      <c r="C345" s="144"/>
      <c r="D345" s="144"/>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4"/>
      <c r="AJ345" s="144"/>
      <c r="AK345" s="144"/>
      <c r="AL345" s="144"/>
      <c r="AM345" s="144"/>
      <c r="AN345" s="144"/>
    </row>
    <row r="346" spans="1:40" ht="17.25" customHeight="1">
      <c r="A346" s="134"/>
      <c r="B346" s="135" t="s">
        <v>396</v>
      </c>
      <c r="C346" s="144"/>
      <c r="D346" s="144"/>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4"/>
      <c r="AJ346" s="144"/>
      <c r="AK346" s="144"/>
      <c r="AL346" s="144"/>
      <c r="AM346" s="144"/>
      <c r="AN346" s="144"/>
    </row>
    <row r="347" spans="1:40" ht="17.25" customHeight="1">
      <c r="A347" s="134"/>
      <c r="B347" s="134"/>
      <c r="C347" s="466">
        <v>90</v>
      </c>
      <c r="D347" s="458"/>
      <c r="E347" s="481" t="s">
        <v>397</v>
      </c>
      <c r="F347" s="482"/>
      <c r="G347" s="482"/>
      <c r="H347" s="482"/>
      <c r="I347" s="482"/>
      <c r="J347" s="482"/>
      <c r="K347" s="482"/>
      <c r="L347" s="482"/>
      <c r="M347" s="482"/>
      <c r="N347" s="482"/>
      <c r="O347" s="482"/>
      <c r="P347" s="482"/>
      <c r="Q347" s="482"/>
      <c r="R347" s="482"/>
      <c r="S347" s="482"/>
      <c r="T347" s="482"/>
      <c r="U347" s="482"/>
      <c r="V347" s="482"/>
      <c r="W347" s="482"/>
      <c r="X347" s="482"/>
      <c r="Y347" s="482"/>
      <c r="Z347" s="482"/>
      <c r="AA347" s="482"/>
      <c r="AB347" s="482"/>
      <c r="AC347" s="482"/>
      <c r="AD347" s="482"/>
      <c r="AE347" s="482"/>
      <c r="AF347" s="482"/>
      <c r="AG347" s="482"/>
      <c r="AH347" s="483"/>
      <c r="AI347" s="466"/>
      <c r="AJ347" s="457"/>
      <c r="AK347" s="457"/>
      <c r="AL347" s="457"/>
      <c r="AM347" s="457"/>
      <c r="AN347" s="458"/>
    </row>
    <row r="348" spans="1:40" ht="17.25" customHeight="1">
      <c r="A348" s="134"/>
      <c r="B348" s="134"/>
      <c r="C348" s="469"/>
      <c r="D348" s="470"/>
      <c r="E348" s="525"/>
      <c r="F348" s="526"/>
      <c r="G348" s="526"/>
      <c r="H348" s="526"/>
      <c r="I348" s="526"/>
      <c r="J348" s="526"/>
      <c r="K348" s="526"/>
      <c r="L348" s="526"/>
      <c r="M348" s="526"/>
      <c r="N348" s="526"/>
      <c r="O348" s="526"/>
      <c r="P348" s="526"/>
      <c r="Q348" s="526"/>
      <c r="R348" s="526"/>
      <c r="S348" s="526"/>
      <c r="T348" s="526"/>
      <c r="U348" s="526"/>
      <c r="V348" s="526"/>
      <c r="W348" s="526"/>
      <c r="X348" s="526"/>
      <c r="Y348" s="526"/>
      <c r="Z348" s="526"/>
      <c r="AA348" s="526"/>
      <c r="AB348" s="526"/>
      <c r="AC348" s="526"/>
      <c r="AD348" s="526"/>
      <c r="AE348" s="526"/>
      <c r="AF348" s="526"/>
      <c r="AG348" s="526"/>
      <c r="AH348" s="527"/>
      <c r="AI348" s="469"/>
      <c r="AJ348" s="465"/>
      <c r="AK348" s="465"/>
      <c r="AL348" s="465"/>
      <c r="AM348" s="465"/>
      <c r="AN348" s="470"/>
    </row>
    <row r="349" spans="1:40" ht="17.25" customHeight="1">
      <c r="A349" s="134"/>
      <c r="B349" s="134"/>
      <c r="C349" s="466">
        <v>91</v>
      </c>
      <c r="D349" s="458"/>
      <c r="E349" s="481" t="s">
        <v>398</v>
      </c>
      <c r="F349" s="482"/>
      <c r="G349" s="482"/>
      <c r="H349" s="482"/>
      <c r="I349" s="482"/>
      <c r="J349" s="482"/>
      <c r="K349" s="482"/>
      <c r="L349" s="482"/>
      <c r="M349" s="482"/>
      <c r="N349" s="482"/>
      <c r="O349" s="482"/>
      <c r="P349" s="482"/>
      <c r="Q349" s="482"/>
      <c r="R349" s="482"/>
      <c r="S349" s="482"/>
      <c r="T349" s="482"/>
      <c r="U349" s="482"/>
      <c r="V349" s="482"/>
      <c r="W349" s="482"/>
      <c r="X349" s="482"/>
      <c r="Y349" s="482"/>
      <c r="Z349" s="482"/>
      <c r="AA349" s="482"/>
      <c r="AB349" s="482"/>
      <c r="AC349" s="482"/>
      <c r="AD349" s="482"/>
      <c r="AE349" s="482"/>
      <c r="AF349" s="482"/>
      <c r="AG349" s="482"/>
      <c r="AH349" s="483"/>
      <c r="AI349" s="466"/>
      <c r="AJ349" s="457"/>
      <c r="AK349" s="457"/>
      <c r="AL349" s="457"/>
      <c r="AM349" s="457"/>
      <c r="AN349" s="458"/>
    </row>
    <row r="350" spans="1:40" ht="17.25" customHeight="1">
      <c r="A350" s="134"/>
      <c r="B350" s="134"/>
      <c r="C350" s="469"/>
      <c r="D350" s="470"/>
      <c r="E350" s="525"/>
      <c r="F350" s="526"/>
      <c r="G350" s="526"/>
      <c r="H350" s="526"/>
      <c r="I350" s="526"/>
      <c r="J350" s="526"/>
      <c r="K350" s="526"/>
      <c r="L350" s="526"/>
      <c r="M350" s="526"/>
      <c r="N350" s="526"/>
      <c r="O350" s="526"/>
      <c r="P350" s="526"/>
      <c r="Q350" s="526"/>
      <c r="R350" s="526"/>
      <c r="S350" s="526"/>
      <c r="T350" s="526"/>
      <c r="U350" s="526"/>
      <c r="V350" s="526"/>
      <c r="W350" s="526"/>
      <c r="X350" s="526"/>
      <c r="Y350" s="526"/>
      <c r="Z350" s="526"/>
      <c r="AA350" s="526"/>
      <c r="AB350" s="526"/>
      <c r="AC350" s="526"/>
      <c r="AD350" s="526"/>
      <c r="AE350" s="526"/>
      <c r="AF350" s="526"/>
      <c r="AG350" s="526"/>
      <c r="AH350" s="527"/>
      <c r="AI350" s="469"/>
      <c r="AJ350" s="465"/>
      <c r="AK350" s="465"/>
      <c r="AL350" s="465"/>
      <c r="AM350" s="465"/>
      <c r="AN350" s="470"/>
    </row>
    <row r="351" spans="1:40" ht="17.25" customHeight="1">
      <c r="A351" s="134"/>
      <c r="B351" s="134"/>
      <c r="C351" s="466">
        <v>92</v>
      </c>
      <c r="D351" s="458"/>
      <c r="E351" s="481" t="s">
        <v>399</v>
      </c>
      <c r="F351" s="482"/>
      <c r="G351" s="482"/>
      <c r="H351" s="482"/>
      <c r="I351" s="482"/>
      <c r="J351" s="482"/>
      <c r="K351" s="482"/>
      <c r="L351" s="482"/>
      <c r="M351" s="482"/>
      <c r="N351" s="482"/>
      <c r="O351" s="482"/>
      <c r="P351" s="482"/>
      <c r="Q351" s="482"/>
      <c r="R351" s="482"/>
      <c r="S351" s="482"/>
      <c r="T351" s="482"/>
      <c r="U351" s="482"/>
      <c r="V351" s="482"/>
      <c r="W351" s="482"/>
      <c r="X351" s="482"/>
      <c r="Y351" s="482"/>
      <c r="Z351" s="482"/>
      <c r="AA351" s="482"/>
      <c r="AB351" s="482"/>
      <c r="AC351" s="482"/>
      <c r="AD351" s="482"/>
      <c r="AE351" s="482"/>
      <c r="AF351" s="482"/>
      <c r="AG351" s="482"/>
      <c r="AH351" s="483"/>
      <c r="AI351" s="466"/>
      <c r="AJ351" s="457"/>
      <c r="AK351" s="457"/>
      <c r="AL351" s="457"/>
      <c r="AM351" s="457"/>
      <c r="AN351" s="458"/>
    </row>
    <row r="352" spans="1:40" ht="17.25" customHeight="1">
      <c r="A352" s="134"/>
      <c r="B352" s="134"/>
      <c r="C352" s="469"/>
      <c r="D352" s="470"/>
      <c r="E352" s="525"/>
      <c r="F352" s="526"/>
      <c r="G352" s="526"/>
      <c r="H352" s="526"/>
      <c r="I352" s="526"/>
      <c r="J352" s="526"/>
      <c r="K352" s="526"/>
      <c r="L352" s="526"/>
      <c r="M352" s="526"/>
      <c r="N352" s="526"/>
      <c r="O352" s="526"/>
      <c r="P352" s="526"/>
      <c r="Q352" s="526"/>
      <c r="R352" s="526"/>
      <c r="S352" s="526"/>
      <c r="T352" s="526"/>
      <c r="U352" s="526"/>
      <c r="V352" s="526"/>
      <c r="W352" s="526"/>
      <c r="X352" s="526"/>
      <c r="Y352" s="526"/>
      <c r="Z352" s="526"/>
      <c r="AA352" s="526"/>
      <c r="AB352" s="526"/>
      <c r="AC352" s="526"/>
      <c r="AD352" s="526"/>
      <c r="AE352" s="526"/>
      <c r="AF352" s="526"/>
      <c r="AG352" s="526"/>
      <c r="AH352" s="527"/>
      <c r="AI352" s="469"/>
      <c r="AJ352" s="465"/>
      <c r="AK352" s="465"/>
      <c r="AL352" s="465"/>
      <c r="AM352" s="465"/>
      <c r="AN352" s="470"/>
    </row>
    <row r="353" spans="1:76" ht="17.25" customHeight="1">
      <c r="A353" s="134"/>
      <c r="B353" s="134"/>
      <c r="C353" s="466">
        <v>93</v>
      </c>
      <c r="D353" s="458"/>
      <c r="E353" s="588" t="s">
        <v>400</v>
      </c>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89"/>
      <c r="AL353" s="589"/>
      <c r="AM353" s="589"/>
      <c r="AN353" s="590"/>
    </row>
    <row r="354" spans="1:76" ht="17.25" customHeight="1">
      <c r="A354" s="134"/>
      <c r="B354" s="134"/>
      <c r="C354" s="467"/>
      <c r="D354" s="468"/>
      <c r="E354" s="196"/>
      <c r="F354" s="578"/>
      <c r="G354" s="578"/>
      <c r="H354" s="579"/>
      <c r="I354" s="579"/>
      <c r="J354" s="214" t="s">
        <v>185</v>
      </c>
      <c r="K354" s="580"/>
      <c r="L354" s="580"/>
      <c r="M354" s="214" t="s">
        <v>186</v>
      </c>
      <c r="N354" s="579"/>
      <c r="O354" s="579"/>
      <c r="P354" s="214" t="s">
        <v>187</v>
      </c>
      <c r="Q354" s="581" t="s">
        <v>401</v>
      </c>
      <c r="R354" s="581"/>
      <c r="S354" s="581"/>
      <c r="T354" s="581"/>
      <c r="U354" s="581"/>
      <c r="V354" s="581"/>
      <c r="W354" s="581"/>
      <c r="X354" s="578"/>
      <c r="Y354" s="578"/>
      <c r="Z354" s="579"/>
      <c r="AA354" s="579"/>
      <c r="AB354" s="214" t="s">
        <v>185</v>
      </c>
      <c r="AC354" s="580"/>
      <c r="AD354" s="580"/>
      <c r="AE354" s="214" t="s">
        <v>186</v>
      </c>
      <c r="AF354" s="579"/>
      <c r="AG354" s="579"/>
      <c r="AH354" s="214" t="s">
        <v>187</v>
      </c>
      <c r="AI354" s="581" t="s">
        <v>401</v>
      </c>
      <c r="AJ354" s="581"/>
      <c r="AK354" s="581"/>
      <c r="AL354" s="581"/>
      <c r="AM354" s="581"/>
      <c r="AN354" s="591"/>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215"/>
      <c r="BJ354" s="215"/>
      <c r="BK354" s="215"/>
      <c r="BL354" s="215"/>
      <c r="BM354" s="215"/>
      <c r="BN354" s="215"/>
      <c r="BO354" s="215"/>
      <c r="BP354" s="215"/>
      <c r="BQ354" s="215"/>
      <c r="BR354" s="215"/>
      <c r="BS354" s="215"/>
      <c r="BT354" s="215"/>
      <c r="BU354" s="215"/>
      <c r="BV354" s="215"/>
      <c r="BW354" s="215"/>
      <c r="BX354" s="215"/>
    </row>
    <row r="355" spans="1:76" ht="17.25" customHeight="1">
      <c r="A355" s="134"/>
      <c r="B355" s="134"/>
      <c r="C355" s="467"/>
      <c r="D355" s="468"/>
      <c r="E355" s="203"/>
      <c r="F355" s="577"/>
      <c r="G355" s="577"/>
      <c r="H355" s="575"/>
      <c r="I355" s="575"/>
      <c r="J355" s="216" t="s">
        <v>185</v>
      </c>
      <c r="K355" s="574"/>
      <c r="L355" s="574"/>
      <c r="M355" s="216" t="s">
        <v>402</v>
      </c>
      <c r="N355" s="575"/>
      <c r="O355" s="575"/>
      <c r="P355" s="216" t="s">
        <v>187</v>
      </c>
      <c r="Q355" s="576" t="s">
        <v>401</v>
      </c>
      <c r="R355" s="576"/>
      <c r="S355" s="576"/>
      <c r="T355" s="576"/>
      <c r="U355" s="576"/>
      <c r="V355" s="576"/>
      <c r="W355" s="576"/>
      <c r="X355" s="577"/>
      <c r="Y355" s="577"/>
      <c r="Z355" s="575"/>
      <c r="AA355" s="575"/>
      <c r="AB355" s="216" t="s">
        <v>185</v>
      </c>
      <c r="AC355" s="574"/>
      <c r="AD355" s="574"/>
      <c r="AE355" s="216" t="s">
        <v>186</v>
      </c>
      <c r="AF355" s="575"/>
      <c r="AG355" s="575"/>
      <c r="AH355" s="216" t="s">
        <v>187</v>
      </c>
      <c r="AI355" s="576" t="s">
        <v>401</v>
      </c>
      <c r="AJ355" s="576"/>
      <c r="AK355" s="576"/>
      <c r="AL355" s="576"/>
      <c r="AM355" s="576"/>
      <c r="AN355" s="58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215"/>
      <c r="BJ355" s="215"/>
      <c r="BK355" s="215"/>
      <c r="BL355" s="215"/>
      <c r="BM355" s="215"/>
      <c r="BN355" s="215"/>
      <c r="BO355" s="215"/>
      <c r="BP355" s="215"/>
      <c r="BQ355" s="215"/>
      <c r="BR355" s="215"/>
      <c r="BS355" s="215"/>
      <c r="BT355" s="215"/>
      <c r="BU355" s="215"/>
      <c r="BV355" s="215"/>
      <c r="BW355" s="215"/>
      <c r="BX355" s="215"/>
    </row>
    <row r="356" spans="1:76" ht="17.25" customHeight="1">
      <c r="A356" s="134"/>
      <c r="B356" s="134"/>
      <c r="C356" s="469"/>
      <c r="D356" s="470"/>
      <c r="E356" s="204"/>
      <c r="F356" s="586"/>
      <c r="G356" s="586"/>
      <c r="H356" s="582"/>
      <c r="I356" s="582"/>
      <c r="J356" s="217" t="s">
        <v>185</v>
      </c>
      <c r="K356" s="587"/>
      <c r="L356" s="587"/>
      <c r="M356" s="217" t="s">
        <v>402</v>
      </c>
      <c r="N356" s="582"/>
      <c r="O356" s="582"/>
      <c r="P356" s="217" t="s">
        <v>187</v>
      </c>
      <c r="Q356" s="583" t="s">
        <v>401</v>
      </c>
      <c r="R356" s="583"/>
      <c r="S356" s="583"/>
      <c r="T356" s="583"/>
      <c r="U356" s="583"/>
      <c r="V356" s="583"/>
      <c r="W356" s="583"/>
      <c r="X356" s="586"/>
      <c r="Y356" s="586"/>
      <c r="Z356" s="582"/>
      <c r="AA356" s="582"/>
      <c r="AB356" s="217" t="s">
        <v>185</v>
      </c>
      <c r="AC356" s="587"/>
      <c r="AD356" s="587"/>
      <c r="AE356" s="217" t="s">
        <v>186</v>
      </c>
      <c r="AF356" s="582"/>
      <c r="AG356" s="582"/>
      <c r="AH356" s="217" t="s">
        <v>187</v>
      </c>
      <c r="AI356" s="583" t="s">
        <v>401</v>
      </c>
      <c r="AJ356" s="583"/>
      <c r="AK356" s="583"/>
      <c r="AL356" s="583"/>
      <c r="AM356" s="583"/>
      <c r="AN356" s="584"/>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18"/>
      <c r="BK356" s="218"/>
      <c r="BL356" s="218"/>
      <c r="BM356" s="218"/>
      <c r="BN356" s="218"/>
      <c r="BO356" s="218"/>
      <c r="BP356" s="218"/>
      <c r="BQ356" s="218"/>
      <c r="BR356" s="218"/>
      <c r="BS356" s="219"/>
      <c r="BT356" s="219"/>
      <c r="BU356" s="219"/>
      <c r="BV356" s="219"/>
      <c r="BW356" s="219"/>
      <c r="BX356" s="219"/>
    </row>
    <row r="357" spans="1:76" ht="10.5" customHeight="1">
      <c r="A357" s="134"/>
      <c r="B357" s="134"/>
      <c r="C357" s="144"/>
      <c r="D357" s="144"/>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4"/>
      <c r="AJ357" s="144"/>
      <c r="AK357" s="144"/>
      <c r="AL357" s="144"/>
      <c r="AM357" s="144"/>
      <c r="AN357" s="144"/>
    </row>
    <row r="358" spans="1:76" ht="17.25" customHeight="1">
      <c r="A358" s="134"/>
      <c r="B358" s="135" t="s">
        <v>403</v>
      </c>
      <c r="C358" s="144"/>
      <c r="D358" s="144"/>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4"/>
      <c r="AJ358" s="144"/>
      <c r="AK358" s="144"/>
      <c r="AL358" s="144"/>
      <c r="AM358" s="144"/>
      <c r="AN358" s="144"/>
    </row>
    <row r="359" spans="1:76" ht="17.25" customHeight="1">
      <c r="A359" s="134"/>
      <c r="B359" s="134"/>
      <c r="C359" s="466">
        <v>94</v>
      </c>
      <c r="D359" s="458"/>
      <c r="E359" s="481" t="s">
        <v>404</v>
      </c>
      <c r="F359" s="482"/>
      <c r="G359" s="482"/>
      <c r="H359" s="482"/>
      <c r="I359" s="482"/>
      <c r="J359" s="482"/>
      <c r="K359" s="482"/>
      <c r="L359" s="482"/>
      <c r="M359" s="482"/>
      <c r="N359" s="482"/>
      <c r="O359" s="482"/>
      <c r="P359" s="482"/>
      <c r="Q359" s="482"/>
      <c r="R359" s="482"/>
      <c r="S359" s="482"/>
      <c r="T359" s="482"/>
      <c r="U359" s="482"/>
      <c r="V359" s="482"/>
      <c r="W359" s="482"/>
      <c r="X359" s="482"/>
      <c r="Y359" s="482"/>
      <c r="Z359" s="482"/>
      <c r="AA359" s="482"/>
      <c r="AB359" s="482"/>
      <c r="AC359" s="482"/>
      <c r="AD359" s="482"/>
      <c r="AE359" s="482"/>
      <c r="AF359" s="482"/>
      <c r="AG359" s="482"/>
      <c r="AH359" s="483"/>
      <c r="AI359" s="466"/>
      <c r="AJ359" s="457"/>
      <c r="AK359" s="457"/>
      <c r="AL359" s="457"/>
      <c r="AM359" s="457"/>
      <c r="AN359" s="458"/>
    </row>
    <row r="360" spans="1:76" ht="17.25" customHeight="1">
      <c r="A360" s="134"/>
      <c r="B360" s="134"/>
      <c r="C360" s="469"/>
      <c r="D360" s="470"/>
      <c r="E360" s="525"/>
      <c r="F360" s="526"/>
      <c r="G360" s="526"/>
      <c r="H360" s="526"/>
      <c r="I360" s="526"/>
      <c r="J360" s="526"/>
      <c r="K360" s="526"/>
      <c r="L360" s="526"/>
      <c r="M360" s="526"/>
      <c r="N360" s="526"/>
      <c r="O360" s="526"/>
      <c r="P360" s="526"/>
      <c r="Q360" s="526"/>
      <c r="R360" s="526"/>
      <c r="S360" s="526"/>
      <c r="T360" s="526"/>
      <c r="U360" s="526"/>
      <c r="V360" s="526"/>
      <c r="W360" s="526"/>
      <c r="X360" s="526"/>
      <c r="Y360" s="526"/>
      <c r="Z360" s="526"/>
      <c r="AA360" s="526"/>
      <c r="AB360" s="526"/>
      <c r="AC360" s="526"/>
      <c r="AD360" s="526"/>
      <c r="AE360" s="526"/>
      <c r="AF360" s="526"/>
      <c r="AG360" s="526"/>
      <c r="AH360" s="527"/>
      <c r="AI360" s="469"/>
      <c r="AJ360" s="465"/>
      <c r="AK360" s="465"/>
      <c r="AL360" s="465"/>
      <c r="AM360" s="465"/>
      <c r="AN360" s="470"/>
    </row>
    <row r="361" spans="1:76" ht="17.25" customHeight="1">
      <c r="A361" s="134"/>
      <c r="B361" s="134"/>
      <c r="C361" s="466">
        <v>95</v>
      </c>
      <c r="D361" s="458"/>
      <c r="E361" s="481" t="s">
        <v>405</v>
      </c>
      <c r="F361" s="482"/>
      <c r="G361" s="482"/>
      <c r="H361" s="482"/>
      <c r="I361" s="482"/>
      <c r="J361" s="482"/>
      <c r="K361" s="482"/>
      <c r="L361" s="482"/>
      <c r="M361" s="482"/>
      <c r="N361" s="482"/>
      <c r="O361" s="482"/>
      <c r="P361" s="482"/>
      <c r="Q361" s="482"/>
      <c r="R361" s="482"/>
      <c r="S361" s="482"/>
      <c r="T361" s="482"/>
      <c r="U361" s="482"/>
      <c r="V361" s="482"/>
      <c r="W361" s="482"/>
      <c r="X361" s="482"/>
      <c r="Y361" s="482"/>
      <c r="Z361" s="482"/>
      <c r="AA361" s="482"/>
      <c r="AB361" s="482"/>
      <c r="AC361" s="482"/>
      <c r="AD361" s="482"/>
      <c r="AE361" s="482"/>
      <c r="AF361" s="482"/>
      <c r="AG361" s="482"/>
      <c r="AH361" s="483"/>
      <c r="AI361" s="466"/>
      <c r="AJ361" s="457"/>
      <c r="AK361" s="457"/>
      <c r="AL361" s="457"/>
      <c r="AM361" s="457"/>
      <c r="AN361" s="458"/>
    </row>
    <row r="362" spans="1:76" ht="17.25" customHeight="1">
      <c r="A362" s="134"/>
      <c r="B362" s="134"/>
      <c r="C362" s="469"/>
      <c r="D362" s="470"/>
      <c r="E362" s="525"/>
      <c r="F362" s="526"/>
      <c r="G362" s="526"/>
      <c r="H362" s="526"/>
      <c r="I362" s="526"/>
      <c r="J362" s="526"/>
      <c r="K362" s="526"/>
      <c r="L362" s="526"/>
      <c r="M362" s="526"/>
      <c r="N362" s="526"/>
      <c r="O362" s="526"/>
      <c r="P362" s="526"/>
      <c r="Q362" s="526"/>
      <c r="R362" s="526"/>
      <c r="S362" s="526"/>
      <c r="T362" s="526"/>
      <c r="U362" s="526"/>
      <c r="V362" s="526"/>
      <c r="W362" s="526"/>
      <c r="X362" s="526"/>
      <c r="Y362" s="526"/>
      <c r="Z362" s="526"/>
      <c r="AA362" s="526"/>
      <c r="AB362" s="526"/>
      <c r="AC362" s="526"/>
      <c r="AD362" s="526"/>
      <c r="AE362" s="526"/>
      <c r="AF362" s="526"/>
      <c r="AG362" s="526"/>
      <c r="AH362" s="527"/>
      <c r="AI362" s="469"/>
      <c r="AJ362" s="465"/>
      <c r="AK362" s="465"/>
      <c r="AL362" s="465"/>
      <c r="AM362" s="465"/>
      <c r="AN362" s="470"/>
    </row>
    <row r="363" spans="1:76" ht="17.25" customHeight="1">
      <c r="A363" s="134"/>
      <c r="B363" s="134"/>
      <c r="C363" s="466">
        <v>96</v>
      </c>
      <c r="D363" s="458"/>
      <c r="E363" s="481" t="s">
        <v>406</v>
      </c>
      <c r="F363" s="482"/>
      <c r="G363" s="482"/>
      <c r="H363" s="482"/>
      <c r="I363" s="482"/>
      <c r="J363" s="482"/>
      <c r="K363" s="482"/>
      <c r="L363" s="482"/>
      <c r="M363" s="482"/>
      <c r="N363" s="482"/>
      <c r="O363" s="482"/>
      <c r="P363" s="482"/>
      <c r="Q363" s="482"/>
      <c r="R363" s="482"/>
      <c r="S363" s="482"/>
      <c r="T363" s="482"/>
      <c r="U363" s="482"/>
      <c r="V363" s="482"/>
      <c r="W363" s="482"/>
      <c r="X363" s="482"/>
      <c r="Y363" s="482"/>
      <c r="Z363" s="482"/>
      <c r="AA363" s="482"/>
      <c r="AB363" s="482"/>
      <c r="AC363" s="482"/>
      <c r="AD363" s="482"/>
      <c r="AE363" s="482"/>
      <c r="AF363" s="482"/>
      <c r="AG363" s="482"/>
      <c r="AH363" s="483"/>
      <c r="AI363" s="466"/>
      <c r="AJ363" s="457"/>
      <c r="AK363" s="457"/>
      <c r="AL363" s="457"/>
      <c r="AM363" s="457"/>
      <c r="AN363" s="458"/>
    </row>
    <row r="364" spans="1:76" ht="17.25" customHeight="1">
      <c r="A364" s="134"/>
      <c r="B364" s="134"/>
      <c r="C364" s="467"/>
      <c r="D364" s="468"/>
      <c r="E364" s="484"/>
      <c r="F364" s="485"/>
      <c r="G364" s="485"/>
      <c r="H364" s="485"/>
      <c r="I364" s="485"/>
      <c r="J364" s="485"/>
      <c r="K364" s="485"/>
      <c r="L364" s="485"/>
      <c r="M364" s="485"/>
      <c r="N364" s="485"/>
      <c r="O364" s="485"/>
      <c r="P364" s="485"/>
      <c r="Q364" s="485"/>
      <c r="R364" s="485"/>
      <c r="S364" s="485"/>
      <c r="T364" s="485"/>
      <c r="U364" s="485"/>
      <c r="V364" s="485"/>
      <c r="W364" s="485"/>
      <c r="X364" s="485"/>
      <c r="Y364" s="485"/>
      <c r="Z364" s="485"/>
      <c r="AA364" s="485"/>
      <c r="AB364" s="485"/>
      <c r="AC364" s="485"/>
      <c r="AD364" s="485"/>
      <c r="AE364" s="485"/>
      <c r="AF364" s="485"/>
      <c r="AG364" s="485"/>
      <c r="AH364" s="486"/>
      <c r="AI364" s="467"/>
      <c r="AJ364" s="513"/>
      <c r="AK364" s="513"/>
      <c r="AL364" s="513"/>
      <c r="AM364" s="513"/>
      <c r="AN364" s="468"/>
    </row>
    <row r="365" spans="1:76" ht="17.25" customHeight="1">
      <c r="A365" s="134"/>
      <c r="B365" s="134"/>
      <c r="C365" s="469"/>
      <c r="D365" s="470"/>
      <c r="E365" s="525"/>
      <c r="F365" s="526"/>
      <c r="G365" s="526"/>
      <c r="H365" s="526"/>
      <c r="I365" s="526"/>
      <c r="J365" s="526"/>
      <c r="K365" s="526"/>
      <c r="L365" s="526"/>
      <c r="M365" s="526"/>
      <c r="N365" s="526"/>
      <c r="O365" s="526"/>
      <c r="P365" s="526"/>
      <c r="Q365" s="526"/>
      <c r="R365" s="526"/>
      <c r="S365" s="526"/>
      <c r="T365" s="526"/>
      <c r="U365" s="526"/>
      <c r="V365" s="526"/>
      <c r="W365" s="526"/>
      <c r="X365" s="526"/>
      <c r="Y365" s="526"/>
      <c r="Z365" s="526"/>
      <c r="AA365" s="526"/>
      <c r="AB365" s="526"/>
      <c r="AC365" s="526"/>
      <c r="AD365" s="526"/>
      <c r="AE365" s="526"/>
      <c r="AF365" s="526"/>
      <c r="AG365" s="526"/>
      <c r="AH365" s="527"/>
      <c r="AI365" s="469"/>
      <c r="AJ365" s="465"/>
      <c r="AK365" s="465"/>
      <c r="AL365" s="465"/>
      <c r="AM365" s="465"/>
      <c r="AN365" s="470"/>
    </row>
    <row r="366" spans="1:76" s="177" customFormat="1" ht="18" customHeight="1">
      <c r="A366" s="183"/>
      <c r="B366" s="183"/>
      <c r="C366" s="504">
        <v>97</v>
      </c>
      <c r="D366" s="505"/>
      <c r="E366" s="517" t="s">
        <v>407</v>
      </c>
      <c r="F366" s="518"/>
      <c r="G366" s="518"/>
      <c r="H366" s="518"/>
      <c r="I366" s="518"/>
      <c r="J366" s="518"/>
      <c r="K366" s="518"/>
      <c r="L366" s="518"/>
      <c r="M366" s="518"/>
      <c r="N366" s="518"/>
      <c r="O366" s="518"/>
      <c r="P366" s="518"/>
      <c r="Q366" s="518"/>
      <c r="R366" s="518"/>
      <c r="S366" s="518"/>
      <c r="T366" s="518"/>
      <c r="U366" s="518"/>
      <c r="V366" s="518"/>
      <c r="W366" s="518"/>
      <c r="X366" s="518"/>
      <c r="Y366" s="518"/>
      <c r="Z366" s="518"/>
      <c r="AA366" s="518"/>
      <c r="AB366" s="518"/>
      <c r="AC366" s="518"/>
      <c r="AD366" s="518"/>
      <c r="AE366" s="518"/>
      <c r="AF366" s="518"/>
      <c r="AG366" s="518"/>
      <c r="AH366" s="519"/>
      <c r="AI366" s="504"/>
      <c r="AJ366" s="523"/>
      <c r="AK366" s="523"/>
      <c r="AL366" s="523"/>
      <c r="AM366" s="523"/>
      <c r="AN366" s="505"/>
    </row>
    <row r="367" spans="1:76" s="177" customFormat="1" ht="18" customHeight="1">
      <c r="A367" s="183"/>
      <c r="B367" s="160"/>
      <c r="C367" s="506"/>
      <c r="D367" s="507"/>
      <c r="E367" s="533"/>
      <c r="F367" s="534"/>
      <c r="G367" s="534"/>
      <c r="H367" s="534"/>
      <c r="I367" s="534"/>
      <c r="J367" s="534"/>
      <c r="K367" s="534"/>
      <c r="L367" s="534"/>
      <c r="M367" s="534"/>
      <c r="N367" s="534"/>
      <c r="O367" s="534"/>
      <c r="P367" s="534"/>
      <c r="Q367" s="534"/>
      <c r="R367" s="534"/>
      <c r="S367" s="534"/>
      <c r="T367" s="534"/>
      <c r="U367" s="534"/>
      <c r="V367" s="534"/>
      <c r="W367" s="534"/>
      <c r="X367" s="534"/>
      <c r="Y367" s="534"/>
      <c r="Z367" s="534"/>
      <c r="AA367" s="534"/>
      <c r="AB367" s="534"/>
      <c r="AC367" s="534"/>
      <c r="AD367" s="534"/>
      <c r="AE367" s="534"/>
      <c r="AF367" s="534"/>
      <c r="AG367" s="534"/>
      <c r="AH367" s="535"/>
      <c r="AI367" s="506"/>
      <c r="AJ367" s="536"/>
      <c r="AK367" s="536"/>
      <c r="AL367" s="536"/>
      <c r="AM367" s="536"/>
      <c r="AN367" s="507"/>
    </row>
    <row r="368" spans="1:76" s="177" customFormat="1" ht="18" customHeight="1">
      <c r="A368" s="183"/>
      <c r="B368" s="183"/>
      <c r="C368" s="508"/>
      <c r="D368" s="509"/>
      <c r="E368" s="520"/>
      <c r="F368" s="521"/>
      <c r="G368" s="521"/>
      <c r="H368" s="521"/>
      <c r="I368" s="521"/>
      <c r="J368" s="521"/>
      <c r="K368" s="521"/>
      <c r="L368" s="521"/>
      <c r="M368" s="521"/>
      <c r="N368" s="521"/>
      <c r="O368" s="521"/>
      <c r="P368" s="521"/>
      <c r="Q368" s="521"/>
      <c r="R368" s="521"/>
      <c r="S368" s="521"/>
      <c r="T368" s="521"/>
      <c r="U368" s="521"/>
      <c r="V368" s="521"/>
      <c r="W368" s="521"/>
      <c r="X368" s="521"/>
      <c r="Y368" s="521"/>
      <c r="Z368" s="521"/>
      <c r="AA368" s="521"/>
      <c r="AB368" s="521"/>
      <c r="AC368" s="521"/>
      <c r="AD368" s="521"/>
      <c r="AE368" s="521"/>
      <c r="AF368" s="521"/>
      <c r="AG368" s="521"/>
      <c r="AH368" s="522"/>
      <c r="AI368" s="508"/>
      <c r="AJ368" s="524"/>
      <c r="AK368" s="524"/>
      <c r="AL368" s="524"/>
      <c r="AM368" s="524"/>
      <c r="AN368" s="509"/>
    </row>
    <row r="369" spans="1:40" s="177" customFormat="1" ht="18" customHeight="1">
      <c r="A369" s="183"/>
      <c r="B369" s="183"/>
      <c r="C369" s="504">
        <v>98</v>
      </c>
      <c r="D369" s="505"/>
      <c r="E369" s="517" t="s">
        <v>408</v>
      </c>
      <c r="F369" s="518"/>
      <c r="G369" s="518"/>
      <c r="H369" s="518"/>
      <c r="I369" s="518"/>
      <c r="J369" s="518"/>
      <c r="K369" s="518"/>
      <c r="L369" s="518"/>
      <c r="M369" s="518"/>
      <c r="N369" s="518"/>
      <c r="O369" s="518"/>
      <c r="P369" s="518"/>
      <c r="Q369" s="518"/>
      <c r="R369" s="518"/>
      <c r="S369" s="518"/>
      <c r="T369" s="518"/>
      <c r="U369" s="518"/>
      <c r="V369" s="518"/>
      <c r="W369" s="518"/>
      <c r="X369" s="518"/>
      <c r="Y369" s="518"/>
      <c r="Z369" s="518"/>
      <c r="AA369" s="518"/>
      <c r="AB369" s="518"/>
      <c r="AC369" s="518"/>
      <c r="AD369" s="518"/>
      <c r="AE369" s="518"/>
      <c r="AF369" s="518"/>
      <c r="AG369" s="518"/>
      <c r="AH369" s="519"/>
      <c r="AI369" s="504"/>
      <c r="AJ369" s="523"/>
      <c r="AK369" s="523"/>
      <c r="AL369" s="523"/>
      <c r="AM369" s="523"/>
      <c r="AN369" s="505"/>
    </row>
    <row r="370" spans="1:40" s="177" customFormat="1" ht="18" customHeight="1">
      <c r="A370" s="183"/>
      <c r="B370" s="183"/>
      <c r="C370" s="508"/>
      <c r="D370" s="509"/>
      <c r="E370" s="520"/>
      <c r="F370" s="521"/>
      <c r="G370" s="521"/>
      <c r="H370" s="521"/>
      <c r="I370" s="521"/>
      <c r="J370" s="521"/>
      <c r="K370" s="521"/>
      <c r="L370" s="521"/>
      <c r="M370" s="521"/>
      <c r="N370" s="521"/>
      <c r="O370" s="521"/>
      <c r="P370" s="521"/>
      <c r="Q370" s="521"/>
      <c r="R370" s="521"/>
      <c r="S370" s="521"/>
      <c r="T370" s="521"/>
      <c r="U370" s="521"/>
      <c r="V370" s="521"/>
      <c r="W370" s="521"/>
      <c r="X370" s="521"/>
      <c r="Y370" s="521"/>
      <c r="Z370" s="521"/>
      <c r="AA370" s="521"/>
      <c r="AB370" s="521"/>
      <c r="AC370" s="521"/>
      <c r="AD370" s="521"/>
      <c r="AE370" s="521"/>
      <c r="AF370" s="521"/>
      <c r="AG370" s="521"/>
      <c r="AH370" s="522"/>
      <c r="AI370" s="508"/>
      <c r="AJ370" s="524"/>
      <c r="AK370" s="524"/>
      <c r="AL370" s="524"/>
      <c r="AM370" s="524"/>
      <c r="AN370" s="509"/>
    </row>
    <row r="371" spans="1:40" s="177" customFormat="1" ht="18" customHeight="1">
      <c r="A371" s="160"/>
      <c r="B371" s="160"/>
      <c r="C371" s="504">
        <v>99</v>
      </c>
      <c r="D371" s="505"/>
      <c r="E371" s="517" t="s">
        <v>409</v>
      </c>
      <c r="F371" s="518"/>
      <c r="G371" s="518"/>
      <c r="H371" s="518"/>
      <c r="I371" s="518"/>
      <c r="J371" s="518"/>
      <c r="K371" s="518"/>
      <c r="L371" s="518"/>
      <c r="M371" s="518"/>
      <c r="N371" s="518"/>
      <c r="O371" s="518"/>
      <c r="P371" s="518"/>
      <c r="Q371" s="518"/>
      <c r="R371" s="518"/>
      <c r="S371" s="518"/>
      <c r="T371" s="518"/>
      <c r="U371" s="518"/>
      <c r="V371" s="518"/>
      <c r="W371" s="518"/>
      <c r="X371" s="518"/>
      <c r="Y371" s="518"/>
      <c r="Z371" s="518"/>
      <c r="AA371" s="518"/>
      <c r="AB371" s="518"/>
      <c r="AC371" s="518"/>
      <c r="AD371" s="518"/>
      <c r="AE371" s="518"/>
      <c r="AF371" s="518"/>
      <c r="AG371" s="518"/>
      <c r="AH371" s="519"/>
      <c r="AI371" s="504"/>
      <c r="AJ371" s="523"/>
      <c r="AK371" s="523"/>
      <c r="AL371" s="523"/>
      <c r="AM371" s="523"/>
      <c r="AN371" s="505"/>
    </row>
    <row r="372" spans="1:40" s="177" customFormat="1" ht="18" customHeight="1">
      <c r="A372" s="160"/>
      <c r="B372" s="160"/>
      <c r="C372" s="506"/>
      <c r="D372" s="507"/>
      <c r="E372" s="533"/>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534"/>
      <c r="AF372" s="534"/>
      <c r="AG372" s="534"/>
      <c r="AH372" s="535"/>
      <c r="AI372" s="506"/>
      <c r="AJ372" s="536"/>
      <c r="AK372" s="536"/>
      <c r="AL372" s="536"/>
      <c r="AM372" s="536"/>
      <c r="AN372" s="507"/>
    </row>
    <row r="373" spans="1:40" s="177" customFormat="1" ht="18" customHeight="1">
      <c r="A373" s="160"/>
      <c r="B373" s="160"/>
      <c r="C373" s="506"/>
      <c r="D373" s="507"/>
      <c r="E373" s="533"/>
      <c r="F373" s="534"/>
      <c r="G373" s="534"/>
      <c r="H373" s="534"/>
      <c r="I373" s="534"/>
      <c r="J373" s="534"/>
      <c r="K373" s="534"/>
      <c r="L373" s="534"/>
      <c r="M373" s="534"/>
      <c r="N373" s="534"/>
      <c r="O373" s="534"/>
      <c r="P373" s="534"/>
      <c r="Q373" s="534"/>
      <c r="R373" s="534"/>
      <c r="S373" s="534"/>
      <c r="T373" s="534"/>
      <c r="U373" s="534"/>
      <c r="V373" s="534"/>
      <c r="W373" s="534"/>
      <c r="X373" s="534"/>
      <c r="Y373" s="534"/>
      <c r="Z373" s="534"/>
      <c r="AA373" s="534"/>
      <c r="AB373" s="534"/>
      <c r="AC373" s="534"/>
      <c r="AD373" s="534"/>
      <c r="AE373" s="534"/>
      <c r="AF373" s="534"/>
      <c r="AG373" s="534"/>
      <c r="AH373" s="535"/>
      <c r="AI373" s="506"/>
      <c r="AJ373" s="536"/>
      <c r="AK373" s="536"/>
      <c r="AL373" s="536"/>
      <c r="AM373" s="536"/>
      <c r="AN373" s="507"/>
    </row>
    <row r="374" spans="1:40" s="177" customFormat="1" ht="18" customHeight="1">
      <c r="A374" s="160"/>
      <c r="B374" s="160"/>
      <c r="C374" s="508"/>
      <c r="D374" s="509"/>
      <c r="E374" s="520"/>
      <c r="F374" s="521"/>
      <c r="G374" s="521"/>
      <c r="H374" s="521"/>
      <c r="I374" s="521"/>
      <c r="J374" s="521"/>
      <c r="K374" s="521"/>
      <c r="L374" s="521"/>
      <c r="M374" s="521"/>
      <c r="N374" s="521"/>
      <c r="O374" s="521"/>
      <c r="P374" s="521"/>
      <c r="Q374" s="521"/>
      <c r="R374" s="521"/>
      <c r="S374" s="521"/>
      <c r="T374" s="521"/>
      <c r="U374" s="521"/>
      <c r="V374" s="521"/>
      <c r="W374" s="521"/>
      <c r="X374" s="521"/>
      <c r="Y374" s="521"/>
      <c r="Z374" s="521"/>
      <c r="AA374" s="521"/>
      <c r="AB374" s="521"/>
      <c r="AC374" s="521"/>
      <c r="AD374" s="521"/>
      <c r="AE374" s="521"/>
      <c r="AF374" s="521"/>
      <c r="AG374" s="521"/>
      <c r="AH374" s="522"/>
      <c r="AI374" s="508"/>
      <c r="AJ374" s="524"/>
      <c r="AK374" s="524"/>
      <c r="AL374" s="524"/>
      <c r="AM374" s="524"/>
      <c r="AN374" s="509"/>
    </row>
    <row r="375" spans="1:40" ht="17.25" customHeight="1">
      <c r="A375" s="134"/>
      <c r="B375" s="134"/>
      <c r="C375" s="144"/>
      <c r="D375" s="144"/>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4"/>
      <c r="AJ375" s="144"/>
      <c r="AK375" s="144"/>
      <c r="AL375" s="144"/>
      <c r="AM375" s="144"/>
      <c r="AN375" s="144"/>
    </row>
    <row r="376" spans="1:40" ht="10.5" customHeight="1">
      <c r="A376" s="134"/>
      <c r="B376" s="134"/>
      <c r="C376" s="144"/>
      <c r="D376" s="144"/>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4"/>
      <c r="AJ376" s="144"/>
      <c r="AK376" s="144"/>
      <c r="AL376" s="144"/>
      <c r="AM376" s="144"/>
      <c r="AN376" s="144"/>
    </row>
    <row r="377" spans="1:40" ht="17.25" customHeight="1">
      <c r="A377" s="134"/>
      <c r="B377" s="135" t="s">
        <v>410</v>
      </c>
      <c r="C377" s="144"/>
      <c r="D377" s="144"/>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4"/>
      <c r="AJ377" s="144"/>
      <c r="AK377" s="144"/>
      <c r="AL377" s="144"/>
      <c r="AM377" s="144"/>
      <c r="AN377" s="144"/>
    </row>
    <row r="378" spans="1:40" ht="17.25" customHeight="1">
      <c r="A378" s="134"/>
      <c r="B378" s="134"/>
      <c r="C378" s="466">
        <v>100</v>
      </c>
      <c r="D378" s="458"/>
      <c r="E378" s="481" t="s">
        <v>411</v>
      </c>
      <c r="F378" s="482"/>
      <c r="G378" s="482"/>
      <c r="H378" s="482"/>
      <c r="I378" s="482"/>
      <c r="J378" s="482"/>
      <c r="K378" s="482"/>
      <c r="L378" s="482"/>
      <c r="M378" s="482"/>
      <c r="N378" s="482"/>
      <c r="O378" s="482"/>
      <c r="P378" s="482"/>
      <c r="Q378" s="482"/>
      <c r="R378" s="482"/>
      <c r="S378" s="482"/>
      <c r="T378" s="482"/>
      <c r="U378" s="482"/>
      <c r="V378" s="482"/>
      <c r="W378" s="482"/>
      <c r="X378" s="482"/>
      <c r="Y378" s="482"/>
      <c r="Z378" s="482"/>
      <c r="AA378" s="482"/>
      <c r="AB378" s="482"/>
      <c r="AC378" s="482"/>
      <c r="AD378" s="482"/>
      <c r="AE378" s="482"/>
      <c r="AF378" s="482"/>
      <c r="AG378" s="482"/>
      <c r="AH378" s="483"/>
      <c r="AI378" s="466"/>
      <c r="AJ378" s="457"/>
      <c r="AK378" s="457"/>
      <c r="AL378" s="457"/>
      <c r="AM378" s="457"/>
      <c r="AN378" s="458"/>
    </row>
    <row r="379" spans="1:40" ht="17.25" customHeight="1">
      <c r="A379" s="134"/>
      <c r="B379" s="134"/>
      <c r="C379" s="467"/>
      <c r="D379" s="468"/>
      <c r="E379" s="484"/>
      <c r="F379" s="485"/>
      <c r="G379" s="485"/>
      <c r="H379" s="485"/>
      <c r="I379" s="485"/>
      <c r="J379" s="485"/>
      <c r="K379" s="485"/>
      <c r="L379" s="485"/>
      <c r="M379" s="485"/>
      <c r="N379" s="485"/>
      <c r="O379" s="485"/>
      <c r="P379" s="485"/>
      <c r="Q379" s="485"/>
      <c r="R379" s="485"/>
      <c r="S379" s="485"/>
      <c r="T379" s="485"/>
      <c r="U379" s="485"/>
      <c r="V379" s="485"/>
      <c r="W379" s="485"/>
      <c r="X379" s="485"/>
      <c r="Y379" s="485"/>
      <c r="Z379" s="485"/>
      <c r="AA379" s="485"/>
      <c r="AB379" s="485"/>
      <c r="AC379" s="485"/>
      <c r="AD379" s="485"/>
      <c r="AE379" s="485"/>
      <c r="AF379" s="485"/>
      <c r="AG379" s="485"/>
      <c r="AH379" s="486"/>
      <c r="AI379" s="467"/>
      <c r="AJ379" s="513"/>
      <c r="AK379" s="513"/>
      <c r="AL379" s="513"/>
      <c r="AM379" s="513"/>
      <c r="AN379" s="468"/>
    </row>
    <row r="380" spans="1:40" ht="17.25" customHeight="1">
      <c r="A380" s="134"/>
      <c r="B380" s="134"/>
      <c r="C380" s="467"/>
      <c r="D380" s="468"/>
      <c r="E380" s="484"/>
      <c r="F380" s="485"/>
      <c r="G380" s="485"/>
      <c r="H380" s="485"/>
      <c r="I380" s="485"/>
      <c r="J380" s="485"/>
      <c r="K380" s="485"/>
      <c r="L380" s="485"/>
      <c r="M380" s="485"/>
      <c r="N380" s="485"/>
      <c r="O380" s="485"/>
      <c r="P380" s="485"/>
      <c r="Q380" s="485"/>
      <c r="R380" s="485"/>
      <c r="S380" s="485"/>
      <c r="T380" s="485"/>
      <c r="U380" s="485"/>
      <c r="V380" s="485"/>
      <c r="W380" s="485"/>
      <c r="X380" s="485"/>
      <c r="Y380" s="485"/>
      <c r="Z380" s="485"/>
      <c r="AA380" s="485"/>
      <c r="AB380" s="485"/>
      <c r="AC380" s="485"/>
      <c r="AD380" s="485"/>
      <c r="AE380" s="485"/>
      <c r="AF380" s="485"/>
      <c r="AG380" s="485"/>
      <c r="AH380" s="486"/>
      <c r="AI380" s="467"/>
      <c r="AJ380" s="513"/>
      <c r="AK380" s="513"/>
      <c r="AL380" s="513"/>
      <c r="AM380" s="513"/>
      <c r="AN380" s="468"/>
    </row>
    <row r="381" spans="1:40" ht="17.25" customHeight="1">
      <c r="A381" s="134"/>
      <c r="B381" s="134"/>
      <c r="C381" s="467"/>
      <c r="D381" s="468"/>
      <c r="E381" s="484"/>
      <c r="F381" s="485"/>
      <c r="G381" s="485"/>
      <c r="H381" s="485"/>
      <c r="I381" s="485"/>
      <c r="J381" s="485"/>
      <c r="K381" s="485"/>
      <c r="L381" s="485"/>
      <c r="M381" s="485"/>
      <c r="N381" s="485"/>
      <c r="O381" s="485"/>
      <c r="P381" s="485"/>
      <c r="Q381" s="485"/>
      <c r="R381" s="485"/>
      <c r="S381" s="485"/>
      <c r="T381" s="485"/>
      <c r="U381" s="485"/>
      <c r="V381" s="485"/>
      <c r="W381" s="485"/>
      <c r="X381" s="485"/>
      <c r="Y381" s="485"/>
      <c r="Z381" s="485"/>
      <c r="AA381" s="485"/>
      <c r="AB381" s="485"/>
      <c r="AC381" s="485"/>
      <c r="AD381" s="485"/>
      <c r="AE381" s="485"/>
      <c r="AF381" s="485"/>
      <c r="AG381" s="485"/>
      <c r="AH381" s="486"/>
      <c r="AI381" s="467"/>
      <c r="AJ381" s="513"/>
      <c r="AK381" s="513"/>
      <c r="AL381" s="513"/>
      <c r="AM381" s="513"/>
      <c r="AN381" s="468"/>
    </row>
    <row r="382" spans="1:40" ht="17.25" customHeight="1">
      <c r="A382" s="134"/>
      <c r="B382" s="134"/>
      <c r="C382" s="469"/>
      <c r="D382" s="470"/>
      <c r="E382" s="525"/>
      <c r="F382" s="526"/>
      <c r="G382" s="526"/>
      <c r="H382" s="526"/>
      <c r="I382" s="526"/>
      <c r="J382" s="526"/>
      <c r="K382" s="526"/>
      <c r="L382" s="526"/>
      <c r="M382" s="526"/>
      <c r="N382" s="526"/>
      <c r="O382" s="526"/>
      <c r="P382" s="526"/>
      <c r="Q382" s="526"/>
      <c r="R382" s="526"/>
      <c r="S382" s="526"/>
      <c r="T382" s="526"/>
      <c r="U382" s="526"/>
      <c r="V382" s="526"/>
      <c r="W382" s="526"/>
      <c r="X382" s="526"/>
      <c r="Y382" s="526"/>
      <c r="Z382" s="526"/>
      <c r="AA382" s="526"/>
      <c r="AB382" s="526"/>
      <c r="AC382" s="526"/>
      <c r="AD382" s="526"/>
      <c r="AE382" s="526"/>
      <c r="AF382" s="526"/>
      <c r="AG382" s="526"/>
      <c r="AH382" s="527"/>
      <c r="AI382" s="469"/>
      <c r="AJ382" s="465"/>
      <c r="AK382" s="465"/>
      <c r="AL382" s="465"/>
      <c r="AM382" s="465"/>
      <c r="AN382" s="470"/>
    </row>
    <row r="383" spans="1:40" ht="10.5" customHeight="1">
      <c r="A383" s="134"/>
      <c r="B383" s="134"/>
      <c r="C383" s="144"/>
      <c r="D383" s="144"/>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4"/>
      <c r="AJ383" s="144"/>
      <c r="AK383" s="144"/>
      <c r="AL383" s="144"/>
      <c r="AM383" s="144"/>
      <c r="AN383" s="144"/>
    </row>
    <row r="384" spans="1:40" ht="17.25" customHeight="1">
      <c r="A384" s="134"/>
      <c r="B384" s="135" t="s">
        <v>412</v>
      </c>
      <c r="C384" s="144"/>
      <c r="D384" s="144"/>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4"/>
      <c r="AJ384" s="144"/>
      <c r="AK384" s="144"/>
      <c r="AL384" s="144"/>
      <c r="AM384" s="144"/>
      <c r="AN384" s="144"/>
    </row>
    <row r="385" spans="1:40" ht="17.25" customHeight="1">
      <c r="A385" s="134"/>
      <c r="B385" s="134"/>
      <c r="C385" s="466">
        <v>101</v>
      </c>
      <c r="D385" s="458"/>
      <c r="E385" s="481" t="s">
        <v>413</v>
      </c>
      <c r="F385" s="482"/>
      <c r="G385" s="482"/>
      <c r="H385" s="482"/>
      <c r="I385" s="482"/>
      <c r="J385" s="482"/>
      <c r="K385" s="482"/>
      <c r="L385" s="482"/>
      <c r="M385" s="482"/>
      <c r="N385" s="482"/>
      <c r="O385" s="482"/>
      <c r="P385" s="482"/>
      <c r="Q385" s="482"/>
      <c r="R385" s="482"/>
      <c r="S385" s="482"/>
      <c r="T385" s="482"/>
      <c r="U385" s="482"/>
      <c r="V385" s="482"/>
      <c r="W385" s="482"/>
      <c r="X385" s="482"/>
      <c r="Y385" s="482"/>
      <c r="Z385" s="482"/>
      <c r="AA385" s="482"/>
      <c r="AB385" s="482"/>
      <c r="AC385" s="482"/>
      <c r="AD385" s="482"/>
      <c r="AE385" s="482"/>
      <c r="AF385" s="482"/>
      <c r="AG385" s="482"/>
      <c r="AH385" s="483"/>
      <c r="AI385" s="466"/>
      <c r="AJ385" s="457"/>
      <c r="AK385" s="457"/>
      <c r="AL385" s="457"/>
      <c r="AM385" s="457"/>
      <c r="AN385" s="458"/>
    </row>
    <row r="386" spans="1:40" ht="17.25" customHeight="1">
      <c r="A386" s="134"/>
      <c r="B386" s="134"/>
      <c r="C386" s="469"/>
      <c r="D386" s="470"/>
      <c r="E386" s="525"/>
      <c r="F386" s="526"/>
      <c r="G386" s="526"/>
      <c r="H386" s="526"/>
      <c r="I386" s="526"/>
      <c r="J386" s="526"/>
      <c r="K386" s="526"/>
      <c r="L386" s="526"/>
      <c r="M386" s="526"/>
      <c r="N386" s="526"/>
      <c r="O386" s="526"/>
      <c r="P386" s="526"/>
      <c r="Q386" s="526"/>
      <c r="R386" s="526"/>
      <c r="S386" s="526"/>
      <c r="T386" s="526"/>
      <c r="U386" s="526"/>
      <c r="V386" s="526"/>
      <c r="W386" s="526"/>
      <c r="X386" s="526"/>
      <c r="Y386" s="526"/>
      <c r="Z386" s="526"/>
      <c r="AA386" s="526"/>
      <c r="AB386" s="526"/>
      <c r="AC386" s="526"/>
      <c r="AD386" s="526"/>
      <c r="AE386" s="526"/>
      <c r="AF386" s="526"/>
      <c r="AG386" s="526"/>
      <c r="AH386" s="527"/>
      <c r="AI386" s="469"/>
      <c r="AJ386" s="465"/>
      <c r="AK386" s="465"/>
      <c r="AL386" s="465"/>
      <c r="AM386" s="465"/>
      <c r="AN386" s="470"/>
    </row>
    <row r="387" spans="1:40" ht="10.5" customHeight="1">
      <c r="A387" s="134"/>
      <c r="B387" s="134"/>
      <c r="C387" s="144"/>
      <c r="D387" s="144"/>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5"/>
      <c r="AJ387" s="145"/>
      <c r="AK387" s="145"/>
      <c r="AL387" s="145"/>
      <c r="AM387" s="145"/>
      <c r="AN387" s="145"/>
    </row>
    <row r="388" spans="1:40" ht="17.25" customHeight="1">
      <c r="A388" s="134"/>
      <c r="B388" s="135" t="s">
        <v>414</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row>
    <row r="389" spans="1:40" ht="17.25" customHeight="1">
      <c r="A389" s="134"/>
      <c r="B389" s="134"/>
      <c r="C389" s="466">
        <v>102</v>
      </c>
      <c r="D389" s="458"/>
      <c r="E389" s="481" t="s">
        <v>415</v>
      </c>
      <c r="F389" s="482"/>
      <c r="G389" s="482"/>
      <c r="H389" s="482"/>
      <c r="I389" s="482"/>
      <c r="J389" s="482"/>
      <c r="K389" s="482"/>
      <c r="L389" s="482"/>
      <c r="M389" s="482"/>
      <c r="N389" s="482"/>
      <c r="O389" s="482"/>
      <c r="P389" s="482"/>
      <c r="Q389" s="482"/>
      <c r="R389" s="482"/>
      <c r="S389" s="482"/>
      <c r="T389" s="482"/>
      <c r="U389" s="482"/>
      <c r="V389" s="482"/>
      <c r="W389" s="482"/>
      <c r="X389" s="482"/>
      <c r="Y389" s="482"/>
      <c r="Z389" s="482"/>
      <c r="AA389" s="482"/>
      <c r="AB389" s="482"/>
      <c r="AC389" s="482"/>
      <c r="AD389" s="482"/>
      <c r="AE389" s="482"/>
      <c r="AF389" s="482"/>
      <c r="AG389" s="482"/>
      <c r="AH389" s="483"/>
      <c r="AI389" s="466"/>
      <c r="AJ389" s="457"/>
      <c r="AK389" s="457"/>
      <c r="AL389" s="457"/>
      <c r="AM389" s="457"/>
      <c r="AN389" s="458"/>
    </row>
    <row r="390" spans="1:40" ht="17.25" customHeight="1">
      <c r="A390" s="134"/>
      <c r="B390" s="134"/>
      <c r="C390" s="469"/>
      <c r="D390" s="470"/>
      <c r="E390" s="525"/>
      <c r="F390" s="526"/>
      <c r="G390" s="526"/>
      <c r="H390" s="526"/>
      <c r="I390" s="526"/>
      <c r="J390" s="526"/>
      <c r="K390" s="526"/>
      <c r="L390" s="526"/>
      <c r="M390" s="526"/>
      <c r="N390" s="526"/>
      <c r="O390" s="526"/>
      <c r="P390" s="526"/>
      <c r="Q390" s="526"/>
      <c r="R390" s="526"/>
      <c r="S390" s="526"/>
      <c r="T390" s="526"/>
      <c r="U390" s="526"/>
      <c r="V390" s="526"/>
      <c r="W390" s="526"/>
      <c r="X390" s="526"/>
      <c r="Y390" s="526"/>
      <c r="Z390" s="526"/>
      <c r="AA390" s="526"/>
      <c r="AB390" s="526"/>
      <c r="AC390" s="526"/>
      <c r="AD390" s="526"/>
      <c r="AE390" s="526"/>
      <c r="AF390" s="526"/>
      <c r="AG390" s="526"/>
      <c r="AH390" s="527"/>
      <c r="AI390" s="469"/>
      <c r="AJ390" s="465"/>
      <c r="AK390" s="465"/>
      <c r="AL390" s="465"/>
      <c r="AM390" s="465"/>
      <c r="AN390" s="470"/>
    </row>
    <row r="391" spans="1:40" ht="17.25" customHeight="1"/>
    <row r="392" spans="1:40" ht="17.25" customHeight="1"/>
    <row r="393" spans="1:40" ht="17.25" customHeight="1"/>
    <row r="394" spans="1:40" ht="17.25" customHeight="1"/>
    <row r="395" spans="1:40" ht="17.25" customHeight="1"/>
    <row r="396" spans="1:40" ht="17.25" customHeight="1"/>
    <row r="397" spans="1:40" ht="17.25" customHeight="1"/>
    <row r="398" spans="1:40" ht="17.25" customHeight="1"/>
    <row r="399" spans="1:40" ht="17.25" customHeight="1"/>
    <row r="400" spans="1:40" ht="17.25" customHeight="1"/>
    <row r="401" ht="17.25" customHeight="1"/>
    <row r="402" ht="17.25" customHeight="1"/>
  </sheetData>
  <mergeCells count="435">
    <mergeCell ref="C389:D390"/>
    <mergeCell ref="E389:AH390"/>
    <mergeCell ref="AI389:AN390"/>
    <mergeCell ref="C378:D382"/>
    <mergeCell ref="E378:AH382"/>
    <mergeCell ref="AI378:AN382"/>
    <mergeCell ref="C385:D386"/>
    <mergeCell ref="E385:AH386"/>
    <mergeCell ref="AI385:AN386"/>
    <mergeCell ref="C369:D370"/>
    <mergeCell ref="E369:AH370"/>
    <mergeCell ref="AI369:AN370"/>
    <mergeCell ref="C371:D374"/>
    <mergeCell ref="E371:AH374"/>
    <mergeCell ref="AI371:AN374"/>
    <mergeCell ref="C363:D365"/>
    <mergeCell ref="E363:AH365"/>
    <mergeCell ref="AI363:AN365"/>
    <mergeCell ref="C366:D368"/>
    <mergeCell ref="E366:AH368"/>
    <mergeCell ref="AI366:AN368"/>
    <mergeCell ref="AF356:AG356"/>
    <mergeCell ref="AI356:AN356"/>
    <mergeCell ref="C359:D360"/>
    <mergeCell ref="E359:AH360"/>
    <mergeCell ref="AI359:AN360"/>
    <mergeCell ref="C361:D362"/>
    <mergeCell ref="E361:AH362"/>
    <mergeCell ref="AI361:AN362"/>
    <mergeCell ref="AF355:AG355"/>
    <mergeCell ref="AI355:AN355"/>
    <mergeCell ref="F356:G356"/>
    <mergeCell ref="H356:I356"/>
    <mergeCell ref="K356:L356"/>
    <mergeCell ref="N356:O356"/>
    <mergeCell ref="Q356:W356"/>
    <mergeCell ref="X356:Y356"/>
    <mergeCell ref="Z356:AA356"/>
    <mergeCell ref="AC356:AD356"/>
    <mergeCell ref="C353:D356"/>
    <mergeCell ref="E353:AN353"/>
    <mergeCell ref="AF354:AG354"/>
    <mergeCell ref="AI354:AN354"/>
    <mergeCell ref="F355:G355"/>
    <mergeCell ref="H355:I355"/>
    <mergeCell ref="K355:L355"/>
    <mergeCell ref="N355:O355"/>
    <mergeCell ref="Q355:W355"/>
    <mergeCell ref="X355:Y355"/>
    <mergeCell ref="Z355:AA355"/>
    <mergeCell ref="AC355:AD355"/>
    <mergeCell ref="F354:G354"/>
    <mergeCell ref="H354:I354"/>
    <mergeCell ref="K354:L354"/>
    <mergeCell ref="N354:O354"/>
    <mergeCell ref="Q354:W354"/>
    <mergeCell ref="X354:Y354"/>
    <mergeCell ref="Z354:AA354"/>
    <mergeCell ref="AC354:AD354"/>
    <mergeCell ref="C349:D350"/>
    <mergeCell ref="E349:AH350"/>
    <mergeCell ref="AI349:AN350"/>
    <mergeCell ref="C351:D352"/>
    <mergeCell ref="E351:AH352"/>
    <mergeCell ref="AI351:AN352"/>
    <mergeCell ref="C341:D344"/>
    <mergeCell ref="E341:AN342"/>
    <mergeCell ref="E343:AN343"/>
    <mergeCell ref="C347:D348"/>
    <mergeCell ref="E347:AH348"/>
    <mergeCell ref="AI347:AN348"/>
    <mergeCell ref="C337:D338"/>
    <mergeCell ref="E337:AH338"/>
    <mergeCell ref="AI337:AN338"/>
    <mergeCell ref="C339:D340"/>
    <mergeCell ref="E339:AH340"/>
    <mergeCell ref="AI339:AN340"/>
    <mergeCell ref="C333:D334"/>
    <mergeCell ref="E333:AH334"/>
    <mergeCell ref="AI333:AN334"/>
    <mergeCell ref="C335:D336"/>
    <mergeCell ref="E335:AH336"/>
    <mergeCell ref="AI335:AN336"/>
    <mergeCell ref="E321:AN322"/>
    <mergeCell ref="C325:D326"/>
    <mergeCell ref="E325:AH326"/>
    <mergeCell ref="AI325:AN326"/>
    <mergeCell ref="C329:D330"/>
    <mergeCell ref="E329:AH330"/>
    <mergeCell ref="AI329:AN330"/>
    <mergeCell ref="E313:AN314"/>
    <mergeCell ref="C317:D318"/>
    <mergeCell ref="E317:AH318"/>
    <mergeCell ref="AI317:AN318"/>
    <mergeCell ref="C319:D320"/>
    <mergeCell ref="E319:AH320"/>
    <mergeCell ref="AI319:AN320"/>
    <mergeCell ref="C304:D308"/>
    <mergeCell ref="E304:AH308"/>
    <mergeCell ref="AI304:AN308"/>
    <mergeCell ref="C311:D312"/>
    <mergeCell ref="E311:AH312"/>
    <mergeCell ref="AI311:AN312"/>
    <mergeCell ref="C289:AL289"/>
    <mergeCell ref="C290:AL291"/>
    <mergeCell ref="C292:AL295"/>
    <mergeCell ref="C296:AL297"/>
    <mergeCell ref="C298:AL300"/>
    <mergeCell ref="C302:D303"/>
    <mergeCell ref="E302:AH303"/>
    <mergeCell ref="AI302:AN303"/>
    <mergeCell ref="C284:D285"/>
    <mergeCell ref="E284:AH285"/>
    <mergeCell ref="AI284:AN285"/>
    <mergeCell ref="C286:D287"/>
    <mergeCell ref="E286:AB287"/>
    <mergeCell ref="AI286:AN287"/>
    <mergeCell ref="AC287:AH287"/>
    <mergeCell ref="AE279:AK279"/>
    <mergeCell ref="C280:D281"/>
    <mergeCell ref="E280:AH281"/>
    <mergeCell ref="AI280:AN281"/>
    <mergeCell ref="C282:D283"/>
    <mergeCell ref="E282:AH283"/>
    <mergeCell ref="AI282:AN283"/>
    <mergeCell ref="C274:D275"/>
    <mergeCell ref="E274:AH275"/>
    <mergeCell ref="AI274:AN275"/>
    <mergeCell ref="C276:D279"/>
    <mergeCell ref="E276:AN276"/>
    <mergeCell ref="G277:J277"/>
    <mergeCell ref="AE277:AK277"/>
    <mergeCell ref="G278:J278"/>
    <mergeCell ref="AE278:AK278"/>
    <mergeCell ref="G279:J279"/>
    <mergeCell ref="C268:D269"/>
    <mergeCell ref="E268:AH269"/>
    <mergeCell ref="AI268:AN269"/>
    <mergeCell ref="C272:D273"/>
    <mergeCell ref="E272:AH273"/>
    <mergeCell ref="AI272:AN273"/>
    <mergeCell ref="C261:D262"/>
    <mergeCell ref="E261:AH262"/>
    <mergeCell ref="AI261:AN262"/>
    <mergeCell ref="C263:D264"/>
    <mergeCell ref="E263:AH264"/>
    <mergeCell ref="AI263:AN264"/>
    <mergeCell ref="G254:K254"/>
    <mergeCell ref="L254:Q254"/>
    <mergeCell ref="R254:AM254"/>
    <mergeCell ref="C256:D258"/>
    <mergeCell ref="E256:AH258"/>
    <mergeCell ref="AI256:AN258"/>
    <mergeCell ref="G252:K252"/>
    <mergeCell ref="L252:Q252"/>
    <mergeCell ref="R252:AM252"/>
    <mergeCell ref="G253:K253"/>
    <mergeCell ref="L253:Q253"/>
    <mergeCell ref="R253:AM253"/>
    <mergeCell ref="F244:F254"/>
    <mergeCell ref="C226:D255"/>
    <mergeCell ref="E226:AH228"/>
    <mergeCell ref="AI226:AN228"/>
    <mergeCell ref="F233:F243"/>
    <mergeCell ref="G233:K233"/>
    <mergeCell ref="L233:Q233"/>
    <mergeCell ref="R233:AM233"/>
    <mergeCell ref="G234:K234"/>
    <mergeCell ref="L234:Q234"/>
    <mergeCell ref="R234:AM234"/>
    <mergeCell ref="G250:K250"/>
    <mergeCell ref="L250:Q250"/>
    <mergeCell ref="R250:AM250"/>
    <mergeCell ref="G251:K251"/>
    <mergeCell ref="L251:Q251"/>
    <mergeCell ref="R251:AM251"/>
    <mergeCell ref="G248:K248"/>
    <mergeCell ref="L248:Q248"/>
    <mergeCell ref="R248:AM248"/>
    <mergeCell ref="G249:K249"/>
    <mergeCell ref="L249:Q249"/>
    <mergeCell ref="R249:AM249"/>
    <mergeCell ref="G246:K246"/>
    <mergeCell ref="L246:Q246"/>
    <mergeCell ref="R246:AM246"/>
    <mergeCell ref="G247:K247"/>
    <mergeCell ref="L247:Q247"/>
    <mergeCell ref="R247:AM247"/>
    <mergeCell ref="G243:K243"/>
    <mergeCell ref="L243:Q243"/>
    <mergeCell ref="R243:AM243"/>
    <mergeCell ref="G244:K244"/>
    <mergeCell ref="L244:Q244"/>
    <mergeCell ref="R244:AM244"/>
    <mergeCell ref="G245:K245"/>
    <mergeCell ref="L245:Q245"/>
    <mergeCell ref="R245:AM245"/>
    <mergeCell ref="G241:K241"/>
    <mergeCell ref="L241:Q241"/>
    <mergeCell ref="R241:AM241"/>
    <mergeCell ref="G242:K242"/>
    <mergeCell ref="L242:Q242"/>
    <mergeCell ref="R242:AM242"/>
    <mergeCell ref="G239:K239"/>
    <mergeCell ref="L239:Q239"/>
    <mergeCell ref="R239:AM239"/>
    <mergeCell ref="G240:K240"/>
    <mergeCell ref="L240:Q240"/>
    <mergeCell ref="R240:AM240"/>
    <mergeCell ref="G237:K237"/>
    <mergeCell ref="L237:Q237"/>
    <mergeCell ref="R237:AM237"/>
    <mergeCell ref="G238:K238"/>
    <mergeCell ref="L238:Q238"/>
    <mergeCell ref="R238:AM238"/>
    <mergeCell ref="G235:K235"/>
    <mergeCell ref="L235:Q235"/>
    <mergeCell ref="R235:AM235"/>
    <mergeCell ref="G236:K236"/>
    <mergeCell ref="L236:Q236"/>
    <mergeCell ref="R236:AM236"/>
    <mergeCell ref="C215:D216"/>
    <mergeCell ref="E215:AH216"/>
    <mergeCell ref="AI215:AN216"/>
    <mergeCell ref="E217:AN219"/>
    <mergeCell ref="C224:D225"/>
    <mergeCell ref="E224:AH225"/>
    <mergeCell ref="AI224:AN225"/>
    <mergeCell ref="E210:AN210"/>
    <mergeCell ref="C211:D212"/>
    <mergeCell ref="E211:AH212"/>
    <mergeCell ref="AI211:AN212"/>
    <mergeCell ref="C213:D214"/>
    <mergeCell ref="E213:AH214"/>
    <mergeCell ref="AI213:AN214"/>
    <mergeCell ref="E204:AN204"/>
    <mergeCell ref="E205:AN205"/>
    <mergeCell ref="E206:AN206"/>
    <mergeCell ref="E207:AN207"/>
    <mergeCell ref="E208:AN208"/>
    <mergeCell ref="E209:AN209"/>
    <mergeCell ref="E191:AN192"/>
    <mergeCell ref="C195:D197"/>
    <mergeCell ref="E195:AH197"/>
    <mergeCell ref="AI195:AN197"/>
    <mergeCell ref="C198:D210"/>
    <mergeCell ref="E198:AN199"/>
    <mergeCell ref="E200:AN200"/>
    <mergeCell ref="E201:AN201"/>
    <mergeCell ref="E202:AN202"/>
    <mergeCell ref="E203:AN203"/>
    <mergeCell ref="C187:D188"/>
    <mergeCell ref="E187:AH188"/>
    <mergeCell ref="AI187:AN188"/>
    <mergeCell ref="C189:D190"/>
    <mergeCell ref="E189:AH190"/>
    <mergeCell ref="AI189:AN190"/>
    <mergeCell ref="C183:D184"/>
    <mergeCell ref="E183:AH184"/>
    <mergeCell ref="AI183:AN184"/>
    <mergeCell ref="C185:D186"/>
    <mergeCell ref="E185:AH186"/>
    <mergeCell ref="AI185:AN186"/>
    <mergeCell ref="C177:D178"/>
    <mergeCell ref="E177:AH178"/>
    <mergeCell ref="AI177:AN178"/>
    <mergeCell ref="C179:D180"/>
    <mergeCell ref="E179:AH180"/>
    <mergeCell ref="AI179:AN180"/>
    <mergeCell ref="C173:D174"/>
    <mergeCell ref="E173:AH174"/>
    <mergeCell ref="AI173:AN174"/>
    <mergeCell ref="C175:D176"/>
    <mergeCell ref="E175:AH176"/>
    <mergeCell ref="AI175:AN176"/>
    <mergeCell ref="E161:AN163"/>
    <mergeCell ref="C166:D168"/>
    <mergeCell ref="E166:AH168"/>
    <mergeCell ref="AI166:AN168"/>
    <mergeCell ref="C171:D172"/>
    <mergeCell ref="E171:AH172"/>
    <mergeCell ref="AI171:AN172"/>
    <mergeCell ref="C157:D158"/>
    <mergeCell ref="E157:AH158"/>
    <mergeCell ref="AI157:AN158"/>
    <mergeCell ref="C159:D160"/>
    <mergeCell ref="E159:AH160"/>
    <mergeCell ref="AI159:AN160"/>
    <mergeCell ref="C153:D154"/>
    <mergeCell ref="E153:AH154"/>
    <mergeCell ref="AI153:AN154"/>
    <mergeCell ref="C155:D156"/>
    <mergeCell ref="E155:AH156"/>
    <mergeCell ref="AI155:AN156"/>
    <mergeCell ref="C149:D150"/>
    <mergeCell ref="E149:AH150"/>
    <mergeCell ref="AI149:AN150"/>
    <mergeCell ref="C151:D152"/>
    <mergeCell ref="E151:AH152"/>
    <mergeCell ref="AI151:AN152"/>
    <mergeCell ref="C145:D146"/>
    <mergeCell ref="E145:AH146"/>
    <mergeCell ref="AI145:AN146"/>
    <mergeCell ref="C147:D148"/>
    <mergeCell ref="E147:AH148"/>
    <mergeCell ref="AI147:AN148"/>
    <mergeCell ref="C139:D140"/>
    <mergeCell ref="E139:AH140"/>
    <mergeCell ref="AI139:AN140"/>
    <mergeCell ref="C141:D142"/>
    <mergeCell ref="E141:AH142"/>
    <mergeCell ref="AI141:AN142"/>
    <mergeCell ref="C133:D134"/>
    <mergeCell ref="E133:AH134"/>
    <mergeCell ref="AI133:AN134"/>
    <mergeCell ref="C135:D138"/>
    <mergeCell ref="E135:AN136"/>
    <mergeCell ref="E137:I137"/>
    <mergeCell ref="C129:D130"/>
    <mergeCell ref="E129:AH130"/>
    <mergeCell ref="AI129:AN130"/>
    <mergeCell ref="C131:D132"/>
    <mergeCell ref="E131:AH132"/>
    <mergeCell ref="AI131:AN132"/>
    <mergeCell ref="C120:D122"/>
    <mergeCell ref="E120:AH122"/>
    <mergeCell ref="AI120:AN122"/>
    <mergeCell ref="C127:D128"/>
    <mergeCell ref="E127:AH128"/>
    <mergeCell ref="AI127:AN128"/>
    <mergeCell ref="C115:D117"/>
    <mergeCell ref="E115:AH117"/>
    <mergeCell ref="AI115:AN117"/>
    <mergeCell ref="C118:D119"/>
    <mergeCell ref="E118:AH119"/>
    <mergeCell ref="AI118:AN119"/>
    <mergeCell ref="C123:D124"/>
    <mergeCell ref="E123:AH124"/>
    <mergeCell ref="AI123:AN124"/>
    <mergeCell ref="C125:D126"/>
    <mergeCell ref="E125:AH126"/>
    <mergeCell ref="AI125:AN126"/>
    <mergeCell ref="C109:D110"/>
    <mergeCell ref="E109:AH110"/>
    <mergeCell ref="AI109:AN110"/>
    <mergeCell ref="C111:D112"/>
    <mergeCell ref="E111:AH112"/>
    <mergeCell ref="AI111:AN112"/>
    <mergeCell ref="C102:D106"/>
    <mergeCell ref="E102:AN102"/>
    <mergeCell ref="AO103:AR103"/>
    <mergeCell ref="E104:AN104"/>
    <mergeCell ref="E105:AN106"/>
    <mergeCell ref="C107:D108"/>
    <mergeCell ref="E107:AH108"/>
    <mergeCell ref="AI107:AN108"/>
    <mergeCell ref="C98:D99"/>
    <mergeCell ref="E98:AH99"/>
    <mergeCell ref="AI98:AN99"/>
    <mergeCell ref="C100:D101"/>
    <mergeCell ref="E100:AH101"/>
    <mergeCell ref="AI100:AN101"/>
    <mergeCell ref="C86:D87"/>
    <mergeCell ref="E86:AH87"/>
    <mergeCell ref="AI86:AN87"/>
    <mergeCell ref="E88:AN90"/>
    <mergeCell ref="C93:D95"/>
    <mergeCell ref="E93:AH95"/>
    <mergeCell ref="AI93:AN95"/>
    <mergeCell ref="C80:D81"/>
    <mergeCell ref="E80:AH81"/>
    <mergeCell ref="AI80:AN81"/>
    <mergeCell ref="C82:D85"/>
    <mergeCell ref="E82:AH85"/>
    <mergeCell ref="AI82:AN85"/>
    <mergeCell ref="C74:D77"/>
    <mergeCell ref="E74:AH77"/>
    <mergeCell ref="AI74:AN77"/>
    <mergeCell ref="C78:D79"/>
    <mergeCell ref="E78:AH79"/>
    <mergeCell ref="AI78:AN79"/>
    <mergeCell ref="C68:D69"/>
    <mergeCell ref="E68:AH69"/>
    <mergeCell ref="AI68:AN69"/>
    <mergeCell ref="C70:D73"/>
    <mergeCell ref="E70:AH73"/>
    <mergeCell ref="AI70:AN73"/>
    <mergeCell ref="C59:D60"/>
    <mergeCell ref="E59:AH60"/>
    <mergeCell ref="AI59:AN60"/>
    <mergeCell ref="C63:D65"/>
    <mergeCell ref="E63:AH65"/>
    <mergeCell ref="AI63:AN65"/>
    <mergeCell ref="C53:D54"/>
    <mergeCell ref="E53:AH54"/>
    <mergeCell ref="AI53:AN54"/>
    <mergeCell ref="C55:D56"/>
    <mergeCell ref="E55:AH56"/>
    <mergeCell ref="AI55:AN56"/>
    <mergeCell ref="C41:D44"/>
    <mergeCell ref="E41:AH44"/>
    <mergeCell ref="AI41:AN44"/>
    <mergeCell ref="C47:D50"/>
    <mergeCell ref="E47:AH50"/>
    <mergeCell ref="AI47:AN50"/>
    <mergeCell ref="C31:D33"/>
    <mergeCell ref="E31:AH33"/>
    <mergeCell ref="AI31:AN33"/>
    <mergeCell ref="C36:D38"/>
    <mergeCell ref="E36:AH38"/>
    <mergeCell ref="AI36:AN38"/>
    <mergeCell ref="C23:D25"/>
    <mergeCell ref="E23:AH25"/>
    <mergeCell ref="AI23:AN25"/>
    <mergeCell ref="C28:D30"/>
    <mergeCell ref="E28:AH30"/>
    <mergeCell ref="AI28:AN30"/>
    <mergeCell ref="C18:D20"/>
    <mergeCell ref="E18:AH20"/>
    <mergeCell ref="AI18:AN20"/>
    <mergeCell ref="C8:D9"/>
    <mergeCell ref="E8:AH9"/>
    <mergeCell ref="AI8:AN9"/>
    <mergeCell ref="C10:D11"/>
    <mergeCell ref="E10:AH11"/>
    <mergeCell ref="AI10:AN11"/>
    <mergeCell ref="A1:B2"/>
    <mergeCell ref="C1:AN2"/>
    <mergeCell ref="AI3:AN4"/>
    <mergeCell ref="C6:D7"/>
    <mergeCell ref="E6:AH7"/>
    <mergeCell ref="AI6:AN7"/>
    <mergeCell ref="C14:D15"/>
    <mergeCell ref="E14:AH15"/>
    <mergeCell ref="AI14:AN15"/>
  </mergeCells>
  <phoneticPr fontId="4"/>
  <pageMargins left="0.51181102362204722" right="0.47244094488188981" top="0.43307086614173229" bottom="0.31496062992125984" header="0.31496062992125984" footer="7.874015748031496E-2"/>
  <pageSetup paperSize="9" scale="78" firstPageNumber="3" orientation="portrait" useFirstPageNumber="1" r:id="rId1"/>
  <headerFooter alignWithMargins="0">
    <oddFooter>&amp;C- &amp;P -</oddFooter>
  </headerFooter>
  <rowBreaks count="6" manualBreakCount="6">
    <brk id="61" max="39" man="1"/>
    <brk id="113" max="39" man="1"/>
    <brk id="163" max="39" man="1"/>
    <brk id="220" max="39" man="1"/>
    <brk id="265" max="39" man="1"/>
    <brk id="327"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6C65-4C45-4311-B1BB-ABECEB0C6B4A}">
  <sheetPr>
    <pageSetUpPr fitToPage="1"/>
  </sheetPr>
  <dimension ref="B1:BU80"/>
  <sheetViews>
    <sheetView showGridLines="0" view="pageBreakPreview" zoomScaleNormal="70" zoomScaleSheetLayoutView="100" workbookViewId="0">
      <selection activeCell="W12" sqref="W12"/>
    </sheetView>
  </sheetViews>
  <sheetFormatPr defaultColWidth="4.88671875" defaultRowHeight="20.25" customHeight="1"/>
  <cols>
    <col min="1" max="1" width="1.77734375" style="273" customWidth="1"/>
    <col min="2" max="5" width="6.33203125" style="273" customWidth="1"/>
    <col min="6" max="6" width="18.33203125" style="273" hidden="1" customWidth="1"/>
    <col min="7" max="58" width="6.21875" style="273" customWidth="1"/>
    <col min="59" max="16384" width="4.88671875" style="273"/>
  </cols>
  <sheetData>
    <row r="1" spans="2:64" s="246" customFormat="1" ht="20.25" customHeight="1">
      <c r="C1" s="247" t="s">
        <v>584</v>
      </c>
      <c r="D1" s="247"/>
      <c r="E1" s="247"/>
      <c r="F1" s="247"/>
      <c r="G1" s="247"/>
      <c r="H1" s="248" t="s">
        <v>585</v>
      </c>
      <c r="J1" s="248"/>
      <c r="L1" s="247"/>
      <c r="M1" s="247"/>
      <c r="N1" s="247"/>
      <c r="O1" s="247"/>
      <c r="P1" s="247"/>
      <c r="Q1" s="247"/>
      <c r="R1" s="247"/>
      <c r="AM1" s="249"/>
      <c r="AN1" s="250"/>
      <c r="AO1" s="250" t="s">
        <v>586</v>
      </c>
      <c r="AP1" s="809" t="s">
        <v>587</v>
      </c>
      <c r="AQ1" s="810"/>
      <c r="AR1" s="810"/>
      <c r="AS1" s="810"/>
      <c r="AT1" s="810"/>
      <c r="AU1" s="810"/>
      <c r="AV1" s="810"/>
      <c r="AW1" s="810"/>
      <c r="AX1" s="810"/>
      <c r="AY1" s="810"/>
      <c r="AZ1" s="810"/>
      <c r="BA1" s="810"/>
      <c r="BB1" s="810"/>
      <c r="BC1" s="810"/>
      <c r="BD1" s="810"/>
      <c r="BE1" s="810"/>
      <c r="BF1" s="250" t="s">
        <v>588</v>
      </c>
    </row>
    <row r="2" spans="2:64" s="246" customFormat="1" ht="20.25" customHeight="1">
      <c r="C2" s="247"/>
      <c r="D2" s="247"/>
      <c r="E2" s="247"/>
      <c r="F2" s="247"/>
      <c r="G2" s="247"/>
      <c r="J2" s="248"/>
      <c r="L2" s="247"/>
      <c r="M2" s="247"/>
      <c r="N2" s="247"/>
      <c r="O2" s="247"/>
      <c r="P2" s="247"/>
      <c r="Q2" s="247"/>
      <c r="R2" s="247"/>
      <c r="Y2" s="250" t="s">
        <v>589</v>
      </c>
      <c r="Z2" s="811">
        <v>6</v>
      </c>
      <c r="AA2" s="811"/>
      <c r="AB2" s="250" t="s">
        <v>590</v>
      </c>
      <c r="AC2" s="812">
        <f>IF(Z2=0,"",YEAR(DATE(2018+Z2,1,1)))</f>
        <v>2024</v>
      </c>
      <c r="AD2" s="812"/>
      <c r="AE2" s="251" t="s">
        <v>487</v>
      </c>
      <c r="AF2" s="251" t="s">
        <v>591</v>
      </c>
      <c r="AG2" s="811">
        <v>4</v>
      </c>
      <c r="AH2" s="811"/>
      <c r="AI2" s="251" t="s">
        <v>592</v>
      </c>
      <c r="AM2" s="249"/>
      <c r="AN2" s="250"/>
      <c r="AO2" s="250" t="s">
        <v>593</v>
      </c>
      <c r="AP2" s="811" t="s">
        <v>594</v>
      </c>
      <c r="AQ2" s="811"/>
      <c r="AR2" s="811"/>
      <c r="AS2" s="811"/>
      <c r="AT2" s="811"/>
      <c r="AU2" s="811"/>
      <c r="AV2" s="811"/>
      <c r="AW2" s="811"/>
      <c r="AX2" s="811"/>
      <c r="AY2" s="811"/>
      <c r="AZ2" s="811"/>
      <c r="BA2" s="811"/>
      <c r="BB2" s="811"/>
      <c r="BC2" s="811"/>
      <c r="BD2" s="811"/>
      <c r="BE2" s="811"/>
      <c r="BF2" s="250" t="s">
        <v>588</v>
      </c>
    </row>
    <row r="3" spans="2:64" s="251" customFormat="1" ht="20.25" customHeight="1">
      <c r="G3" s="248"/>
      <c r="J3" s="248"/>
      <c r="L3" s="250"/>
      <c r="M3" s="250"/>
      <c r="N3" s="250"/>
      <c r="O3" s="250"/>
      <c r="P3" s="250"/>
      <c r="Q3" s="250"/>
      <c r="R3" s="250"/>
      <c r="Z3" s="252"/>
      <c r="AA3" s="252"/>
      <c r="AB3" s="252"/>
      <c r="AC3" s="253"/>
      <c r="AD3" s="252"/>
      <c r="BA3" s="254" t="s">
        <v>595</v>
      </c>
      <c r="BB3" s="800" t="s">
        <v>596</v>
      </c>
      <c r="BC3" s="801"/>
      <c r="BD3" s="801"/>
      <c r="BE3" s="802"/>
      <c r="BF3" s="250"/>
    </row>
    <row r="4" spans="2:64" s="251" customFormat="1" ht="19.2">
      <c r="G4" s="248"/>
      <c r="J4" s="248"/>
      <c r="L4" s="250"/>
      <c r="M4" s="250"/>
      <c r="N4" s="250"/>
      <c r="O4" s="250"/>
      <c r="P4" s="250"/>
      <c r="Q4" s="250"/>
      <c r="R4" s="250"/>
      <c r="Z4" s="255"/>
      <c r="AA4" s="255"/>
      <c r="AG4" s="246"/>
      <c r="AH4" s="246"/>
      <c r="AI4" s="246"/>
      <c r="AJ4" s="246"/>
      <c r="AK4" s="246"/>
      <c r="AL4" s="246"/>
      <c r="AM4" s="246"/>
      <c r="AN4" s="246"/>
      <c r="AO4" s="246"/>
      <c r="AP4" s="246"/>
      <c r="AQ4" s="246"/>
      <c r="AR4" s="246"/>
      <c r="AS4" s="246"/>
      <c r="AT4" s="246"/>
      <c r="AU4" s="246"/>
      <c r="AV4" s="246"/>
      <c r="AW4" s="246"/>
      <c r="AX4" s="246"/>
      <c r="AY4" s="246"/>
      <c r="AZ4" s="246"/>
      <c r="BA4" s="254" t="s">
        <v>597</v>
      </c>
      <c r="BB4" s="800" t="s">
        <v>598</v>
      </c>
      <c r="BC4" s="801"/>
      <c r="BD4" s="801"/>
      <c r="BE4" s="802"/>
      <c r="BF4" s="256"/>
    </row>
    <row r="5" spans="2:64" s="251" customFormat="1" ht="6.75" customHeight="1">
      <c r="C5" s="246"/>
      <c r="D5" s="246"/>
      <c r="E5" s="246"/>
      <c r="F5" s="246"/>
      <c r="G5" s="247"/>
      <c r="H5" s="246"/>
      <c r="I5" s="246"/>
      <c r="J5" s="247"/>
      <c r="K5" s="246"/>
      <c r="L5" s="256"/>
      <c r="M5" s="256"/>
      <c r="N5" s="256"/>
      <c r="O5" s="256"/>
      <c r="P5" s="256"/>
      <c r="Q5" s="256"/>
      <c r="R5" s="256"/>
      <c r="S5" s="246"/>
      <c r="T5" s="246"/>
      <c r="U5" s="246"/>
      <c r="V5" s="246"/>
      <c r="W5" s="246"/>
      <c r="X5" s="246"/>
      <c r="Y5" s="246"/>
      <c r="Z5" s="257"/>
      <c r="AA5" s="257"/>
      <c r="AB5" s="246"/>
      <c r="AC5" s="246"/>
      <c r="AD5" s="246"/>
      <c r="AE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56"/>
      <c r="BF5" s="256"/>
    </row>
    <row r="6" spans="2:64" s="251" customFormat="1" ht="20.25" customHeight="1">
      <c r="C6" s="246"/>
      <c r="D6" s="246"/>
      <c r="E6" s="246"/>
      <c r="F6" s="246"/>
      <c r="G6" s="247"/>
      <c r="H6" s="246"/>
      <c r="I6" s="246"/>
      <c r="J6" s="247"/>
      <c r="K6" s="246"/>
      <c r="L6" s="256"/>
      <c r="M6" s="256"/>
      <c r="N6" s="256"/>
      <c r="O6" s="256"/>
      <c r="P6" s="256"/>
      <c r="Q6" s="256"/>
      <c r="R6" s="256"/>
      <c r="S6" s="246"/>
      <c r="T6" s="246"/>
      <c r="U6" s="246"/>
      <c r="V6" s="246"/>
      <c r="W6" s="246"/>
      <c r="X6" s="246"/>
      <c r="Y6" s="246"/>
      <c r="Z6" s="257"/>
      <c r="AA6" s="257"/>
      <c r="AB6" s="246"/>
      <c r="AC6" s="246"/>
      <c r="AD6" s="246"/>
      <c r="AE6" s="246"/>
      <c r="AG6" s="246"/>
      <c r="AH6" s="246"/>
      <c r="AI6" s="246"/>
      <c r="AJ6" s="246"/>
      <c r="AK6" s="246"/>
      <c r="AL6" s="246" t="s">
        <v>599</v>
      </c>
      <c r="AM6" s="246"/>
      <c r="AN6" s="246"/>
      <c r="AO6" s="246"/>
      <c r="AP6" s="246"/>
      <c r="AQ6" s="246"/>
      <c r="AR6" s="246"/>
      <c r="AS6" s="246"/>
      <c r="AT6" s="258"/>
      <c r="AU6" s="258"/>
      <c r="AV6" s="259"/>
      <c r="AW6" s="246"/>
      <c r="AX6" s="803">
        <v>40</v>
      </c>
      <c r="AY6" s="804"/>
      <c r="AZ6" s="259" t="s">
        <v>600</v>
      </c>
      <c r="BA6" s="246"/>
      <c r="BB6" s="803">
        <v>160</v>
      </c>
      <c r="BC6" s="804"/>
      <c r="BD6" s="259" t="s">
        <v>601</v>
      </c>
      <c r="BE6" s="246"/>
      <c r="BF6" s="256"/>
    </row>
    <row r="7" spans="2:64" s="251" customFormat="1" ht="6.75" customHeight="1">
      <c r="C7" s="246"/>
      <c r="D7" s="246"/>
      <c r="E7" s="246"/>
      <c r="F7" s="246"/>
      <c r="G7" s="247"/>
      <c r="H7" s="246"/>
      <c r="I7" s="246"/>
      <c r="J7" s="247"/>
      <c r="K7" s="246"/>
      <c r="L7" s="256"/>
      <c r="M7" s="256"/>
      <c r="N7" s="256"/>
      <c r="O7" s="256"/>
      <c r="P7" s="256"/>
      <c r="Q7" s="256"/>
      <c r="R7" s="256"/>
      <c r="S7" s="246"/>
      <c r="T7" s="246"/>
      <c r="U7" s="246"/>
      <c r="V7" s="246"/>
      <c r="W7" s="246"/>
      <c r="X7" s="246"/>
      <c r="Y7" s="246"/>
      <c r="Z7" s="257"/>
      <c r="AA7" s="257"/>
      <c r="AB7" s="246"/>
      <c r="AC7" s="246"/>
      <c r="AD7" s="246"/>
      <c r="AE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56"/>
      <c r="BF7" s="256"/>
    </row>
    <row r="8" spans="2:64" s="251" customFormat="1" ht="20.25" customHeight="1">
      <c r="B8" s="260"/>
      <c r="C8" s="260"/>
      <c r="D8" s="260"/>
      <c r="E8" s="260"/>
      <c r="F8" s="260"/>
      <c r="G8" s="261"/>
      <c r="H8" s="261"/>
      <c r="I8" s="261"/>
      <c r="J8" s="260"/>
      <c r="K8" s="260"/>
      <c r="L8" s="261"/>
      <c r="M8" s="261"/>
      <c r="N8" s="261"/>
      <c r="O8" s="260"/>
      <c r="P8" s="261"/>
      <c r="Q8" s="261"/>
      <c r="R8" s="261"/>
      <c r="S8" s="262"/>
      <c r="T8" s="263"/>
      <c r="U8" s="263"/>
      <c r="V8" s="264"/>
      <c r="Z8" s="257"/>
      <c r="AA8" s="265"/>
      <c r="AB8" s="247"/>
      <c r="AC8" s="257"/>
      <c r="AD8" s="257"/>
      <c r="AE8" s="257"/>
      <c r="AF8" s="255"/>
      <c r="AG8" s="266"/>
      <c r="AH8" s="266"/>
      <c r="AI8" s="266"/>
      <c r="AJ8" s="246"/>
      <c r="AK8" s="256"/>
      <c r="AL8" s="265"/>
      <c r="AM8" s="265"/>
      <c r="AN8" s="247"/>
      <c r="AO8" s="258"/>
      <c r="AP8" s="258"/>
      <c r="AQ8" s="258"/>
      <c r="AR8" s="267"/>
      <c r="AS8" s="267"/>
      <c r="AT8" s="246"/>
      <c r="AU8" s="362"/>
      <c r="AV8" s="362"/>
      <c r="AW8" s="260"/>
      <c r="AX8" s="246"/>
      <c r="AY8" s="246" t="s">
        <v>602</v>
      </c>
      <c r="AZ8" s="246"/>
      <c r="BA8" s="246"/>
      <c r="BB8" s="805">
        <f>DAY(EOMONTH(DATE(AC2,AG2,1),0))</f>
        <v>30</v>
      </c>
      <c r="BC8" s="806"/>
      <c r="BD8" s="246" t="s">
        <v>603</v>
      </c>
      <c r="BE8" s="246"/>
      <c r="BF8" s="246"/>
      <c r="BJ8" s="250"/>
      <c r="BK8" s="250"/>
      <c r="BL8" s="250"/>
    </row>
    <row r="9" spans="2:64" s="251" customFormat="1" ht="6" customHeight="1">
      <c r="B9" s="258"/>
      <c r="C9" s="258"/>
      <c r="D9" s="258"/>
      <c r="E9" s="258"/>
      <c r="F9" s="258"/>
      <c r="G9" s="260"/>
      <c r="H9" s="261"/>
      <c r="I9" s="258"/>
      <c r="J9" s="258"/>
      <c r="K9" s="258"/>
      <c r="L9" s="260"/>
      <c r="M9" s="261"/>
      <c r="N9" s="258"/>
      <c r="O9" s="258"/>
      <c r="P9" s="260"/>
      <c r="Q9" s="258"/>
      <c r="R9" s="258"/>
      <c r="S9" s="258"/>
      <c r="T9" s="258"/>
      <c r="U9" s="258"/>
      <c r="V9" s="258"/>
      <c r="Z9" s="246"/>
      <c r="AA9" s="246"/>
      <c r="AB9" s="246"/>
      <c r="AC9" s="246"/>
      <c r="AD9" s="246"/>
      <c r="AE9" s="246"/>
      <c r="AG9" s="257"/>
      <c r="AH9" s="246"/>
      <c r="AI9" s="246"/>
      <c r="AJ9" s="266"/>
      <c r="AK9" s="246"/>
      <c r="AL9" s="246"/>
      <c r="AM9" s="246"/>
      <c r="AN9" s="246"/>
      <c r="AO9" s="246"/>
      <c r="AP9" s="246"/>
      <c r="AQ9" s="257"/>
      <c r="AR9" s="257"/>
      <c r="AS9" s="257"/>
      <c r="AT9" s="246"/>
      <c r="AU9" s="246"/>
      <c r="AV9" s="246"/>
      <c r="AW9" s="246"/>
      <c r="AX9" s="246"/>
      <c r="AY9" s="246"/>
      <c r="AZ9" s="246"/>
      <c r="BA9" s="246"/>
      <c r="BB9" s="246"/>
      <c r="BC9" s="246"/>
      <c r="BD9" s="246"/>
      <c r="BE9" s="246"/>
      <c r="BF9" s="246"/>
      <c r="BJ9" s="250"/>
      <c r="BK9" s="250"/>
      <c r="BL9" s="250"/>
    </row>
    <row r="10" spans="2:64" s="251" customFormat="1" ht="19.2">
      <c r="B10" s="260"/>
      <c r="C10" s="260"/>
      <c r="D10" s="260"/>
      <c r="E10" s="260"/>
      <c r="F10" s="260"/>
      <c r="G10" s="261"/>
      <c r="H10" s="261"/>
      <c r="I10" s="261"/>
      <c r="J10" s="260"/>
      <c r="K10" s="260"/>
      <c r="L10" s="261"/>
      <c r="M10" s="261"/>
      <c r="N10" s="261"/>
      <c r="O10" s="260"/>
      <c r="P10" s="261"/>
      <c r="Q10" s="261"/>
      <c r="R10" s="261"/>
      <c r="S10" s="262"/>
      <c r="T10" s="263"/>
      <c r="U10" s="263"/>
      <c r="V10" s="264"/>
      <c r="Z10" s="257"/>
      <c r="AA10" s="265"/>
      <c r="AB10" s="247"/>
      <c r="AC10" s="257"/>
      <c r="AD10" s="257"/>
      <c r="AE10" s="257"/>
      <c r="AG10" s="266"/>
      <c r="AH10" s="266"/>
      <c r="AI10" s="266"/>
      <c r="AJ10" s="246"/>
      <c r="AK10" s="256"/>
      <c r="AL10" s="265"/>
      <c r="AM10" s="246"/>
      <c r="AN10" s="246"/>
      <c r="AO10" s="268"/>
      <c r="AP10" s="268"/>
      <c r="AQ10" s="268"/>
      <c r="AR10" s="259"/>
      <c r="AS10" s="257"/>
      <c r="AT10" s="257"/>
      <c r="AU10" s="257"/>
      <c r="AV10" s="246"/>
      <c r="AW10" s="246"/>
      <c r="AX10" s="269"/>
      <c r="AY10" s="269"/>
      <c r="AZ10" s="256" t="s">
        <v>604</v>
      </c>
      <c r="BA10" s="246"/>
      <c r="BB10" s="803">
        <v>1</v>
      </c>
      <c r="BC10" s="807"/>
      <c r="BD10" s="804"/>
      <c r="BE10" s="270" t="s">
        <v>605</v>
      </c>
      <c r="BF10" s="246"/>
      <c r="BJ10" s="250"/>
      <c r="BK10" s="250"/>
      <c r="BL10" s="250"/>
    </row>
    <row r="11" spans="2:64" s="251" customFormat="1" ht="6" customHeight="1">
      <c r="B11" s="258"/>
      <c r="C11" s="258"/>
      <c r="D11" s="258"/>
      <c r="E11" s="258"/>
      <c r="F11" s="252"/>
      <c r="G11" s="258"/>
      <c r="H11" s="258"/>
      <c r="I11" s="258"/>
      <c r="J11" s="258"/>
      <c r="K11" s="260"/>
      <c r="L11" s="261"/>
      <c r="M11" s="258"/>
      <c r="N11" s="258"/>
      <c r="O11" s="260"/>
      <c r="P11" s="258"/>
      <c r="Q11" s="258"/>
      <c r="R11" s="258"/>
      <c r="S11" s="258"/>
      <c r="T11" s="258"/>
      <c r="U11" s="258"/>
      <c r="V11" s="252"/>
      <c r="Z11" s="246"/>
      <c r="AA11" s="246"/>
      <c r="AB11" s="246"/>
      <c r="AC11" s="246"/>
      <c r="AD11" s="246"/>
      <c r="AE11" s="246"/>
      <c r="AG11" s="257"/>
      <c r="AH11" s="266"/>
      <c r="AI11" s="246"/>
      <c r="AJ11" s="266"/>
      <c r="AK11" s="246"/>
      <c r="AL11" s="246"/>
      <c r="AM11" s="246"/>
      <c r="AN11" s="246"/>
      <c r="AO11" s="258"/>
      <c r="AP11" s="258"/>
      <c r="AQ11" s="260"/>
      <c r="AR11" s="271"/>
      <c r="AS11" s="257"/>
      <c r="AT11" s="257"/>
      <c r="AU11" s="257"/>
      <c r="AV11" s="246"/>
      <c r="AW11" s="246"/>
      <c r="AX11" s="269"/>
      <c r="AY11" s="269"/>
      <c r="AZ11" s="246"/>
      <c r="BA11" s="246"/>
      <c r="BB11" s="257"/>
      <c r="BC11" s="257"/>
      <c r="BD11" s="257"/>
      <c r="BE11" s="270"/>
      <c r="BF11" s="246"/>
      <c r="BJ11" s="250"/>
      <c r="BK11" s="250"/>
      <c r="BL11" s="250"/>
    </row>
    <row r="12" spans="2:64" s="251" customFormat="1" ht="20.25" customHeight="1">
      <c r="B12" s="272"/>
      <c r="C12" s="272"/>
      <c r="D12" s="272"/>
      <c r="E12" s="272"/>
      <c r="F12" s="272"/>
      <c r="G12" s="272"/>
      <c r="H12" s="272"/>
      <c r="I12" s="272"/>
      <c r="J12" s="272"/>
      <c r="K12" s="272"/>
      <c r="L12" s="272"/>
      <c r="M12" s="272"/>
      <c r="N12" s="272"/>
      <c r="O12" s="272"/>
      <c r="P12" s="272"/>
      <c r="Q12" s="272"/>
      <c r="R12" s="272"/>
      <c r="S12" s="272"/>
      <c r="T12" s="272"/>
      <c r="U12" s="272"/>
      <c r="V12" s="272"/>
      <c r="Z12" s="260"/>
      <c r="AA12" s="273"/>
      <c r="AB12" s="273"/>
      <c r="AC12" s="260"/>
      <c r="AD12" s="257"/>
      <c r="AE12" s="257"/>
      <c r="AF12" s="255"/>
      <c r="AG12" s="247"/>
      <c r="AH12" s="266"/>
      <c r="AI12" s="246"/>
      <c r="AJ12" s="266"/>
      <c r="AK12" s="246"/>
      <c r="AL12" s="246"/>
      <c r="AM12" s="246"/>
      <c r="AN12" s="246"/>
      <c r="AO12" s="808"/>
      <c r="AP12" s="808"/>
      <c r="AQ12" s="808"/>
      <c r="AR12" s="259"/>
      <c r="AS12" s="257"/>
      <c r="AT12" s="257"/>
      <c r="AU12" s="257"/>
      <c r="AV12" s="246"/>
      <c r="AW12" s="246"/>
      <c r="AX12" s="269"/>
      <c r="AY12" s="269"/>
      <c r="AZ12" s="246"/>
      <c r="BA12" s="246"/>
      <c r="BB12" s="803">
        <v>1</v>
      </c>
      <c r="BC12" s="807"/>
      <c r="BD12" s="804"/>
      <c r="BE12" s="274" t="s">
        <v>606</v>
      </c>
      <c r="BF12" s="246"/>
      <c r="BJ12" s="250"/>
      <c r="BK12" s="250"/>
      <c r="BL12" s="250"/>
    </row>
    <row r="13" spans="2:64" s="251" customFormat="1" ht="6.75" customHeight="1">
      <c r="B13" s="272"/>
      <c r="C13" s="272"/>
      <c r="D13" s="272"/>
      <c r="E13" s="272"/>
      <c r="F13" s="272"/>
      <c r="G13" s="272"/>
      <c r="H13" s="272"/>
      <c r="I13" s="272"/>
      <c r="J13" s="272"/>
      <c r="K13" s="272"/>
      <c r="L13" s="272"/>
      <c r="M13" s="272"/>
      <c r="N13" s="272"/>
      <c r="O13" s="272"/>
      <c r="P13" s="272"/>
      <c r="Q13" s="272"/>
      <c r="R13" s="272"/>
      <c r="S13" s="272"/>
      <c r="T13" s="272"/>
      <c r="U13" s="272"/>
      <c r="V13" s="272"/>
      <c r="Z13" s="261"/>
      <c r="AA13" s="275"/>
      <c r="AB13" s="275"/>
      <c r="AC13" s="261"/>
      <c r="AD13" s="266"/>
      <c r="AE13" s="266"/>
      <c r="AG13" s="246"/>
      <c r="AH13" s="246"/>
      <c r="AI13" s="246"/>
      <c r="AJ13" s="246"/>
      <c r="AK13" s="246"/>
      <c r="AL13" s="246"/>
      <c r="AM13" s="246"/>
      <c r="AN13" s="246"/>
      <c r="AO13" s="258"/>
      <c r="AP13" s="258"/>
      <c r="AQ13" s="258"/>
      <c r="AR13" s="246"/>
      <c r="AS13" s="257"/>
      <c r="AT13" s="257"/>
      <c r="AU13" s="257"/>
      <c r="AV13" s="246"/>
      <c r="AW13" s="246"/>
      <c r="AX13" s="269"/>
      <c r="AY13" s="269"/>
      <c r="AZ13" s="246"/>
      <c r="BA13" s="246"/>
      <c r="BB13" s="257"/>
      <c r="BC13" s="257"/>
      <c r="BD13" s="257"/>
      <c r="BE13" s="270"/>
      <c r="BF13" s="246"/>
      <c r="BJ13" s="250"/>
      <c r="BK13" s="250"/>
      <c r="BL13" s="250"/>
    </row>
    <row r="14" spans="2:64" s="251" customFormat="1" ht="19.2">
      <c r="B14" s="272"/>
      <c r="C14" s="272"/>
      <c r="D14" s="272"/>
      <c r="E14" s="272"/>
      <c r="F14" s="272"/>
      <c r="G14" s="272"/>
      <c r="H14" s="272"/>
      <c r="I14" s="272"/>
      <c r="J14" s="272"/>
      <c r="K14" s="272"/>
      <c r="L14" s="272"/>
      <c r="M14" s="272"/>
      <c r="N14" s="272"/>
      <c r="O14" s="272"/>
      <c r="P14" s="272"/>
      <c r="Q14" s="272"/>
      <c r="R14" s="272"/>
      <c r="S14" s="272"/>
      <c r="T14" s="272"/>
      <c r="U14" s="272"/>
      <c r="V14" s="272"/>
      <c r="Z14" s="260"/>
      <c r="AA14" s="273"/>
      <c r="AB14" s="273"/>
      <c r="AC14" s="260"/>
      <c r="AD14" s="257"/>
      <c r="AE14" s="257"/>
      <c r="AG14" s="246"/>
      <c r="AH14" s="246"/>
      <c r="AI14" s="246"/>
      <c r="AJ14" s="246"/>
      <c r="AK14" s="246"/>
      <c r="AL14" s="246"/>
      <c r="AM14" s="246"/>
      <c r="AN14" s="246"/>
      <c r="AO14" s="258"/>
      <c r="AP14" s="258"/>
      <c r="AQ14" s="258"/>
      <c r="AR14" s="246"/>
      <c r="AS14" s="257"/>
      <c r="AT14" s="256" t="s">
        <v>607</v>
      </c>
      <c r="AU14" s="762"/>
      <c r="AV14" s="763"/>
      <c r="AW14" s="764"/>
      <c r="AX14" s="257" t="s">
        <v>485</v>
      </c>
      <c r="AY14" s="762"/>
      <c r="AZ14" s="763"/>
      <c r="BA14" s="764"/>
      <c r="BB14" s="256" t="s">
        <v>608</v>
      </c>
      <c r="BC14" s="765">
        <f>(AY14-AU14)*24</f>
        <v>0</v>
      </c>
      <c r="BD14" s="766"/>
      <c r="BE14" s="247" t="s">
        <v>609</v>
      </c>
      <c r="BF14" s="257"/>
      <c r="BJ14" s="250"/>
      <c r="BK14" s="250"/>
      <c r="BL14" s="250"/>
    </row>
    <row r="15" spans="2:64" s="251" customFormat="1" ht="6.75" customHeight="1">
      <c r="C15" s="267"/>
      <c r="D15" s="267"/>
      <c r="E15" s="267"/>
      <c r="F15" s="267"/>
      <c r="G15" s="246"/>
      <c r="H15" s="246"/>
      <c r="I15" s="256"/>
      <c r="J15" s="257"/>
      <c r="K15" s="266"/>
      <c r="L15" s="246"/>
      <c r="M15" s="246"/>
      <c r="N15" s="257"/>
      <c r="O15" s="246"/>
      <c r="P15" s="246"/>
      <c r="Q15" s="266"/>
      <c r="R15" s="246"/>
      <c r="S15" s="246"/>
      <c r="T15" s="246"/>
      <c r="U15" s="246"/>
      <c r="V15" s="246"/>
      <c r="W15" s="256"/>
      <c r="X15" s="257"/>
      <c r="Y15" s="257"/>
      <c r="Z15" s="247"/>
      <c r="AA15" s="257"/>
      <c r="AB15" s="256"/>
      <c r="AC15" s="257"/>
      <c r="AD15" s="266"/>
      <c r="AE15" s="246"/>
      <c r="AG15" s="255"/>
      <c r="AH15" s="276"/>
      <c r="AJ15" s="276"/>
      <c r="AQ15" s="255"/>
      <c r="AR15" s="255"/>
      <c r="AS15" s="255"/>
      <c r="AT15" s="255"/>
      <c r="AU15" s="255"/>
      <c r="AX15" s="277"/>
      <c r="AY15" s="277"/>
      <c r="BB15" s="255"/>
      <c r="BC15" s="255"/>
      <c r="BD15" s="255"/>
      <c r="BE15" s="278"/>
      <c r="BJ15" s="250"/>
      <c r="BK15" s="250"/>
      <c r="BL15" s="250"/>
    </row>
    <row r="16" spans="2:64" ht="8.4" customHeight="1" thickBot="1">
      <c r="C16" s="275"/>
      <c r="D16" s="275"/>
      <c r="E16" s="275"/>
      <c r="F16" s="275"/>
      <c r="G16" s="275"/>
      <c r="X16" s="275"/>
      <c r="AN16" s="275"/>
      <c r="BE16" s="279"/>
      <c r="BF16" s="279"/>
      <c r="BG16" s="279"/>
    </row>
    <row r="17" spans="2:58" ht="20.25" customHeight="1">
      <c r="B17" s="767" t="s">
        <v>476</v>
      </c>
      <c r="C17" s="770" t="s">
        <v>610</v>
      </c>
      <c r="D17" s="771"/>
      <c r="E17" s="772"/>
      <c r="F17" s="280"/>
      <c r="G17" s="779" t="s">
        <v>611</v>
      </c>
      <c r="H17" s="782" t="s">
        <v>612</v>
      </c>
      <c r="I17" s="771"/>
      <c r="J17" s="771"/>
      <c r="K17" s="772"/>
      <c r="L17" s="782" t="s">
        <v>613</v>
      </c>
      <c r="M17" s="771"/>
      <c r="N17" s="771"/>
      <c r="O17" s="785"/>
      <c r="P17" s="788"/>
      <c r="Q17" s="789"/>
      <c r="R17" s="790"/>
      <c r="S17" s="797" t="s">
        <v>614</v>
      </c>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798"/>
      <c r="AW17" s="799"/>
      <c r="AX17" s="742" t="str">
        <f>IF(BB3="４週","(11) 1～4週目の勤務時間数合計","(11) 1か月の勤務時間数   合計")</f>
        <v>(11) 1～4週目の勤務時間数合計</v>
      </c>
      <c r="AY17" s="743"/>
      <c r="AZ17" s="748" t="s">
        <v>615</v>
      </c>
      <c r="BA17" s="749"/>
      <c r="BB17" s="754" t="s">
        <v>616</v>
      </c>
      <c r="BC17" s="619"/>
      <c r="BD17" s="619"/>
      <c r="BE17" s="619"/>
      <c r="BF17" s="755"/>
    </row>
    <row r="18" spans="2:58" ht="20.25" customHeight="1">
      <c r="B18" s="768"/>
      <c r="C18" s="773"/>
      <c r="D18" s="774"/>
      <c r="E18" s="775"/>
      <c r="F18" s="281"/>
      <c r="G18" s="780"/>
      <c r="H18" s="783"/>
      <c r="I18" s="774"/>
      <c r="J18" s="774"/>
      <c r="K18" s="775"/>
      <c r="L18" s="783"/>
      <c r="M18" s="774"/>
      <c r="N18" s="774"/>
      <c r="O18" s="786"/>
      <c r="P18" s="791"/>
      <c r="Q18" s="792"/>
      <c r="R18" s="793"/>
      <c r="S18" s="756" t="s">
        <v>617</v>
      </c>
      <c r="T18" s="757"/>
      <c r="U18" s="757"/>
      <c r="V18" s="757"/>
      <c r="W18" s="757"/>
      <c r="X18" s="757"/>
      <c r="Y18" s="758"/>
      <c r="Z18" s="756" t="s">
        <v>618</v>
      </c>
      <c r="AA18" s="757"/>
      <c r="AB18" s="757"/>
      <c r="AC18" s="757"/>
      <c r="AD18" s="757"/>
      <c r="AE18" s="757"/>
      <c r="AF18" s="758"/>
      <c r="AG18" s="756" t="s">
        <v>619</v>
      </c>
      <c r="AH18" s="757"/>
      <c r="AI18" s="757"/>
      <c r="AJ18" s="757"/>
      <c r="AK18" s="757"/>
      <c r="AL18" s="757"/>
      <c r="AM18" s="758"/>
      <c r="AN18" s="756" t="s">
        <v>620</v>
      </c>
      <c r="AO18" s="757"/>
      <c r="AP18" s="757"/>
      <c r="AQ18" s="757"/>
      <c r="AR18" s="757"/>
      <c r="AS18" s="757"/>
      <c r="AT18" s="758"/>
      <c r="AU18" s="759" t="s">
        <v>621</v>
      </c>
      <c r="AV18" s="760"/>
      <c r="AW18" s="761"/>
      <c r="AX18" s="744"/>
      <c r="AY18" s="745"/>
      <c r="AZ18" s="750"/>
      <c r="BA18" s="751"/>
      <c r="BB18" s="607"/>
      <c r="BC18" s="608"/>
      <c r="BD18" s="608"/>
      <c r="BE18" s="608"/>
      <c r="BF18" s="609"/>
    </row>
    <row r="19" spans="2:58" ht="20.25" customHeight="1">
      <c r="B19" s="768"/>
      <c r="C19" s="773"/>
      <c r="D19" s="774"/>
      <c r="E19" s="775"/>
      <c r="F19" s="281"/>
      <c r="G19" s="780"/>
      <c r="H19" s="783"/>
      <c r="I19" s="774"/>
      <c r="J19" s="774"/>
      <c r="K19" s="775"/>
      <c r="L19" s="783"/>
      <c r="M19" s="774"/>
      <c r="N19" s="774"/>
      <c r="O19" s="786"/>
      <c r="P19" s="791"/>
      <c r="Q19" s="792"/>
      <c r="R19" s="793"/>
      <c r="S19" s="282">
        <v>1</v>
      </c>
      <c r="T19" s="283">
        <v>2</v>
      </c>
      <c r="U19" s="283">
        <v>3</v>
      </c>
      <c r="V19" s="283">
        <v>4</v>
      </c>
      <c r="W19" s="283">
        <v>5</v>
      </c>
      <c r="X19" s="283">
        <v>6</v>
      </c>
      <c r="Y19" s="284">
        <v>7</v>
      </c>
      <c r="Z19" s="282">
        <v>8</v>
      </c>
      <c r="AA19" s="283">
        <v>9</v>
      </c>
      <c r="AB19" s="283">
        <v>10</v>
      </c>
      <c r="AC19" s="283">
        <v>11</v>
      </c>
      <c r="AD19" s="283">
        <v>12</v>
      </c>
      <c r="AE19" s="283">
        <v>13</v>
      </c>
      <c r="AF19" s="284">
        <v>14</v>
      </c>
      <c r="AG19" s="285">
        <v>15</v>
      </c>
      <c r="AH19" s="283">
        <v>16</v>
      </c>
      <c r="AI19" s="283">
        <v>17</v>
      </c>
      <c r="AJ19" s="283">
        <v>18</v>
      </c>
      <c r="AK19" s="283">
        <v>19</v>
      </c>
      <c r="AL19" s="283">
        <v>20</v>
      </c>
      <c r="AM19" s="284">
        <v>21</v>
      </c>
      <c r="AN19" s="282">
        <v>22</v>
      </c>
      <c r="AO19" s="283">
        <v>23</v>
      </c>
      <c r="AP19" s="283">
        <v>24</v>
      </c>
      <c r="AQ19" s="283">
        <v>25</v>
      </c>
      <c r="AR19" s="283">
        <v>26</v>
      </c>
      <c r="AS19" s="283">
        <v>27</v>
      </c>
      <c r="AT19" s="284">
        <v>28</v>
      </c>
      <c r="AU19" s="282" t="str">
        <f>IF($BB$3="暦月",IF(DAY(DATE($AC$2,$AG$2,29))=29,29,""),"")</f>
        <v/>
      </c>
      <c r="AV19" s="283" t="str">
        <f>IF($BB$3="暦月",IF(DAY(DATE($AC$2,$AG$2,30))=30,30,""),"")</f>
        <v/>
      </c>
      <c r="AW19" s="284" t="str">
        <f>IF($BB$3="暦月",IF(DAY(DATE($AC$2,$AG$2,31))=31,31,""),"")</f>
        <v/>
      </c>
      <c r="AX19" s="744"/>
      <c r="AY19" s="745"/>
      <c r="AZ19" s="750"/>
      <c r="BA19" s="751"/>
      <c r="BB19" s="607"/>
      <c r="BC19" s="608"/>
      <c r="BD19" s="608"/>
      <c r="BE19" s="608"/>
      <c r="BF19" s="609"/>
    </row>
    <row r="20" spans="2:58" ht="20.25" hidden="1" customHeight="1">
      <c r="B20" s="768"/>
      <c r="C20" s="773"/>
      <c r="D20" s="774"/>
      <c r="E20" s="775"/>
      <c r="F20" s="281"/>
      <c r="G20" s="780"/>
      <c r="H20" s="783"/>
      <c r="I20" s="774"/>
      <c r="J20" s="774"/>
      <c r="K20" s="775"/>
      <c r="L20" s="783"/>
      <c r="M20" s="774"/>
      <c r="N20" s="774"/>
      <c r="O20" s="786"/>
      <c r="P20" s="791"/>
      <c r="Q20" s="792"/>
      <c r="R20" s="793"/>
      <c r="S20" s="282">
        <f>WEEKDAY(DATE($AC$2,$AG$2,1))</f>
        <v>2</v>
      </c>
      <c r="T20" s="283">
        <f>WEEKDAY(DATE($AC$2,$AG$2,2))</f>
        <v>3</v>
      </c>
      <c r="U20" s="283">
        <f>WEEKDAY(DATE($AC$2,$AG$2,3))</f>
        <v>4</v>
      </c>
      <c r="V20" s="283">
        <f>WEEKDAY(DATE($AC$2,$AG$2,4))</f>
        <v>5</v>
      </c>
      <c r="W20" s="283">
        <f>WEEKDAY(DATE($AC$2,$AG$2,5))</f>
        <v>6</v>
      </c>
      <c r="X20" s="283">
        <f>WEEKDAY(DATE($AC$2,$AG$2,6))</f>
        <v>7</v>
      </c>
      <c r="Y20" s="284">
        <f>WEEKDAY(DATE($AC$2,$AG$2,7))</f>
        <v>1</v>
      </c>
      <c r="Z20" s="282">
        <f>WEEKDAY(DATE($AC$2,$AG$2,8))</f>
        <v>2</v>
      </c>
      <c r="AA20" s="283">
        <f>WEEKDAY(DATE($AC$2,$AG$2,9))</f>
        <v>3</v>
      </c>
      <c r="AB20" s="283">
        <f>WEEKDAY(DATE($AC$2,$AG$2,10))</f>
        <v>4</v>
      </c>
      <c r="AC20" s="283">
        <f>WEEKDAY(DATE($AC$2,$AG$2,11))</f>
        <v>5</v>
      </c>
      <c r="AD20" s="283">
        <f>WEEKDAY(DATE($AC$2,$AG$2,12))</f>
        <v>6</v>
      </c>
      <c r="AE20" s="283">
        <f>WEEKDAY(DATE($AC$2,$AG$2,13))</f>
        <v>7</v>
      </c>
      <c r="AF20" s="284">
        <f>WEEKDAY(DATE($AC$2,$AG$2,14))</f>
        <v>1</v>
      </c>
      <c r="AG20" s="282">
        <f>WEEKDAY(DATE($AC$2,$AG$2,15))</f>
        <v>2</v>
      </c>
      <c r="AH20" s="283">
        <f>WEEKDAY(DATE($AC$2,$AG$2,16))</f>
        <v>3</v>
      </c>
      <c r="AI20" s="283">
        <f>WEEKDAY(DATE($AC$2,$AG$2,17))</f>
        <v>4</v>
      </c>
      <c r="AJ20" s="283">
        <f>WEEKDAY(DATE($AC$2,$AG$2,18))</f>
        <v>5</v>
      </c>
      <c r="AK20" s="283">
        <f>WEEKDAY(DATE($AC$2,$AG$2,19))</f>
        <v>6</v>
      </c>
      <c r="AL20" s="283">
        <f>WEEKDAY(DATE($AC$2,$AG$2,20))</f>
        <v>7</v>
      </c>
      <c r="AM20" s="284">
        <f>WEEKDAY(DATE($AC$2,$AG$2,21))</f>
        <v>1</v>
      </c>
      <c r="AN20" s="282">
        <f>WEEKDAY(DATE($AC$2,$AG$2,22))</f>
        <v>2</v>
      </c>
      <c r="AO20" s="283">
        <f>WEEKDAY(DATE($AC$2,$AG$2,23))</f>
        <v>3</v>
      </c>
      <c r="AP20" s="283">
        <f>WEEKDAY(DATE($AC$2,$AG$2,24))</f>
        <v>4</v>
      </c>
      <c r="AQ20" s="283">
        <f>WEEKDAY(DATE($AC$2,$AG$2,25))</f>
        <v>5</v>
      </c>
      <c r="AR20" s="283">
        <f>WEEKDAY(DATE($AC$2,$AG$2,26))</f>
        <v>6</v>
      </c>
      <c r="AS20" s="283">
        <f>WEEKDAY(DATE($AC$2,$AG$2,27))</f>
        <v>7</v>
      </c>
      <c r="AT20" s="284">
        <f>WEEKDAY(DATE($AC$2,$AG$2,28))</f>
        <v>1</v>
      </c>
      <c r="AU20" s="282">
        <f>IF(AU19=29,WEEKDAY(DATE($AC$2,$AG$2,29)),0)</f>
        <v>0</v>
      </c>
      <c r="AV20" s="283">
        <f>IF(AV19=30,WEEKDAY(DATE($AC$2,$AG$2,30)),0)</f>
        <v>0</v>
      </c>
      <c r="AW20" s="284">
        <f>IF(AW19=31,WEEKDAY(DATE($AC$2,$AG$2,31)),0)</f>
        <v>0</v>
      </c>
      <c r="AX20" s="744"/>
      <c r="AY20" s="745"/>
      <c r="AZ20" s="750"/>
      <c r="BA20" s="751"/>
      <c r="BB20" s="607"/>
      <c r="BC20" s="608"/>
      <c r="BD20" s="608"/>
      <c r="BE20" s="608"/>
      <c r="BF20" s="609"/>
    </row>
    <row r="21" spans="2:58" ht="22.5" customHeight="1" thickBot="1">
      <c r="B21" s="769"/>
      <c r="C21" s="776"/>
      <c r="D21" s="777"/>
      <c r="E21" s="778"/>
      <c r="F21" s="286"/>
      <c r="G21" s="781"/>
      <c r="H21" s="784"/>
      <c r="I21" s="777"/>
      <c r="J21" s="777"/>
      <c r="K21" s="778"/>
      <c r="L21" s="784"/>
      <c r="M21" s="777"/>
      <c r="N21" s="777"/>
      <c r="O21" s="787"/>
      <c r="P21" s="794"/>
      <c r="Q21" s="795"/>
      <c r="R21" s="796"/>
      <c r="S21" s="287" t="str">
        <f>IF(S20=1,"日",IF(S20=2,"月",IF(S20=3,"火",IF(S20=4,"水",IF(S20=5,"木",IF(S20=6,"金","土"))))))</f>
        <v>月</v>
      </c>
      <c r="T21" s="288" t="str">
        <f t="shared" ref="T21:AT21" si="0">IF(T20=1,"日",IF(T20=2,"月",IF(T20=3,"火",IF(T20=4,"水",IF(T20=5,"木",IF(T20=6,"金","土"))))))</f>
        <v>火</v>
      </c>
      <c r="U21" s="288" t="str">
        <f t="shared" si="0"/>
        <v>水</v>
      </c>
      <c r="V21" s="288" t="str">
        <f t="shared" si="0"/>
        <v>木</v>
      </c>
      <c r="W21" s="288" t="str">
        <f t="shared" si="0"/>
        <v>金</v>
      </c>
      <c r="X21" s="288" t="str">
        <f t="shared" si="0"/>
        <v>土</v>
      </c>
      <c r="Y21" s="289" t="str">
        <f t="shared" si="0"/>
        <v>日</v>
      </c>
      <c r="Z21" s="287" t="str">
        <f>IF(Z20=1,"日",IF(Z20=2,"月",IF(Z20=3,"火",IF(Z20=4,"水",IF(Z20=5,"木",IF(Z20=6,"金","土"))))))</f>
        <v>月</v>
      </c>
      <c r="AA21" s="288" t="str">
        <f t="shared" si="0"/>
        <v>火</v>
      </c>
      <c r="AB21" s="288" t="str">
        <f t="shared" si="0"/>
        <v>水</v>
      </c>
      <c r="AC21" s="288" t="str">
        <f t="shared" si="0"/>
        <v>木</v>
      </c>
      <c r="AD21" s="288" t="str">
        <f t="shared" si="0"/>
        <v>金</v>
      </c>
      <c r="AE21" s="288" t="str">
        <f t="shared" si="0"/>
        <v>土</v>
      </c>
      <c r="AF21" s="289" t="str">
        <f t="shared" si="0"/>
        <v>日</v>
      </c>
      <c r="AG21" s="287" t="str">
        <f>IF(AG20=1,"日",IF(AG20=2,"月",IF(AG20=3,"火",IF(AG20=4,"水",IF(AG20=5,"木",IF(AG20=6,"金","土"))))))</f>
        <v>月</v>
      </c>
      <c r="AH21" s="288" t="str">
        <f t="shared" si="0"/>
        <v>火</v>
      </c>
      <c r="AI21" s="288" t="str">
        <f t="shared" si="0"/>
        <v>水</v>
      </c>
      <c r="AJ21" s="288" t="str">
        <f t="shared" si="0"/>
        <v>木</v>
      </c>
      <c r="AK21" s="288" t="str">
        <f t="shared" si="0"/>
        <v>金</v>
      </c>
      <c r="AL21" s="288" t="str">
        <f t="shared" si="0"/>
        <v>土</v>
      </c>
      <c r="AM21" s="289" t="str">
        <f t="shared" si="0"/>
        <v>日</v>
      </c>
      <c r="AN21" s="287" t="str">
        <f>IF(AN20=1,"日",IF(AN20=2,"月",IF(AN20=3,"火",IF(AN20=4,"水",IF(AN20=5,"木",IF(AN20=6,"金","土"))))))</f>
        <v>月</v>
      </c>
      <c r="AO21" s="288" t="str">
        <f t="shared" si="0"/>
        <v>火</v>
      </c>
      <c r="AP21" s="288" t="str">
        <f t="shared" si="0"/>
        <v>水</v>
      </c>
      <c r="AQ21" s="288" t="str">
        <f t="shared" si="0"/>
        <v>木</v>
      </c>
      <c r="AR21" s="288" t="str">
        <f t="shared" si="0"/>
        <v>金</v>
      </c>
      <c r="AS21" s="288" t="str">
        <f t="shared" si="0"/>
        <v>土</v>
      </c>
      <c r="AT21" s="289" t="str">
        <f t="shared" si="0"/>
        <v>日</v>
      </c>
      <c r="AU21" s="288" t="str">
        <f>IF(AU20=1,"日",IF(AU20=2,"月",IF(AU20=3,"火",IF(AU20=4,"水",IF(AU20=5,"木",IF(AU20=6,"金",IF(AU20=0,"","土")))))))</f>
        <v/>
      </c>
      <c r="AV21" s="288" t="str">
        <f>IF(AV20=1,"日",IF(AV20=2,"月",IF(AV20=3,"火",IF(AV20=4,"水",IF(AV20=5,"木",IF(AV20=6,"金",IF(AV20=0,"","土")))))))</f>
        <v/>
      </c>
      <c r="AW21" s="288" t="str">
        <f>IF(AW20=1,"日",IF(AW20=2,"月",IF(AW20=3,"火",IF(AW20=4,"水",IF(AW20=5,"木",IF(AW20=6,"金",IF(AW20=0,"","土")))))))</f>
        <v/>
      </c>
      <c r="AX21" s="746"/>
      <c r="AY21" s="747"/>
      <c r="AZ21" s="752"/>
      <c r="BA21" s="753"/>
      <c r="BB21" s="610"/>
      <c r="BC21" s="611"/>
      <c r="BD21" s="611"/>
      <c r="BE21" s="611"/>
      <c r="BF21" s="612"/>
    </row>
    <row r="22" spans="2:58" ht="20.25" customHeight="1">
      <c r="B22" s="728">
        <v>1</v>
      </c>
      <c r="C22" s="729"/>
      <c r="D22" s="730"/>
      <c r="E22" s="731"/>
      <c r="F22" s="290"/>
      <c r="G22" s="732"/>
      <c r="H22" s="733"/>
      <c r="I22" s="734"/>
      <c r="J22" s="734"/>
      <c r="K22" s="735"/>
      <c r="L22" s="736"/>
      <c r="M22" s="737"/>
      <c r="N22" s="737"/>
      <c r="O22" s="738"/>
      <c r="P22" s="739" t="s">
        <v>626</v>
      </c>
      <c r="Q22" s="740"/>
      <c r="R22" s="741"/>
      <c r="S22" s="291"/>
      <c r="T22" s="292"/>
      <c r="U22" s="292"/>
      <c r="V22" s="292"/>
      <c r="W22" s="292"/>
      <c r="X22" s="292"/>
      <c r="Y22" s="293"/>
      <c r="Z22" s="291"/>
      <c r="AA22" s="292"/>
      <c r="AB22" s="292"/>
      <c r="AC22" s="292"/>
      <c r="AD22" s="292"/>
      <c r="AE22" s="292"/>
      <c r="AF22" s="293"/>
      <c r="AG22" s="291"/>
      <c r="AH22" s="292"/>
      <c r="AI22" s="292"/>
      <c r="AJ22" s="292"/>
      <c r="AK22" s="292"/>
      <c r="AL22" s="292"/>
      <c r="AM22" s="293"/>
      <c r="AN22" s="291"/>
      <c r="AO22" s="292"/>
      <c r="AP22" s="292"/>
      <c r="AQ22" s="292"/>
      <c r="AR22" s="292"/>
      <c r="AS22" s="292"/>
      <c r="AT22" s="293"/>
      <c r="AU22" s="291"/>
      <c r="AV22" s="292"/>
      <c r="AW22" s="292"/>
      <c r="AX22" s="721"/>
      <c r="AY22" s="722"/>
      <c r="AZ22" s="723"/>
      <c r="BA22" s="724"/>
      <c r="BB22" s="725"/>
      <c r="BC22" s="726"/>
      <c r="BD22" s="726"/>
      <c r="BE22" s="726"/>
      <c r="BF22" s="727"/>
    </row>
    <row r="23" spans="2:58" ht="20.25" customHeight="1">
      <c r="B23" s="668"/>
      <c r="C23" s="715"/>
      <c r="D23" s="716"/>
      <c r="E23" s="717"/>
      <c r="F23" s="294"/>
      <c r="G23" s="680"/>
      <c r="H23" s="685"/>
      <c r="I23" s="683"/>
      <c r="J23" s="683"/>
      <c r="K23" s="684"/>
      <c r="L23" s="690"/>
      <c r="M23" s="649"/>
      <c r="N23" s="649"/>
      <c r="O23" s="650"/>
      <c r="P23" s="654" t="s">
        <v>628</v>
      </c>
      <c r="Q23" s="655"/>
      <c r="R23" s="656"/>
      <c r="S23" s="295" t="str">
        <f>IF(S22="","",VLOOKUP(S22,'シフト記号表（勤務時間帯）'!$C$6:$K$35,9,FALSE))</f>
        <v/>
      </c>
      <c r="T23" s="296" t="str">
        <f>IF(T22="","",VLOOKUP(T22,'シフト記号表（勤務時間帯）'!$C$6:$K$35,9,FALSE))</f>
        <v/>
      </c>
      <c r="U23" s="296" t="str">
        <f>IF(U22="","",VLOOKUP(U22,'シフト記号表（勤務時間帯）'!$C$6:$K$35,9,FALSE))</f>
        <v/>
      </c>
      <c r="V23" s="296" t="str">
        <f>IF(V22="","",VLOOKUP(V22,'シフト記号表（勤務時間帯）'!$C$6:$K$35,9,FALSE))</f>
        <v/>
      </c>
      <c r="W23" s="296" t="str">
        <f>IF(W22="","",VLOOKUP(W22,'シフト記号表（勤務時間帯）'!$C$6:$K$35,9,FALSE))</f>
        <v/>
      </c>
      <c r="X23" s="296" t="str">
        <f>IF(X22="","",VLOOKUP(X22,'シフト記号表（勤務時間帯）'!$C$6:$K$35,9,FALSE))</f>
        <v/>
      </c>
      <c r="Y23" s="297" t="str">
        <f>IF(Y22="","",VLOOKUP(Y22,'シフト記号表（勤務時間帯）'!$C$6:$K$35,9,FALSE))</f>
        <v/>
      </c>
      <c r="Z23" s="295" t="str">
        <f>IF(Z22="","",VLOOKUP(Z22,'シフト記号表（勤務時間帯）'!$C$6:$K$35,9,FALSE))</f>
        <v/>
      </c>
      <c r="AA23" s="296" t="str">
        <f>IF(AA22="","",VLOOKUP(AA22,'シフト記号表（勤務時間帯）'!$C$6:$K$35,9,FALSE))</f>
        <v/>
      </c>
      <c r="AB23" s="296" t="str">
        <f>IF(AB22="","",VLOOKUP(AB22,'シフト記号表（勤務時間帯）'!$C$6:$K$35,9,FALSE))</f>
        <v/>
      </c>
      <c r="AC23" s="296" t="str">
        <f>IF(AC22="","",VLOOKUP(AC22,'シフト記号表（勤務時間帯）'!$C$6:$K$35,9,FALSE))</f>
        <v/>
      </c>
      <c r="AD23" s="296" t="str">
        <f>IF(AD22="","",VLOOKUP(AD22,'シフト記号表（勤務時間帯）'!$C$6:$K$35,9,FALSE))</f>
        <v/>
      </c>
      <c r="AE23" s="296" t="str">
        <f>IF(AE22="","",VLOOKUP(AE22,'シフト記号表（勤務時間帯）'!$C$6:$K$35,9,FALSE))</f>
        <v/>
      </c>
      <c r="AF23" s="297" t="str">
        <f>IF(AF22="","",VLOOKUP(AF22,'シフト記号表（勤務時間帯）'!$C$6:$K$35,9,FALSE))</f>
        <v/>
      </c>
      <c r="AG23" s="295" t="str">
        <f>IF(AG22="","",VLOOKUP(AG22,'シフト記号表（勤務時間帯）'!$C$6:$K$35,9,FALSE))</f>
        <v/>
      </c>
      <c r="AH23" s="296" t="str">
        <f>IF(AH22="","",VLOOKUP(AH22,'シフト記号表（勤務時間帯）'!$C$6:$K$35,9,FALSE))</f>
        <v/>
      </c>
      <c r="AI23" s="296" t="str">
        <f>IF(AI22="","",VLOOKUP(AI22,'シフト記号表（勤務時間帯）'!$C$6:$K$35,9,FALSE))</f>
        <v/>
      </c>
      <c r="AJ23" s="296" t="str">
        <f>IF(AJ22="","",VLOOKUP(AJ22,'シフト記号表（勤務時間帯）'!$C$6:$K$35,9,FALSE))</f>
        <v/>
      </c>
      <c r="AK23" s="296" t="str">
        <f>IF(AK22="","",VLOOKUP(AK22,'シフト記号表（勤務時間帯）'!$C$6:$K$35,9,FALSE))</f>
        <v/>
      </c>
      <c r="AL23" s="296" t="str">
        <f>IF(AL22="","",VLOOKUP(AL22,'シフト記号表（勤務時間帯）'!$C$6:$K$35,9,FALSE))</f>
        <v/>
      </c>
      <c r="AM23" s="297" t="str">
        <f>IF(AM22="","",VLOOKUP(AM22,'シフト記号表（勤務時間帯）'!$C$6:$K$35,9,FALSE))</f>
        <v/>
      </c>
      <c r="AN23" s="295" t="str">
        <f>IF(AN22="","",VLOOKUP(AN22,'シフト記号表（勤務時間帯）'!$C$6:$K$35,9,FALSE))</f>
        <v/>
      </c>
      <c r="AO23" s="296" t="str">
        <f>IF(AO22="","",VLOOKUP(AO22,'シフト記号表（勤務時間帯）'!$C$6:$K$35,9,FALSE))</f>
        <v/>
      </c>
      <c r="AP23" s="296" t="str">
        <f>IF(AP22="","",VLOOKUP(AP22,'シフト記号表（勤務時間帯）'!$C$6:$K$35,9,FALSE))</f>
        <v/>
      </c>
      <c r="AQ23" s="296" t="str">
        <f>IF(AQ22="","",VLOOKUP(AQ22,'シフト記号表（勤務時間帯）'!$C$6:$K$35,9,FALSE))</f>
        <v/>
      </c>
      <c r="AR23" s="296" t="str">
        <f>IF(AR22="","",VLOOKUP(AR22,'シフト記号表（勤務時間帯）'!$C$6:$K$35,9,FALSE))</f>
        <v/>
      </c>
      <c r="AS23" s="296" t="str">
        <f>IF(AS22="","",VLOOKUP(AS22,'シフト記号表（勤務時間帯）'!$C$6:$K$35,9,FALSE))</f>
        <v/>
      </c>
      <c r="AT23" s="297" t="str">
        <f>IF(AT22="","",VLOOKUP(AT22,'シフト記号表（勤務時間帯）'!$C$6:$K$35,9,FALSE))</f>
        <v/>
      </c>
      <c r="AU23" s="295" t="str">
        <f>IF(AU22="","",VLOOKUP(AU22,'シフト記号表（勤務時間帯）'!$C$6:$K$35,9,FALSE))</f>
        <v/>
      </c>
      <c r="AV23" s="296" t="str">
        <f>IF(AV22="","",VLOOKUP(AV22,'シフト記号表（勤務時間帯）'!$C$6:$K$35,9,FALSE))</f>
        <v/>
      </c>
      <c r="AW23" s="296" t="str">
        <f>IF(AW22="","",VLOOKUP(AW22,'シフト記号表（勤務時間帯）'!$C$6:$K$35,9,FALSE))</f>
        <v/>
      </c>
      <c r="AX23" s="657">
        <f>IF($BB$3="４週",SUM(S23:AT23),IF($BB$3="暦月",SUM(S23:AW23),""))</f>
        <v>0</v>
      </c>
      <c r="AY23" s="658"/>
      <c r="AZ23" s="659">
        <f>IF($BB$3="４週",AX23/4,IF($BB$3="暦月",'認知症対応型通所（1枚版）'!AX23/('認知症対応型通所（1枚版）'!$BB$8/7),""))</f>
        <v>0</v>
      </c>
      <c r="BA23" s="660"/>
      <c r="BB23" s="706"/>
      <c r="BC23" s="707"/>
      <c r="BD23" s="707"/>
      <c r="BE23" s="707"/>
      <c r="BF23" s="708"/>
    </row>
    <row r="24" spans="2:58" ht="20.25" customHeight="1">
      <c r="B24" s="668"/>
      <c r="C24" s="718"/>
      <c r="D24" s="719"/>
      <c r="E24" s="720"/>
      <c r="F24" s="298">
        <f>C22</f>
        <v>0</v>
      </c>
      <c r="G24" s="680"/>
      <c r="H24" s="685"/>
      <c r="I24" s="683"/>
      <c r="J24" s="683"/>
      <c r="K24" s="684"/>
      <c r="L24" s="690"/>
      <c r="M24" s="649"/>
      <c r="N24" s="649"/>
      <c r="O24" s="650"/>
      <c r="P24" s="698" t="s">
        <v>629</v>
      </c>
      <c r="Q24" s="699"/>
      <c r="R24" s="700"/>
      <c r="S24" s="299" t="str">
        <f>IF(S22="","",VLOOKUP(S22,'シフト記号表（勤務時間帯）'!$C$6:$U$35,19,FALSE))</f>
        <v/>
      </c>
      <c r="T24" s="300" t="str">
        <f>IF(T22="","",VLOOKUP(T22,'シフト記号表（勤務時間帯）'!$C$6:$U$35,19,FALSE))</f>
        <v/>
      </c>
      <c r="U24" s="300" t="str">
        <f>IF(U22="","",VLOOKUP(U22,'シフト記号表（勤務時間帯）'!$C$6:$U$35,19,FALSE))</f>
        <v/>
      </c>
      <c r="V24" s="300" t="str">
        <f>IF(V22="","",VLOOKUP(V22,'シフト記号表（勤務時間帯）'!$C$6:$U$35,19,FALSE))</f>
        <v/>
      </c>
      <c r="W24" s="300" t="str">
        <f>IF(W22="","",VLOOKUP(W22,'シフト記号表（勤務時間帯）'!$C$6:$U$35,19,FALSE))</f>
        <v/>
      </c>
      <c r="X24" s="300" t="str">
        <f>IF(X22="","",VLOOKUP(X22,'シフト記号表（勤務時間帯）'!$C$6:$U$35,19,FALSE))</f>
        <v/>
      </c>
      <c r="Y24" s="301" t="str">
        <f>IF(Y22="","",VLOOKUP(Y22,'シフト記号表（勤務時間帯）'!$C$6:$U$35,19,FALSE))</f>
        <v/>
      </c>
      <c r="Z24" s="299" t="str">
        <f>IF(Z22="","",VLOOKUP(Z22,'シフト記号表（勤務時間帯）'!$C$6:$U$35,19,FALSE))</f>
        <v/>
      </c>
      <c r="AA24" s="300" t="str">
        <f>IF(AA22="","",VLOOKUP(AA22,'シフト記号表（勤務時間帯）'!$C$6:$U$35,19,FALSE))</f>
        <v/>
      </c>
      <c r="AB24" s="300" t="str">
        <f>IF(AB22="","",VLOOKUP(AB22,'シフト記号表（勤務時間帯）'!$C$6:$U$35,19,FALSE))</f>
        <v/>
      </c>
      <c r="AC24" s="300" t="str">
        <f>IF(AC22="","",VLOOKUP(AC22,'シフト記号表（勤務時間帯）'!$C$6:$U$35,19,FALSE))</f>
        <v/>
      </c>
      <c r="AD24" s="300" t="str">
        <f>IF(AD22="","",VLOOKUP(AD22,'シフト記号表（勤務時間帯）'!$C$6:$U$35,19,FALSE))</f>
        <v/>
      </c>
      <c r="AE24" s="300" t="str">
        <f>IF(AE22="","",VLOOKUP(AE22,'シフト記号表（勤務時間帯）'!$C$6:$U$35,19,FALSE))</f>
        <v/>
      </c>
      <c r="AF24" s="301" t="str">
        <f>IF(AF22="","",VLOOKUP(AF22,'シフト記号表（勤務時間帯）'!$C$6:$U$35,19,FALSE))</f>
        <v/>
      </c>
      <c r="AG24" s="299" t="str">
        <f>IF(AG22="","",VLOOKUP(AG22,'シフト記号表（勤務時間帯）'!$C$6:$U$35,19,FALSE))</f>
        <v/>
      </c>
      <c r="AH24" s="300" t="str">
        <f>IF(AH22="","",VLOOKUP(AH22,'シフト記号表（勤務時間帯）'!$C$6:$U$35,19,FALSE))</f>
        <v/>
      </c>
      <c r="AI24" s="300" t="str">
        <f>IF(AI22="","",VLOOKUP(AI22,'シフト記号表（勤務時間帯）'!$C$6:$U$35,19,FALSE))</f>
        <v/>
      </c>
      <c r="AJ24" s="300" t="str">
        <f>IF(AJ22="","",VLOOKUP(AJ22,'シフト記号表（勤務時間帯）'!$C$6:$U$35,19,FALSE))</f>
        <v/>
      </c>
      <c r="AK24" s="300" t="str">
        <f>IF(AK22="","",VLOOKUP(AK22,'シフト記号表（勤務時間帯）'!$C$6:$U$35,19,FALSE))</f>
        <v/>
      </c>
      <c r="AL24" s="300" t="str">
        <f>IF(AL22="","",VLOOKUP(AL22,'シフト記号表（勤務時間帯）'!$C$6:$U$35,19,FALSE))</f>
        <v/>
      </c>
      <c r="AM24" s="301" t="str">
        <f>IF(AM22="","",VLOOKUP(AM22,'シフト記号表（勤務時間帯）'!$C$6:$U$35,19,FALSE))</f>
        <v/>
      </c>
      <c r="AN24" s="299" t="str">
        <f>IF(AN22="","",VLOOKUP(AN22,'シフト記号表（勤務時間帯）'!$C$6:$U$35,19,FALSE))</f>
        <v/>
      </c>
      <c r="AO24" s="300" t="str">
        <f>IF(AO22="","",VLOOKUP(AO22,'シフト記号表（勤務時間帯）'!$C$6:$U$35,19,FALSE))</f>
        <v/>
      </c>
      <c r="AP24" s="300" t="str">
        <f>IF(AP22="","",VLOOKUP(AP22,'シフト記号表（勤務時間帯）'!$C$6:$U$35,19,FALSE))</f>
        <v/>
      </c>
      <c r="AQ24" s="300" t="str">
        <f>IF(AQ22="","",VLOOKUP(AQ22,'シフト記号表（勤務時間帯）'!$C$6:$U$35,19,FALSE))</f>
        <v/>
      </c>
      <c r="AR24" s="300" t="str">
        <f>IF(AR22="","",VLOOKUP(AR22,'シフト記号表（勤務時間帯）'!$C$6:$U$35,19,FALSE))</f>
        <v/>
      </c>
      <c r="AS24" s="300" t="str">
        <f>IF(AS22="","",VLOOKUP(AS22,'シフト記号表（勤務時間帯）'!$C$6:$U$35,19,FALSE))</f>
        <v/>
      </c>
      <c r="AT24" s="301" t="str">
        <f>IF(AT22="","",VLOOKUP(AT22,'シフト記号表（勤務時間帯）'!$C$6:$U$35,19,FALSE))</f>
        <v/>
      </c>
      <c r="AU24" s="299" t="str">
        <f>IF(AU22="","",VLOOKUP(AU22,'シフト記号表（勤務時間帯）'!$C$6:$U$35,19,FALSE))</f>
        <v/>
      </c>
      <c r="AV24" s="300" t="str">
        <f>IF(AV22="","",VLOOKUP(AV22,'シフト記号表（勤務時間帯）'!$C$6:$U$35,19,FALSE))</f>
        <v/>
      </c>
      <c r="AW24" s="300" t="str">
        <f>IF(AW22="","",VLOOKUP(AW22,'シフト記号表（勤務時間帯）'!$C$6:$U$35,19,FALSE))</f>
        <v/>
      </c>
      <c r="AX24" s="664">
        <f>IF($BB$3="４週",SUM(S24:AT24),IF($BB$3="暦月",SUM(S24:AW24),""))</f>
        <v>0</v>
      </c>
      <c r="AY24" s="665"/>
      <c r="AZ24" s="666">
        <f>IF($BB$3="４週",AX24/4,IF($BB$3="暦月",'認知症対応型通所（1枚版）'!AX24/('認知症対応型通所（1枚版）'!$BB$8/7),""))</f>
        <v>0</v>
      </c>
      <c r="BA24" s="667"/>
      <c r="BB24" s="709"/>
      <c r="BC24" s="710"/>
      <c r="BD24" s="710"/>
      <c r="BE24" s="710"/>
      <c r="BF24" s="711"/>
    </row>
    <row r="25" spans="2:58" ht="20.25" customHeight="1">
      <c r="B25" s="668">
        <f>B22+1</f>
        <v>2</v>
      </c>
      <c r="C25" s="712"/>
      <c r="D25" s="713"/>
      <c r="E25" s="714"/>
      <c r="F25" s="302"/>
      <c r="G25" s="679"/>
      <c r="H25" s="682"/>
      <c r="I25" s="683"/>
      <c r="J25" s="683"/>
      <c r="K25" s="684"/>
      <c r="L25" s="689"/>
      <c r="M25" s="646"/>
      <c r="N25" s="646"/>
      <c r="O25" s="647"/>
      <c r="P25" s="692" t="s">
        <v>626</v>
      </c>
      <c r="Q25" s="693"/>
      <c r="R25" s="694"/>
      <c r="S25" s="291"/>
      <c r="T25" s="292"/>
      <c r="U25" s="292"/>
      <c r="V25" s="292"/>
      <c r="W25" s="292"/>
      <c r="X25" s="292"/>
      <c r="Y25" s="293"/>
      <c r="Z25" s="291"/>
      <c r="AA25" s="292"/>
      <c r="AB25" s="292"/>
      <c r="AC25" s="292"/>
      <c r="AD25" s="292"/>
      <c r="AE25" s="292"/>
      <c r="AF25" s="293"/>
      <c r="AG25" s="291"/>
      <c r="AH25" s="292"/>
      <c r="AI25" s="292"/>
      <c r="AJ25" s="292"/>
      <c r="AK25" s="292"/>
      <c r="AL25" s="292"/>
      <c r="AM25" s="293"/>
      <c r="AN25" s="291"/>
      <c r="AO25" s="292"/>
      <c r="AP25" s="292"/>
      <c r="AQ25" s="292"/>
      <c r="AR25" s="292"/>
      <c r="AS25" s="292"/>
      <c r="AT25" s="293"/>
      <c r="AU25" s="291"/>
      <c r="AV25" s="292"/>
      <c r="AW25" s="292"/>
      <c r="AX25" s="641"/>
      <c r="AY25" s="642"/>
      <c r="AZ25" s="643"/>
      <c r="BA25" s="644"/>
      <c r="BB25" s="703"/>
      <c r="BC25" s="704"/>
      <c r="BD25" s="704"/>
      <c r="BE25" s="704"/>
      <c r="BF25" s="705"/>
    </row>
    <row r="26" spans="2:58" ht="20.25" customHeight="1">
      <c r="B26" s="668"/>
      <c r="C26" s="715"/>
      <c r="D26" s="716"/>
      <c r="E26" s="717"/>
      <c r="F26" s="294"/>
      <c r="G26" s="680"/>
      <c r="H26" s="685"/>
      <c r="I26" s="683"/>
      <c r="J26" s="683"/>
      <c r="K26" s="684"/>
      <c r="L26" s="690"/>
      <c r="M26" s="649"/>
      <c r="N26" s="649"/>
      <c r="O26" s="650"/>
      <c r="P26" s="654" t="s">
        <v>628</v>
      </c>
      <c r="Q26" s="655"/>
      <c r="R26" s="656"/>
      <c r="S26" s="295" t="str">
        <f>IF(S25="","",VLOOKUP(S25,'シフト記号表（勤務時間帯）'!$C$6:$K$35,9,FALSE))</f>
        <v/>
      </c>
      <c r="T26" s="296" t="str">
        <f>IF(T25="","",VLOOKUP(T25,'シフト記号表（勤務時間帯）'!$C$6:$K$35,9,FALSE))</f>
        <v/>
      </c>
      <c r="U26" s="296" t="str">
        <f>IF(U25="","",VLOOKUP(U25,'シフト記号表（勤務時間帯）'!$C$6:$K$35,9,FALSE))</f>
        <v/>
      </c>
      <c r="V26" s="296" t="str">
        <f>IF(V25="","",VLOOKUP(V25,'シフト記号表（勤務時間帯）'!$C$6:$K$35,9,FALSE))</f>
        <v/>
      </c>
      <c r="W26" s="296" t="str">
        <f>IF(W25="","",VLOOKUP(W25,'シフト記号表（勤務時間帯）'!$C$6:$K$35,9,FALSE))</f>
        <v/>
      </c>
      <c r="X26" s="296" t="str">
        <f>IF(X25="","",VLOOKUP(X25,'シフト記号表（勤務時間帯）'!$C$6:$K$35,9,FALSE))</f>
        <v/>
      </c>
      <c r="Y26" s="297" t="str">
        <f>IF(Y25="","",VLOOKUP(Y25,'シフト記号表（勤務時間帯）'!$C$6:$K$35,9,FALSE))</f>
        <v/>
      </c>
      <c r="Z26" s="295" t="str">
        <f>IF(Z25="","",VLOOKUP(Z25,'シフト記号表（勤務時間帯）'!$C$6:$K$35,9,FALSE))</f>
        <v/>
      </c>
      <c r="AA26" s="296" t="str">
        <f>IF(AA25="","",VLOOKUP(AA25,'シフト記号表（勤務時間帯）'!$C$6:$K$35,9,FALSE))</f>
        <v/>
      </c>
      <c r="AB26" s="296" t="str">
        <f>IF(AB25="","",VLOOKUP(AB25,'シフト記号表（勤務時間帯）'!$C$6:$K$35,9,FALSE))</f>
        <v/>
      </c>
      <c r="AC26" s="296" t="str">
        <f>IF(AC25="","",VLOOKUP(AC25,'シフト記号表（勤務時間帯）'!$C$6:$K$35,9,FALSE))</f>
        <v/>
      </c>
      <c r="AD26" s="296" t="str">
        <f>IF(AD25="","",VLOOKUP(AD25,'シフト記号表（勤務時間帯）'!$C$6:$K$35,9,FALSE))</f>
        <v/>
      </c>
      <c r="AE26" s="296" t="str">
        <f>IF(AE25="","",VLOOKUP(AE25,'シフト記号表（勤務時間帯）'!$C$6:$K$35,9,FALSE))</f>
        <v/>
      </c>
      <c r="AF26" s="297" t="str">
        <f>IF(AF25="","",VLOOKUP(AF25,'シフト記号表（勤務時間帯）'!$C$6:$K$35,9,FALSE))</f>
        <v/>
      </c>
      <c r="AG26" s="295" t="str">
        <f>IF(AG25="","",VLOOKUP(AG25,'シフト記号表（勤務時間帯）'!$C$6:$K$35,9,FALSE))</f>
        <v/>
      </c>
      <c r="AH26" s="296" t="str">
        <f>IF(AH25="","",VLOOKUP(AH25,'シフト記号表（勤務時間帯）'!$C$6:$K$35,9,FALSE))</f>
        <v/>
      </c>
      <c r="AI26" s="296" t="str">
        <f>IF(AI25="","",VLOOKUP(AI25,'シフト記号表（勤務時間帯）'!$C$6:$K$35,9,FALSE))</f>
        <v/>
      </c>
      <c r="AJ26" s="296" t="str">
        <f>IF(AJ25="","",VLOOKUP(AJ25,'シフト記号表（勤務時間帯）'!$C$6:$K$35,9,FALSE))</f>
        <v/>
      </c>
      <c r="AK26" s="296" t="str">
        <f>IF(AK25="","",VLOOKUP(AK25,'シフト記号表（勤務時間帯）'!$C$6:$K$35,9,FALSE))</f>
        <v/>
      </c>
      <c r="AL26" s="296" t="str">
        <f>IF(AL25="","",VLOOKUP(AL25,'シフト記号表（勤務時間帯）'!$C$6:$K$35,9,FALSE))</f>
        <v/>
      </c>
      <c r="AM26" s="297" t="str">
        <f>IF(AM25="","",VLOOKUP(AM25,'シフト記号表（勤務時間帯）'!$C$6:$K$35,9,FALSE))</f>
        <v/>
      </c>
      <c r="AN26" s="295" t="str">
        <f>IF(AN25="","",VLOOKUP(AN25,'シフト記号表（勤務時間帯）'!$C$6:$K$35,9,FALSE))</f>
        <v/>
      </c>
      <c r="AO26" s="296" t="str">
        <f>IF(AO25="","",VLOOKUP(AO25,'シフト記号表（勤務時間帯）'!$C$6:$K$35,9,FALSE))</f>
        <v/>
      </c>
      <c r="AP26" s="296" t="str">
        <f>IF(AP25="","",VLOOKUP(AP25,'シフト記号表（勤務時間帯）'!$C$6:$K$35,9,FALSE))</f>
        <v/>
      </c>
      <c r="AQ26" s="296" t="str">
        <f>IF(AQ25="","",VLOOKUP(AQ25,'シフト記号表（勤務時間帯）'!$C$6:$K$35,9,FALSE))</f>
        <v/>
      </c>
      <c r="AR26" s="296" t="str">
        <f>IF(AR25="","",VLOOKUP(AR25,'シフト記号表（勤務時間帯）'!$C$6:$K$35,9,FALSE))</f>
        <v/>
      </c>
      <c r="AS26" s="296" t="str">
        <f>IF(AS25="","",VLOOKUP(AS25,'シフト記号表（勤務時間帯）'!$C$6:$K$35,9,FALSE))</f>
        <v/>
      </c>
      <c r="AT26" s="297" t="str">
        <f>IF(AT25="","",VLOOKUP(AT25,'シフト記号表（勤務時間帯）'!$C$6:$K$35,9,FALSE))</f>
        <v/>
      </c>
      <c r="AU26" s="295" t="str">
        <f>IF(AU25="","",VLOOKUP(AU25,'シフト記号表（勤務時間帯）'!$C$6:$K$35,9,FALSE))</f>
        <v/>
      </c>
      <c r="AV26" s="296" t="str">
        <f>IF(AV25="","",VLOOKUP(AV25,'シフト記号表（勤務時間帯）'!$C$6:$K$35,9,FALSE))</f>
        <v/>
      </c>
      <c r="AW26" s="296" t="str">
        <f>IF(AW25="","",VLOOKUP(AW25,'シフト記号表（勤務時間帯）'!$C$6:$K$35,9,FALSE))</f>
        <v/>
      </c>
      <c r="AX26" s="657">
        <f>IF($BB$3="４週",SUM(S26:AT26),IF($BB$3="暦月",SUM(S26:AW26),""))</f>
        <v>0</v>
      </c>
      <c r="AY26" s="658"/>
      <c r="AZ26" s="659">
        <f>IF($BB$3="４週",AX26/4,IF($BB$3="暦月",'認知症対応型通所（1枚版）'!AX26/('認知症対応型通所（1枚版）'!$BB$8/7),""))</f>
        <v>0</v>
      </c>
      <c r="BA26" s="660"/>
      <c r="BB26" s="706"/>
      <c r="BC26" s="707"/>
      <c r="BD26" s="707"/>
      <c r="BE26" s="707"/>
      <c r="BF26" s="708"/>
    </row>
    <row r="27" spans="2:58" ht="20.25" customHeight="1">
      <c r="B27" s="668"/>
      <c r="C27" s="718"/>
      <c r="D27" s="719"/>
      <c r="E27" s="720"/>
      <c r="F27" s="294">
        <f>C25</f>
        <v>0</v>
      </c>
      <c r="G27" s="701"/>
      <c r="H27" s="685"/>
      <c r="I27" s="683"/>
      <c r="J27" s="683"/>
      <c r="K27" s="684"/>
      <c r="L27" s="702"/>
      <c r="M27" s="696"/>
      <c r="N27" s="696"/>
      <c r="O27" s="697"/>
      <c r="P27" s="698" t="s">
        <v>629</v>
      </c>
      <c r="Q27" s="699"/>
      <c r="R27" s="700"/>
      <c r="S27" s="299" t="str">
        <f>IF(S25="","",VLOOKUP(S25,'シフト記号表（勤務時間帯）'!$C$6:$U$35,19,FALSE))</f>
        <v/>
      </c>
      <c r="T27" s="300" t="str">
        <f>IF(T25="","",VLOOKUP(T25,'シフト記号表（勤務時間帯）'!$C$6:$U$35,19,FALSE))</f>
        <v/>
      </c>
      <c r="U27" s="300" t="str">
        <f>IF(U25="","",VLOOKUP(U25,'シフト記号表（勤務時間帯）'!$C$6:$U$35,19,FALSE))</f>
        <v/>
      </c>
      <c r="V27" s="300" t="str">
        <f>IF(V25="","",VLOOKUP(V25,'シフト記号表（勤務時間帯）'!$C$6:$U$35,19,FALSE))</f>
        <v/>
      </c>
      <c r="W27" s="300" t="str">
        <f>IF(W25="","",VLOOKUP(W25,'シフト記号表（勤務時間帯）'!$C$6:$U$35,19,FALSE))</f>
        <v/>
      </c>
      <c r="X27" s="300" t="str">
        <f>IF(X25="","",VLOOKUP(X25,'シフト記号表（勤務時間帯）'!$C$6:$U$35,19,FALSE))</f>
        <v/>
      </c>
      <c r="Y27" s="301" t="str">
        <f>IF(Y25="","",VLOOKUP(Y25,'シフト記号表（勤務時間帯）'!$C$6:$U$35,19,FALSE))</f>
        <v/>
      </c>
      <c r="Z27" s="299" t="str">
        <f>IF(Z25="","",VLOOKUP(Z25,'シフト記号表（勤務時間帯）'!$C$6:$U$35,19,FALSE))</f>
        <v/>
      </c>
      <c r="AA27" s="300" t="str">
        <f>IF(AA25="","",VLOOKUP(AA25,'シフト記号表（勤務時間帯）'!$C$6:$U$35,19,FALSE))</f>
        <v/>
      </c>
      <c r="AB27" s="300" t="str">
        <f>IF(AB25="","",VLOOKUP(AB25,'シフト記号表（勤務時間帯）'!$C$6:$U$35,19,FALSE))</f>
        <v/>
      </c>
      <c r="AC27" s="300" t="str">
        <f>IF(AC25="","",VLOOKUP(AC25,'シフト記号表（勤務時間帯）'!$C$6:$U$35,19,FALSE))</f>
        <v/>
      </c>
      <c r="AD27" s="300" t="str">
        <f>IF(AD25="","",VLOOKUP(AD25,'シフト記号表（勤務時間帯）'!$C$6:$U$35,19,FALSE))</f>
        <v/>
      </c>
      <c r="AE27" s="300" t="str">
        <f>IF(AE25="","",VLOOKUP(AE25,'シフト記号表（勤務時間帯）'!$C$6:$U$35,19,FALSE))</f>
        <v/>
      </c>
      <c r="AF27" s="301" t="str">
        <f>IF(AF25="","",VLOOKUP(AF25,'シフト記号表（勤務時間帯）'!$C$6:$U$35,19,FALSE))</f>
        <v/>
      </c>
      <c r="AG27" s="299" t="str">
        <f>IF(AG25="","",VLOOKUP(AG25,'シフト記号表（勤務時間帯）'!$C$6:$U$35,19,FALSE))</f>
        <v/>
      </c>
      <c r="AH27" s="300" t="str">
        <f>IF(AH25="","",VLOOKUP(AH25,'シフト記号表（勤務時間帯）'!$C$6:$U$35,19,FALSE))</f>
        <v/>
      </c>
      <c r="AI27" s="300" t="str">
        <f>IF(AI25="","",VLOOKUP(AI25,'シフト記号表（勤務時間帯）'!$C$6:$U$35,19,FALSE))</f>
        <v/>
      </c>
      <c r="AJ27" s="300" t="str">
        <f>IF(AJ25="","",VLOOKUP(AJ25,'シフト記号表（勤務時間帯）'!$C$6:$U$35,19,FALSE))</f>
        <v/>
      </c>
      <c r="AK27" s="300" t="str">
        <f>IF(AK25="","",VLOOKUP(AK25,'シフト記号表（勤務時間帯）'!$C$6:$U$35,19,FALSE))</f>
        <v/>
      </c>
      <c r="AL27" s="300" t="str">
        <f>IF(AL25="","",VLOOKUP(AL25,'シフト記号表（勤務時間帯）'!$C$6:$U$35,19,FALSE))</f>
        <v/>
      </c>
      <c r="AM27" s="301" t="str">
        <f>IF(AM25="","",VLOOKUP(AM25,'シフト記号表（勤務時間帯）'!$C$6:$U$35,19,FALSE))</f>
        <v/>
      </c>
      <c r="AN27" s="299" t="str">
        <f>IF(AN25="","",VLOOKUP(AN25,'シフト記号表（勤務時間帯）'!$C$6:$U$35,19,FALSE))</f>
        <v/>
      </c>
      <c r="AO27" s="300" t="str">
        <f>IF(AO25="","",VLOOKUP(AO25,'シフト記号表（勤務時間帯）'!$C$6:$U$35,19,FALSE))</f>
        <v/>
      </c>
      <c r="AP27" s="300" t="str">
        <f>IF(AP25="","",VLOOKUP(AP25,'シフト記号表（勤務時間帯）'!$C$6:$U$35,19,FALSE))</f>
        <v/>
      </c>
      <c r="AQ27" s="300" t="str">
        <f>IF(AQ25="","",VLOOKUP(AQ25,'シフト記号表（勤務時間帯）'!$C$6:$U$35,19,FALSE))</f>
        <v/>
      </c>
      <c r="AR27" s="300" t="str">
        <f>IF(AR25="","",VLOOKUP(AR25,'シフト記号表（勤務時間帯）'!$C$6:$U$35,19,FALSE))</f>
        <v/>
      </c>
      <c r="AS27" s="300" t="str">
        <f>IF(AS25="","",VLOOKUP(AS25,'シフト記号表（勤務時間帯）'!$C$6:$U$35,19,FALSE))</f>
        <v/>
      </c>
      <c r="AT27" s="301" t="str">
        <f>IF(AT25="","",VLOOKUP(AT25,'シフト記号表（勤務時間帯）'!$C$6:$U$35,19,FALSE))</f>
        <v/>
      </c>
      <c r="AU27" s="299" t="str">
        <f>IF(AU25="","",VLOOKUP(AU25,'シフト記号表（勤務時間帯）'!$C$6:$U$35,19,FALSE))</f>
        <v/>
      </c>
      <c r="AV27" s="300" t="str">
        <f>IF(AV25="","",VLOOKUP(AV25,'シフト記号表（勤務時間帯）'!$C$6:$U$35,19,FALSE))</f>
        <v/>
      </c>
      <c r="AW27" s="300" t="str">
        <f>IF(AW25="","",VLOOKUP(AW25,'シフト記号表（勤務時間帯）'!$C$6:$U$35,19,FALSE))</f>
        <v/>
      </c>
      <c r="AX27" s="664">
        <f>IF($BB$3="４週",SUM(S27:AT27),IF($BB$3="暦月",SUM(S27:AW27),""))</f>
        <v>0</v>
      </c>
      <c r="AY27" s="665"/>
      <c r="AZ27" s="666">
        <f>IF($BB$3="４週",AX27/4,IF($BB$3="暦月",'認知症対応型通所（1枚版）'!AX27/('認知症対応型通所（1枚版）'!$BB$8/7),""))</f>
        <v>0</v>
      </c>
      <c r="BA27" s="667"/>
      <c r="BB27" s="709"/>
      <c r="BC27" s="710"/>
      <c r="BD27" s="710"/>
      <c r="BE27" s="710"/>
      <c r="BF27" s="711"/>
    </row>
    <row r="28" spans="2:58" ht="20.25" customHeight="1">
      <c r="B28" s="668">
        <f>B25+1</f>
        <v>3</v>
      </c>
      <c r="C28" s="670"/>
      <c r="D28" s="671"/>
      <c r="E28" s="672"/>
      <c r="F28" s="302"/>
      <c r="G28" s="679"/>
      <c r="H28" s="682"/>
      <c r="I28" s="683"/>
      <c r="J28" s="683"/>
      <c r="K28" s="684"/>
      <c r="L28" s="689"/>
      <c r="M28" s="646"/>
      <c r="N28" s="646"/>
      <c r="O28" s="647"/>
      <c r="P28" s="692" t="s">
        <v>626</v>
      </c>
      <c r="Q28" s="693"/>
      <c r="R28" s="694"/>
      <c r="S28" s="291"/>
      <c r="T28" s="292"/>
      <c r="U28" s="292"/>
      <c r="V28" s="292"/>
      <c r="W28" s="292"/>
      <c r="X28" s="292"/>
      <c r="Y28" s="293"/>
      <c r="Z28" s="291"/>
      <c r="AA28" s="292"/>
      <c r="AB28" s="292"/>
      <c r="AC28" s="292"/>
      <c r="AD28" s="292"/>
      <c r="AE28" s="292"/>
      <c r="AF28" s="293"/>
      <c r="AG28" s="291"/>
      <c r="AH28" s="292"/>
      <c r="AI28" s="292"/>
      <c r="AJ28" s="292"/>
      <c r="AK28" s="292"/>
      <c r="AL28" s="292"/>
      <c r="AM28" s="293"/>
      <c r="AN28" s="291"/>
      <c r="AO28" s="292"/>
      <c r="AP28" s="292"/>
      <c r="AQ28" s="292"/>
      <c r="AR28" s="292"/>
      <c r="AS28" s="292"/>
      <c r="AT28" s="293"/>
      <c r="AU28" s="291"/>
      <c r="AV28" s="292"/>
      <c r="AW28" s="292"/>
      <c r="AX28" s="641"/>
      <c r="AY28" s="642"/>
      <c r="AZ28" s="643"/>
      <c r="BA28" s="644"/>
      <c r="BB28" s="703"/>
      <c r="BC28" s="704"/>
      <c r="BD28" s="704"/>
      <c r="BE28" s="704"/>
      <c r="BF28" s="705"/>
    </row>
    <row r="29" spans="2:58" ht="20.25" customHeight="1">
      <c r="B29" s="668"/>
      <c r="C29" s="673"/>
      <c r="D29" s="674"/>
      <c r="E29" s="675"/>
      <c r="F29" s="294"/>
      <c r="G29" s="680"/>
      <c r="H29" s="685"/>
      <c r="I29" s="683"/>
      <c r="J29" s="683"/>
      <c r="K29" s="684"/>
      <c r="L29" s="690"/>
      <c r="M29" s="649"/>
      <c r="N29" s="649"/>
      <c r="O29" s="650"/>
      <c r="P29" s="654" t="s">
        <v>628</v>
      </c>
      <c r="Q29" s="655"/>
      <c r="R29" s="656"/>
      <c r="S29" s="295" t="str">
        <f>IF(S28="","",VLOOKUP(S28,'シフト記号表（勤務時間帯）'!$C$6:$K$35,9,FALSE))</f>
        <v/>
      </c>
      <c r="T29" s="296" t="str">
        <f>IF(T28="","",VLOOKUP(T28,'シフト記号表（勤務時間帯）'!$C$6:$K$35,9,FALSE))</f>
        <v/>
      </c>
      <c r="U29" s="296" t="str">
        <f>IF(U28="","",VLOOKUP(U28,'シフト記号表（勤務時間帯）'!$C$6:$K$35,9,FALSE))</f>
        <v/>
      </c>
      <c r="V29" s="296" t="str">
        <f>IF(V28="","",VLOOKUP(V28,'シフト記号表（勤務時間帯）'!$C$6:$K$35,9,FALSE))</f>
        <v/>
      </c>
      <c r="W29" s="296" t="str">
        <f>IF(W28="","",VLOOKUP(W28,'シフト記号表（勤務時間帯）'!$C$6:$K$35,9,FALSE))</f>
        <v/>
      </c>
      <c r="X29" s="296" t="str">
        <f>IF(X28="","",VLOOKUP(X28,'シフト記号表（勤務時間帯）'!$C$6:$K$35,9,FALSE))</f>
        <v/>
      </c>
      <c r="Y29" s="297" t="str">
        <f>IF(Y28="","",VLOOKUP(Y28,'シフト記号表（勤務時間帯）'!$C$6:$K$35,9,FALSE))</f>
        <v/>
      </c>
      <c r="Z29" s="295" t="str">
        <f>IF(Z28="","",VLOOKUP(Z28,'シフト記号表（勤務時間帯）'!$C$6:$K$35,9,FALSE))</f>
        <v/>
      </c>
      <c r="AA29" s="296" t="str">
        <f>IF(AA28="","",VLOOKUP(AA28,'シフト記号表（勤務時間帯）'!$C$6:$K$35,9,FALSE))</f>
        <v/>
      </c>
      <c r="AB29" s="296" t="str">
        <f>IF(AB28="","",VLOOKUP(AB28,'シフト記号表（勤務時間帯）'!$C$6:$K$35,9,FALSE))</f>
        <v/>
      </c>
      <c r="AC29" s="296" t="str">
        <f>IF(AC28="","",VLOOKUP(AC28,'シフト記号表（勤務時間帯）'!$C$6:$K$35,9,FALSE))</f>
        <v/>
      </c>
      <c r="AD29" s="296" t="str">
        <f>IF(AD28="","",VLOOKUP(AD28,'シフト記号表（勤務時間帯）'!$C$6:$K$35,9,FALSE))</f>
        <v/>
      </c>
      <c r="AE29" s="296" t="str">
        <f>IF(AE28="","",VLOOKUP(AE28,'シフト記号表（勤務時間帯）'!$C$6:$K$35,9,FALSE))</f>
        <v/>
      </c>
      <c r="AF29" s="297" t="str">
        <f>IF(AF28="","",VLOOKUP(AF28,'シフト記号表（勤務時間帯）'!$C$6:$K$35,9,FALSE))</f>
        <v/>
      </c>
      <c r="AG29" s="295" t="str">
        <f>IF(AG28="","",VLOOKUP(AG28,'シフト記号表（勤務時間帯）'!$C$6:$K$35,9,FALSE))</f>
        <v/>
      </c>
      <c r="AH29" s="296" t="str">
        <f>IF(AH28="","",VLOOKUP(AH28,'シフト記号表（勤務時間帯）'!$C$6:$K$35,9,FALSE))</f>
        <v/>
      </c>
      <c r="AI29" s="296" t="str">
        <f>IF(AI28="","",VLOOKUP(AI28,'シフト記号表（勤務時間帯）'!$C$6:$K$35,9,FALSE))</f>
        <v/>
      </c>
      <c r="AJ29" s="296" t="str">
        <f>IF(AJ28="","",VLOOKUP(AJ28,'シフト記号表（勤務時間帯）'!$C$6:$K$35,9,FALSE))</f>
        <v/>
      </c>
      <c r="AK29" s="296" t="str">
        <f>IF(AK28="","",VLOOKUP(AK28,'シフト記号表（勤務時間帯）'!$C$6:$K$35,9,FALSE))</f>
        <v/>
      </c>
      <c r="AL29" s="296" t="str">
        <f>IF(AL28="","",VLOOKUP(AL28,'シフト記号表（勤務時間帯）'!$C$6:$K$35,9,FALSE))</f>
        <v/>
      </c>
      <c r="AM29" s="297" t="str">
        <f>IF(AM28="","",VLOOKUP(AM28,'シフト記号表（勤務時間帯）'!$C$6:$K$35,9,FALSE))</f>
        <v/>
      </c>
      <c r="AN29" s="295" t="str">
        <f>IF(AN28="","",VLOOKUP(AN28,'シフト記号表（勤務時間帯）'!$C$6:$K$35,9,FALSE))</f>
        <v/>
      </c>
      <c r="AO29" s="296" t="str">
        <f>IF(AO28="","",VLOOKUP(AO28,'シフト記号表（勤務時間帯）'!$C$6:$K$35,9,FALSE))</f>
        <v/>
      </c>
      <c r="AP29" s="296" t="str">
        <f>IF(AP28="","",VLOOKUP(AP28,'シフト記号表（勤務時間帯）'!$C$6:$K$35,9,FALSE))</f>
        <v/>
      </c>
      <c r="AQ29" s="296" t="str">
        <f>IF(AQ28="","",VLOOKUP(AQ28,'シフト記号表（勤務時間帯）'!$C$6:$K$35,9,FALSE))</f>
        <v/>
      </c>
      <c r="AR29" s="296" t="str">
        <f>IF(AR28="","",VLOOKUP(AR28,'シフト記号表（勤務時間帯）'!$C$6:$K$35,9,FALSE))</f>
        <v/>
      </c>
      <c r="AS29" s="296" t="str">
        <f>IF(AS28="","",VLOOKUP(AS28,'シフト記号表（勤務時間帯）'!$C$6:$K$35,9,FALSE))</f>
        <v/>
      </c>
      <c r="AT29" s="297" t="str">
        <f>IF(AT28="","",VLOOKUP(AT28,'シフト記号表（勤務時間帯）'!$C$6:$K$35,9,FALSE))</f>
        <v/>
      </c>
      <c r="AU29" s="295" t="str">
        <f>IF(AU28="","",VLOOKUP(AU28,'シフト記号表（勤務時間帯）'!$C$6:$K$35,9,FALSE))</f>
        <v/>
      </c>
      <c r="AV29" s="296" t="str">
        <f>IF(AV28="","",VLOOKUP(AV28,'シフト記号表（勤務時間帯）'!$C$6:$K$35,9,FALSE))</f>
        <v/>
      </c>
      <c r="AW29" s="296" t="str">
        <f>IF(AW28="","",VLOOKUP(AW28,'シフト記号表（勤務時間帯）'!$C$6:$K$35,9,FALSE))</f>
        <v/>
      </c>
      <c r="AX29" s="657">
        <f>IF($BB$3="４週",SUM(S29:AT29),IF($BB$3="暦月",SUM(S29:AW29),""))</f>
        <v>0</v>
      </c>
      <c r="AY29" s="658"/>
      <c r="AZ29" s="659">
        <f>IF($BB$3="４週",AX29/4,IF($BB$3="暦月",'認知症対応型通所（1枚版）'!AX29/('認知症対応型通所（1枚版）'!$BB$8/7),""))</f>
        <v>0</v>
      </c>
      <c r="BA29" s="660"/>
      <c r="BB29" s="706"/>
      <c r="BC29" s="707"/>
      <c r="BD29" s="707"/>
      <c r="BE29" s="707"/>
      <c r="BF29" s="708"/>
    </row>
    <row r="30" spans="2:58" ht="20.25" customHeight="1">
      <c r="B30" s="668"/>
      <c r="C30" s="676"/>
      <c r="D30" s="677"/>
      <c r="E30" s="678"/>
      <c r="F30" s="294">
        <f>C28</f>
        <v>0</v>
      </c>
      <c r="G30" s="701"/>
      <c r="H30" s="685"/>
      <c r="I30" s="683"/>
      <c r="J30" s="683"/>
      <c r="K30" s="684"/>
      <c r="L30" s="702"/>
      <c r="M30" s="696"/>
      <c r="N30" s="696"/>
      <c r="O30" s="697"/>
      <c r="P30" s="698" t="s">
        <v>629</v>
      </c>
      <c r="Q30" s="699"/>
      <c r="R30" s="700"/>
      <c r="S30" s="299" t="str">
        <f>IF(S28="","",VLOOKUP(S28,'シフト記号表（勤務時間帯）'!$C$6:$U$35,19,FALSE))</f>
        <v/>
      </c>
      <c r="T30" s="300" t="str">
        <f>IF(T28="","",VLOOKUP(T28,'シフト記号表（勤務時間帯）'!$C$6:$U$35,19,FALSE))</f>
        <v/>
      </c>
      <c r="U30" s="300" t="str">
        <f>IF(U28="","",VLOOKUP(U28,'シフト記号表（勤務時間帯）'!$C$6:$U$35,19,FALSE))</f>
        <v/>
      </c>
      <c r="V30" s="300" t="str">
        <f>IF(V28="","",VLOOKUP(V28,'シフト記号表（勤務時間帯）'!$C$6:$U$35,19,FALSE))</f>
        <v/>
      </c>
      <c r="W30" s="300" t="str">
        <f>IF(W28="","",VLOOKUP(W28,'シフト記号表（勤務時間帯）'!$C$6:$U$35,19,FALSE))</f>
        <v/>
      </c>
      <c r="X30" s="300" t="str">
        <f>IF(X28="","",VLOOKUP(X28,'シフト記号表（勤務時間帯）'!$C$6:$U$35,19,FALSE))</f>
        <v/>
      </c>
      <c r="Y30" s="301" t="str">
        <f>IF(Y28="","",VLOOKUP(Y28,'シフト記号表（勤務時間帯）'!$C$6:$U$35,19,FALSE))</f>
        <v/>
      </c>
      <c r="Z30" s="299" t="str">
        <f>IF(Z28="","",VLOOKUP(Z28,'シフト記号表（勤務時間帯）'!$C$6:$U$35,19,FALSE))</f>
        <v/>
      </c>
      <c r="AA30" s="300" t="str">
        <f>IF(AA28="","",VLOOKUP(AA28,'シフト記号表（勤務時間帯）'!$C$6:$U$35,19,FALSE))</f>
        <v/>
      </c>
      <c r="AB30" s="300" t="str">
        <f>IF(AB28="","",VLOOKUP(AB28,'シフト記号表（勤務時間帯）'!$C$6:$U$35,19,FALSE))</f>
        <v/>
      </c>
      <c r="AC30" s="300" t="str">
        <f>IF(AC28="","",VLOOKUP(AC28,'シフト記号表（勤務時間帯）'!$C$6:$U$35,19,FALSE))</f>
        <v/>
      </c>
      <c r="AD30" s="300" t="str">
        <f>IF(AD28="","",VLOOKUP(AD28,'シフト記号表（勤務時間帯）'!$C$6:$U$35,19,FALSE))</f>
        <v/>
      </c>
      <c r="AE30" s="300" t="str">
        <f>IF(AE28="","",VLOOKUP(AE28,'シフト記号表（勤務時間帯）'!$C$6:$U$35,19,FALSE))</f>
        <v/>
      </c>
      <c r="AF30" s="301" t="str">
        <f>IF(AF28="","",VLOOKUP(AF28,'シフト記号表（勤務時間帯）'!$C$6:$U$35,19,FALSE))</f>
        <v/>
      </c>
      <c r="AG30" s="299" t="str">
        <f>IF(AG28="","",VLOOKUP(AG28,'シフト記号表（勤務時間帯）'!$C$6:$U$35,19,FALSE))</f>
        <v/>
      </c>
      <c r="AH30" s="300" t="str">
        <f>IF(AH28="","",VLOOKUP(AH28,'シフト記号表（勤務時間帯）'!$C$6:$U$35,19,FALSE))</f>
        <v/>
      </c>
      <c r="AI30" s="300" t="str">
        <f>IF(AI28="","",VLOOKUP(AI28,'シフト記号表（勤務時間帯）'!$C$6:$U$35,19,FALSE))</f>
        <v/>
      </c>
      <c r="AJ30" s="300" t="str">
        <f>IF(AJ28="","",VLOOKUP(AJ28,'シフト記号表（勤務時間帯）'!$C$6:$U$35,19,FALSE))</f>
        <v/>
      </c>
      <c r="AK30" s="300" t="str">
        <f>IF(AK28="","",VLOOKUP(AK28,'シフト記号表（勤務時間帯）'!$C$6:$U$35,19,FALSE))</f>
        <v/>
      </c>
      <c r="AL30" s="300" t="str">
        <f>IF(AL28="","",VLOOKUP(AL28,'シフト記号表（勤務時間帯）'!$C$6:$U$35,19,FALSE))</f>
        <v/>
      </c>
      <c r="AM30" s="301" t="str">
        <f>IF(AM28="","",VLOOKUP(AM28,'シフト記号表（勤務時間帯）'!$C$6:$U$35,19,FALSE))</f>
        <v/>
      </c>
      <c r="AN30" s="299" t="str">
        <f>IF(AN28="","",VLOOKUP(AN28,'シフト記号表（勤務時間帯）'!$C$6:$U$35,19,FALSE))</f>
        <v/>
      </c>
      <c r="AO30" s="300" t="str">
        <f>IF(AO28="","",VLOOKUP(AO28,'シフト記号表（勤務時間帯）'!$C$6:$U$35,19,FALSE))</f>
        <v/>
      </c>
      <c r="AP30" s="300" t="str">
        <f>IF(AP28="","",VLOOKUP(AP28,'シフト記号表（勤務時間帯）'!$C$6:$U$35,19,FALSE))</f>
        <v/>
      </c>
      <c r="AQ30" s="300" t="str">
        <f>IF(AQ28="","",VLOOKUP(AQ28,'シフト記号表（勤務時間帯）'!$C$6:$U$35,19,FALSE))</f>
        <v/>
      </c>
      <c r="AR30" s="300" t="str">
        <f>IF(AR28="","",VLOOKUP(AR28,'シフト記号表（勤務時間帯）'!$C$6:$U$35,19,FALSE))</f>
        <v/>
      </c>
      <c r="AS30" s="300" t="str">
        <f>IF(AS28="","",VLOOKUP(AS28,'シフト記号表（勤務時間帯）'!$C$6:$U$35,19,FALSE))</f>
        <v/>
      </c>
      <c r="AT30" s="301" t="str">
        <f>IF(AT28="","",VLOOKUP(AT28,'シフト記号表（勤務時間帯）'!$C$6:$U$35,19,FALSE))</f>
        <v/>
      </c>
      <c r="AU30" s="299" t="str">
        <f>IF(AU28="","",VLOOKUP(AU28,'シフト記号表（勤務時間帯）'!$C$6:$U$35,19,FALSE))</f>
        <v/>
      </c>
      <c r="AV30" s="300" t="str">
        <f>IF(AV28="","",VLOOKUP(AV28,'シフト記号表（勤務時間帯）'!$C$6:$U$35,19,FALSE))</f>
        <v/>
      </c>
      <c r="AW30" s="300" t="str">
        <f>IF(AW28="","",VLOOKUP(AW28,'シフト記号表（勤務時間帯）'!$C$6:$U$35,19,FALSE))</f>
        <v/>
      </c>
      <c r="AX30" s="664">
        <f>IF($BB$3="４週",SUM(S30:AT30),IF($BB$3="暦月",SUM(S30:AW30),""))</f>
        <v>0</v>
      </c>
      <c r="AY30" s="665"/>
      <c r="AZ30" s="666">
        <f>IF($BB$3="４週",AX30/4,IF($BB$3="暦月",'認知症対応型通所（1枚版）'!AX30/('認知症対応型通所（1枚版）'!$BB$8/7),""))</f>
        <v>0</v>
      </c>
      <c r="BA30" s="667"/>
      <c r="BB30" s="709"/>
      <c r="BC30" s="710"/>
      <c r="BD30" s="710"/>
      <c r="BE30" s="710"/>
      <c r="BF30" s="711"/>
    </row>
    <row r="31" spans="2:58" ht="20.25" customHeight="1">
      <c r="B31" s="668">
        <f>B28+1</f>
        <v>4</v>
      </c>
      <c r="C31" s="670"/>
      <c r="D31" s="671"/>
      <c r="E31" s="672"/>
      <c r="F31" s="302"/>
      <c r="G31" s="679"/>
      <c r="H31" s="682"/>
      <c r="I31" s="683"/>
      <c r="J31" s="683"/>
      <c r="K31" s="684"/>
      <c r="L31" s="689"/>
      <c r="M31" s="646"/>
      <c r="N31" s="646"/>
      <c r="O31" s="647"/>
      <c r="P31" s="692" t="s">
        <v>626</v>
      </c>
      <c r="Q31" s="693"/>
      <c r="R31" s="694"/>
      <c r="S31" s="291"/>
      <c r="T31" s="292"/>
      <c r="U31" s="292"/>
      <c r="V31" s="292"/>
      <c r="W31" s="292"/>
      <c r="X31" s="292"/>
      <c r="Y31" s="293"/>
      <c r="Z31" s="291"/>
      <c r="AA31" s="292"/>
      <c r="AB31" s="292"/>
      <c r="AC31" s="292"/>
      <c r="AD31" s="292"/>
      <c r="AE31" s="292"/>
      <c r="AF31" s="293"/>
      <c r="AG31" s="291"/>
      <c r="AH31" s="292"/>
      <c r="AI31" s="292"/>
      <c r="AJ31" s="292"/>
      <c r="AK31" s="292"/>
      <c r="AL31" s="292"/>
      <c r="AM31" s="293"/>
      <c r="AN31" s="291"/>
      <c r="AO31" s="292"/>
      <c r="AP31" s="292"/>
      <c r="AQ31" s="292"/>
      <c r="AR31" s="292"/>
      <c r="AS31" s="292"/>
      <c r="AT31" s="293"/>
      <c r="AU31" s="291"/>
      <c r="AV31" s="292"/>
      <c r="AW31" s="292"/>
      <c r="AX31" s="641"/>
      <c r="AY31" s="642"/>
      <c r="AZ31" s="643"/>
      <c r="BA31" s="644"/>
      <c r="BB31" s="703"/>
      <c r="BC31" s="704"/>
      <c r="BD31" s="704"/>
      <c r="BE31" s="704"/>
      <c r="BF31" s="705"/>
    </row>
    <row r="32" spans="2:58" ht="20.25" customHeight="1">
      <c r="B32" s="668"/>
      <c r="C32" s="673"/>
      <c r="D32" s="674"/>
      <c r="E32" s="675"/>
      <c r="F32" s="294"/>
      <c r="G32" s="680"/>
      <c r="H32" s="685"/>
      <c r="I32" s="683"/>
      <c r="J32" s="683"/>
      <c r="K32" s="684"/>
      <c r="L32" s="690"/>
      <c r="M32" s="649"/>
      <c r="N32" s="649"/>
      <c r="O32" s="650"/>
      <c r="P32" s="654" t="s">
        <v>628</v>
      </c>
      <c r="Q32" s="655"/>
      <c r="R32" s="656"/>
      <c r="S32" s="295" t="str">
        <f>IF(S31="","",VLOOKUP(S31,'シフト記号表（勤務時間帯）'!$C$6:$K$35,9,FALSE))</f>
        <v/>
      </c>
      <c r="T32" s="296" t="str">
        <f>IF(T31="","",VLOOKUP(T31,'シフト記号表（勤務時間帯）'!$C$6:$K$35,9,FALSE))</f>
        <v/>
      </c>
      <c r="U32" s="296" t="str">
        <f>IF(U31="","",VLOOKUP(U31,'シフト記号表（勤務時間帯）'!$C$6:$K$35,9,FALSE))</f>
        <v/>
      </c>
      <c r="V32" s="296" t="str">
        <f>IF(V31="","",VLOOKUP(V31,'シフト記号表（勤務時間帯）'!$C$6:$K$35,9,FALSE))</f>
        <v/>
      </c>
      <c r="W32" s="296" t="str">
        <f>IF(W31="","",VLOOKUP(W31,'シフト記号表（勤務時間帯）'!$C$6:$K$35,9,FALSE))</f>
        <v/>
      </c>
      <c r="X32" s="296" t="str">
        <f>IF(X31="","",VLOOKUP(X31,'シフト記号表（勤務時間帯）'!$C$6:$K$35,9,FALSE))</f>
        <v/>
      </c>
      <c r="Y32" s="297" t="str">
        <f>IF(Y31="","",VLOOKUP(Y31,'シフト記号表（勤務時間帯）'!$C$6:$K$35,9,FALSE))</f>
        <v/>
      </c>
      <c r="Z32" s="295" t="str">
        <f>IF(Z31="","",VLOOKUP(Z31,'シフト記号表（勤務時間帯）'!$C$6:$K$35,9,FALSE))</f>
        <v/>
      </c>
      <c r="AA32" s="296" t="str">
        <f>IF(AA31="","",VLOOKUP(AA31,'シフト記号表（勤務時間帯）'!$C$6:$K$35,9,FALSE))</f>
        <v/>
      </c>
      <c r="AB32" s="296" t="str">
        <f>IF(AB31="","",VLOOKUP(AB31,'シフト記号表（勤務時間帯）'!$C$6:$K$35,9,FALSE))</f>
        <v/>
      </c>
      <c r="AC32" s="296" t="str">
        <f>IF(AC31="","",VLOOKUP(AC31,'シフト記号表（勤務時間帯）'!$C$6:$K$35,9,FALSE))</f>
        <v/>
      </c>
      <c r="AD32" s="296" t="str">
        <f>IF(AD31="","",VLOOKUP(AD31,'シフト記号表（勤務時間帯）'!$C$6:$K$35,9,FALSE))</f>
        <v/>
      </c>
      <c r="AE32" s="296" t="str">
        <f>IF(AE31="","",VLOOKUP(AE31,'シフト記号表（勤務時間帯）'!$C$6:$K$35,9,FALSE))</f>
        <v/>
      </c>
      <c r="AF32" s="297" t="str">
        <f>IF(AF31="","",VLOOKUP(AF31,'シフト記号表（勤務時間帯）'!$C$6:$K$35,9,FALSE))</f>
        <v/>
      </c>
      <c r="AG32" s="295" t="str">
        <f>IF(AG31="","",VLOOKUP(AG31,'シフト記号表（勤務時間帯）'!$C$6:$K$35,9,FALSE))</f>
        <v/>
      </c>
      <c r="AH32" s="296" t="str">
        <f>IF(AH31="","",VLOOKUP(AH31,'シフト記号表（勤務時間帯）'!$C$6:$K$35,9,FALSE))</f>
        <v/>
      </c>
      <c r="AI32" s="296" t="str">
        <f>IF(AI31="","",VLOOKUP(AI31,'シフト記号表（勤務時間帯）'!$C$6:$K$35,9,FALSE))</f>
        <v/>
      </c>
      <c r="AJ32" s="296" t="str">
        <f>IF(AJ31="","",VLOOKUP(AJ31,'シフト記号表（勤務時間帯）'!$C$6:$K$35,9,FALSE))</f>
        <v/>
      </c>
      <c r="AK32" s="296" t="str">
        <f>IF(AK31="","",VLOOKUP(AK31,'シフト記号表（勤務時間帯）'!$C$6:$K$35,9,FALSE))</f>
        <v/>
      </c>
      <c r="AL32" s="296" t="str">
        <f>IF(AL31="","",VLOOKUP(AL31,'シフト記号表（勤務時間帯）'!$C$6:$K$35,9,FALSE))</f>
        <v/>
      </c>
      <c r="AM32" s="297" t="str">
        <f>IF(AM31="","",VLOOKUP(AM31,'シフト記号表（勤務時間帯）'!$C$6:$K$35,9,FALSE))</f>
        <v/>
      </c>
      <c r="AN32" s="295" t="str">
        <f>IF(AN31="","",VLOOKUP(AN31,'シフト記号表（勤務時間帯）'!$C$6:$K$35,9,FALSE))</f>
        <v/>
      </c>
      <c r="AO32" s="296" t="str">
        <f>IF(AO31="","",VLOOKUP(AO31,'シフト記号表（勤務時間帯）'!$C$6:$K$35,9,FALSE))</f>
        <v/>
      </c>
      <c r="AP32" s="296" t="str">
        <f>IF(AP31="","",VLOOKUP(AP31,'シフト記号表（勤務時間帯）'!$C$6:$K$35,9,FALSE))</f>
        <v/>
      </c>
      <c r="AQ32" s="296" t="str">
        <f>IF(AQ31="","",VLOOKUP(AQ31,'シフト記号表（勤務時間帯）'!$C$6:$K$35,9,FALSE))</f>
        <v/>
      </c>
      <c r="AR32" s="296" t="str">
        <f>IF(AR31="","",VLOOKUP(AR31,'シフト記号表（勤務時間帯）'!$C$6:$K$35,9,FALSE))</f>
        <v/>
      </c>
      <c r="AS32" s="296" t="str">
        <f>IF(AS31="","",VLOOKUP(AS31,'シフト記号表（勤務時間帯）'!$C$6:$K$35,9,FALSE))</f>
        <v/>
      </c>
      <c r="AT32" s="297" t="str">
        <f>IF(AT31="","",VLOOKUP(AT31,'シフト記号表（勤務時間帯）'!$C$6:$K$35,9,FALSE))</f>
        <v/>
      </c>
      <c r="AU32" s="295" t="str">
        <f>IF(AU31="","",VLOOKUP(AU31,'シフト記号表（勤務時間帯）'!$C$6:$K$35,9,FALSE))</f>
        <v/>
      </c>
      <c r="AV32" s="296" t="str">
        <f>IF(AV31="","",VLOOKUP(AV31,'シフト記号表（勤務時間帯）'!$C$6:$K$35,9,FALSE))</f>
        <v/>
      </c>
      <c r="AW32" s="296" t="str">
        <f>IF(AW31="","",VLOOKUP(AW31,'シフト記号表（勤務時間帯）'!$C$6:$K$35,9,FALSE))</f>
        <v/>
      </c>
      <c r="AX32" s="657">
        <f>IF($BB$3="４週",SUM(S32:AT32),IF($BB$3="暦月",SUM(S32:AW32),""))</f>
        <v>0</v>
      </c>
      <c r="AY32" s="658"/>
      <c r="AZ32" s="659">
        <f>IF($BB$3="４週",AX32/4,IF($BB$3="暦月",'認知症対応型通所（1枚版）'!AX32/('認知症対応型通所（1枚版）'!$BB$8/7),""))</f>
        <v>0</v>
      </c>
      <c r="BA32" s="660"/>
      <c r="BB32" s="706"/>
      <c r="BC32" s="707"/>
      <c r="BD32" s="707"/>
      <c r="BE32" s="707"/>
      <c r="BF32" s="708"/>
    </row>
    <row r="33" spans="2:58" ht="20.25" customHeight="1">
      <c r="B33" s="668"/>
      <c r="C33" s="676"/>
      <c r="D33" s="677"/>
      <c r="E33" s="678"/>
      <c r="F33" s="294">
        <f>C31</f>
        <v>0</v>
      </c>
      <c r="G33" s="701"/>
      <c r="H33" s="685"/>
      <c r="I33" s="683"/>
      <c r="J33" s="683"/>
      <c r="K33" s="684"/>
      <c r="L33" s="702"/>
      <c r="M33" s="696"/>
      <c r="N33" s="696"/>
      <c r="O33" s="697"/>
      <c r="P33" s="698" t="s">
        <v>629</v>
      </c>
      <c r="Q33" s="699"/>
      <c r="R33" s="700"/>
      <c r="S33" s="299" t="str">
        <f>IF(S31="","",VLOOKUP(S31,'シフト記号表（勤務時間帯）'!$C$6:$U$35,19,FALSE))</f>
        <v/>
      </c>
      <c r="T33" s="300" t="str">
        <f>IF(T31="","",VLOOKUP(T31,'シフト記号表（勤務時間帯）'!$C$6:$U$35,19,FALSE))</f>
        <v/>
      </c>
      <c r="U33" s="300" t="str">
        <f>IF(U31="","",VLOOKUP(U31,'シフト記号表（勤務時間帯）'!$C$6:$U$35,19,FALSE))</f>
        <v/>
      </c>
      <c r="V33" s="300" t="str">
        <f>IF(V31="","",VLOOKUP(V31,'シフト記号表（勤務時間帯）'!$C$6:$U$35,19,FALSE))</f>
        <v/>
      </c>
      <c r="W33" s="300" t="str">
        <f>IF(W31="","",VLOOKUP(W31,'シフト記号表（勤務時間帯）'!$C$6:$U$35,19,FALSE))</f>
        <v/>
      </c>
      <c r="X33" s="300" t="str">
        <f>IF(X31="","",VLOOKUP(X31,'シフト記号表（勤務時間帯）'!$C$6:$U$35,19,FALSE))</f>
        <v/>
      </c>
      <c r="Y33" s="301" t="str">
        <f>IF(Y31="","",VLOOKUP(Y31,'シフト記号表（勤務時間帯）'!$C$6:$U$35,19,FALSE))</f>
        <v/>
      </c>
      <c r="Z33" s="299" t="str">
        <f>IF(Z31="","",VLOOKUP(Z31,'シフト記号表（勤務時間帯）'!$C$6:$U$35,19,FALSE))</f>
        <v/>
      </c>
      <c r="AA33" s="300" t="str">
        <f>IF(AA31="","",VLOOKUP(AA31,'シフト記号表（勤務時間帯）'!$C$6:$U$35,19,FALSE))</f>
        <v/>
      </c>
      <c r="AB33" s="300" t="str">
        <f>IF(AB31="","",VLOOKUP(AB31,'シフト記号表（勤務時間帯）'!$C$6:$U$35,19,FALSE))</f>
        <v/>
      </c>
      <c r="AC33" s="300" t="str">
        <f>IF(AC31="","",VLOOKUP(AC31,'シフト記号表（勤務時間帯）'!$C$6:$U$35,19,FALSE))</f>
        <v/>
      </c>
      <c r="AD33" s="300" t="str">
        <f>IF(AD31="","",VLOOKUP(AD31,'シフト記号表（勤務時間帯）'!$C$6:$U$35,19,FALSE))</f>
        <v/>
      </c>
      <c r="AE33" s="300" t="str">
        <f>IF(AE31="","",VLOOKUP(AE31,'シフト記号表（勤務時間帯）'!$C$6:$U$35,19,FALSE))</f>
        <v/>
      </c>
      <c r="AF33" s="301" t="str">
        <f>IF(AF31="","",VLOOKUP(AF31,'シフト記号表（勤務時間帯）'!$C$6:$U$35,19,FALSE))</f>
        <v/>
      </c>
      <c r="AG33" s="299" t="str">
        <f>IF(AG31="","",VLOOKUP(AG31,'シフト記号表（勤務時間帯）'!$C$6:$U$35,19,FALSE))</f>
        <v/>
      </c>
      <c r="AH33" s="300" t="str">
        <f>IF(AH31="","",VLOOKUP(AH31,'シフト記号表（勤務時間帯）'!$C$6:$U$35,19,FALSE))</f>
        <v/>
      </c>
      <c r="AI33" s="300" t="str">
        <f>IF(AI31="","",VLOOKUP(AI31,'シフト記号表（勤務時間帯）'!$C$6:$U$35,19,FALSE))</f>
        <v/>
      </c>
      <c r="AJ33" s="300" t="str">
        <f>IF(AJ31="","",VLOOKUP(AJ31,'シフト記号表（勤務時間帯）'!$C$6:$U$35,19,FALSE))</f>
        <v/>
      </c>
      <c r="AK33" s="300" t="str">
        <f>IF(AK31="","",VLOOKUP(AK31,'シフト記号表（勤務時間帯）'!$C$6:$U$35,19,FALSE))</f>
        <v/>
      </c>
      <c r="AL33" s="300" t="str">
        <f>IF(AL31="","",VLOOKUP(AL31,'シフト記号表（勤務時間帯）'!$C$6:$U$35,19,FALSE))</f>
        <v/>
      </c>
      <c r="AM33" s="301" t="str">
        <f>IF(AM31="","",VLOOKUP(AM31,'シフト記号表（勤務時間帯）'!$C$6:$U$35,19,FALSE))</f>
        <v/>
      </c>
      <c r="AN33" s="299" t="str">
        <f>IF(AN31="","",VLOOKUP(AN31,'シフト記号表（勤務時間帯）'!$C$6:$U$35,19,FALSE))</f>
        <v/>
      </c>
      <c r="AO33" s="300" t="str">
        <f>IF(AO31="","",VLOOKUP(AO31,'シフト記号表（勤務時間帯）'!$C$6:$U$35,19,FALSE))</f>
        <v/>
      </c>
      <c r="AP33" s="300" t="str">
        <f>IF(AP31="","",VLOOKUP(AP31,'シフト記号表（勤務時間帯）'!$C$6:$U$35,19,FALSE))</f>
        <v/>
      </c>
      <c r="AQ33" s="300" t="str">
        <f>IF(AQ31="","",VLOOKUP(AQ31,'シフト記号表（勤務時間帯）'!$C$6:$U$35,19,FALSE))</f>
        <v/>
      </c>
      <c r="AR33" s="300" t="str">
        <f>IF(AR31="","",VLOOKUP(AR31,'シフト記号表（勤務時間帯）'!$C$6:$U$35,19,FALSE))</f>
        <v/>
      </c>
      <c r="AS33" s="300" t="str">
        <f>IF(AS31="","",VLOOKUP(AS31,'シフト記号表（勤務時間帯）'!$C$6:$U$35,19,FALSE))</f>
        <v/>
      </c>
      <c r="AT33" s="301" t="str">
        <f>IF(AT31="","",VLOOKUP(AT31,'シフト記号表（勤務時間帯）'!$C$6:$U$35,19,FALSE))</f>
        <v/>
      </c>
      <c r="AU33" s="299" t="str">
        <f>IF(AU31="","",VLOOKUP(AU31,'シフト記号表（勤務時間帯）'!$C$6:$U$35,19,FALSE))</f>
        <v/>
      </c>
      <c r="AV33" s="300" t="str">
        <f>IF(AV31="","",VLOOKUP(AV31,'シフト記号表（勤務時間帯）'!$C$6:$U$35,19,FALSE))</f>
        <v/>
      </c>
      <c r="AW33" s="300" t="str">
        <f>IF(AW31="","",VLOOKUP(AW31,'シフト記号表（勤務時間帯）'!$C$6:$U$35,19,FALSE))</f>
        <v/>
      </c>
      <c r="AX33" s="664">
        <f>IF($BB$3="４週",SUM(S33:AT33),IF($BB$3="暦月",SUM(S33:AW33),""))</f>
        <v>0</v>
      </c>
      <c r="AY33" s="665"/>
      <c r="AZ33" s="666">
        <f>IF($BB$3="４週",AX33/4,IF($BB$3="暦月",'認知症対応型通所（1枚版）'!AX33/('認知症対応型通所（1枚版）'!$BB$8/7),""))</f>
        <v>0</v>
      </c>
      <c r="BA33" s="667"/>
      <c r="BB33" s="709"/>
      <c r="BC33" s="710"/>
      <c r="BD33" s="710"/>
      <c r="BE33" s="710"/>
      <c r="BF33" s="711"/>
    </row>
    <row r="34" spans="2:58" ht="20.25" customHeight="1">
      <c r="B34" s="668">
        <f>B31+1</f>
        <v>5</v>
      </c>
      <c r="C34" s="670"/>
      <c r="D34" s="671"/>
      <c r="E34" s="672"/>
      <c r="F34" s="302"/>
      <c r="G34" s="679"/>
      <c r="H34" s="682"/>
      <c r="I34" s="683"/>
      <c r="J34" s="683"/>
      <c r="K34" s="684"/>
      <c r="L34" s="689"/>
      <c r="M34" s="646"/>
      <c r="N34" s="646"/>
      <c r="O34" s="647"/>
      <c r="P34" s="692" t="s">
        <v>626</v>
      </c>
      <c r="Q34" s="693"/>
      <c r="R34" s="694"/>
      <c r="S34" s="291"/>
      <c r="T34" s="292"/>
      <c r="U34" s="292"/>
      <c r="V34" s="292"/>
      <c r="W34" s="292"/>
      <c r="X34" s="292"/>
      <c r="Y34" s="293"/>
      <c r="Z34" s="291"/>
      <c r="AA34" s="292"/>
      <c r="AB34" s="292"/>
      <c r="AC34" s="292"/>
      <c r="AD34" s="292"/>
      <c r="AE34" s="292"/>
      <c r="AF34" s="293"/>
      <c r="AG34" s="291"/>
      <c r="AH34" s="292"/>
      <c r="AI34" s="292"/>
      <c r="AJ34" s="292"/>
      <c r="AK34" s="292"/>
      <c r="AL34" s="292"/>
      <c r="AM34" s="293"/>
      <c r="AN34" s="291"/>
      <c r="AO34" s="292"/>
      <c r="AP34" s="292"/>
      <c r="AQ34" s="292"/>
      <c r="AR34" s="292"/>
      <c r="AS34" s="292"/>
      <c r="AT34" s="293"/>
      <c r="AU34" s="291"/>
      <c r="AV34" s="292"/>
      <c r="AW34" s="292"/>
      <c r="AX34" s="641"/>
      <c r="AY34" s="642"/>
      <c r="AZ34" s="643"/>
      <c r="BA34" s="644"/>
      <c r="BB34" s="703"/>
      <c r="BC34" s="704"/>
      <c r="BD34" s="704"/>
      <c r="BE34" s="704"/>
      <c r="BF34" s="705"/>
    </row>
    <row r="35" spans="2:58" ht="20.25" customHeight="1">
      <c r="B35" s="668"/>
      <c r="C35" s="673"/>
      <c r="D35" s="674"/>
      <c r="E35" s="675"/>
      <c r="F35" s="294"/>
      <c r="G35" s="680"/>
      <c r="H35" s="685"/>
      <c r="I35" s="683"/>
      <c r="J35" s="683"/>
      <c r="K35" s="684"/>
      <c r="L35" s="690"/>
      <c r="M35" s="649"/>
      <c r="N35" s="649"/>
      <c r="O35" s="650"/>
      <c r="P35" s="654" t="s">
        <v>628</v>
      </c>
      <c r="Q35" s="655"/>
      <c r="R35" s="656"/>
      <c r="S35" s="295" t="str">
        <f>IF(S34="","",VLOOKUP(S34,'シフト記号表（勤務時間帯）'!$C$6:$K$35,9,FALSE))</f>
        <v/>
      </c>
      <c r="T35" s="296" t="str">
        <f>IF(T34="","",VLOOKUP(T34,'シフト記号表（勤務時間帯）'!$C$6:$K$35,9,FALSE))</f>
        <v/>
      </c>
      <c r="U35" s="296" t="str">
        <f>IF(U34="","",VLOOKUP(U34,'シフト記号表（勤務時間帯）'!$C$6:$K$35,9,FALSE))</f>
        <v/>
      </c>
      <c r="V35" s="296" t="str">
        <f>IF(V34="","",VLOOKUP(V34,'シフト記号表（勤務時間帯）'!$C$6:$K$35,9,FALSE))</f>
        <v/>
      </c>
      <c r="W35" s="296" t="str">
        <f>IF(W34="","",VLOOKUP(W34,'シフト記号表（勤務時間帯）'!$C$6:$K$35,9,FALSE))</f>
        <v/>
      </c>
      <c r="X35" s="296" t="str">
        <f>IF(X34="","",VLOOKUP(X34,'シフト記号表（勤務時間帯）'!$C$6:$K$35,9,FALSE))</f>
        <v/>
      </c>
      <c r="Y35" s="297" t="str">
        <f>IF(Y34="","",VLOOKUP(Y34,'シフト記号表（勤務時間帯）'!$C$6:$K$35,9,FALSE))</f>
        <v/>
      </c>
      <c r="Z35" s="295" t="str">
        <f>IF(Z34="","",VLOOKUP(Z34,'シフト記号表（勤務時間帯）'!$C$6:$K$35,9,FALSE))</f>
        <v/>
      </c>
      <c r="AA35" s="296" t="str">
        <f>IF(AA34="","",VLOOKUP(AA34,'シフト記号表（勤務時間帯）'!$C$6:$K$35,9,FALSE))</f>
        <v/>
      </c>
      <c r="AB35" s="296" t="str">
        <f>IF(AB34="","",VLOOKUP(AB34,'シフト記号表（勤務時間帯）'!$C$6:$K$35,9,FALSE))</f>
        <v/>
      </c>
      <c r="AC35" s="296" t="str">
        <f>IF(AC34="","",VLOOKUP(AC34,'シフト記号表（勤務時間帯）'!$C$6:$K$35,9,FALSE))</f>
        <v/>
      </c>
      <c r="AD35" s="296" t="str">
        <f>IF(AD34="","",VLOOKUP(AD34,'シフト記号表（勤務時間帯）'!$C$6:$K$35,9,FALSE))</f>
        <v/>
      </c>
      <c r="AE35" s="296" t="str">
        <f>IF(AE34="","",VLOOKUP(AE34,'シフト記号表（勤務時間帯）'!$C$6:$K$35,9,FALSE))</f>
        <v/>
      </c>
      <c r="AF35" s="297" t="str">
        <f>IF(AF34="","",VLOOKUP(AF34,'シフト記号表（勤務時間帯）'!$C$6:$K$35,9,FALSE))</f>
        <v/>
      </c>
      <c r="AG35" s="295" t="str">
        <f>IF(AG34="","",VLOOKUP(AG34,'シフト記号表（勤務時間帯）'!$C$6:$K$35,9,FALSE))</f>
        <v/>
      </c>
      <c r="AH35" s="296" t="str">
        <f>IF(AH34="","",VLOOKUP(AH34,'シフト記号表（勤務時間帯）'!$C$6:$K$35,9,FALSE))</f>
        <v/>
      </c>
      <c r="AI35" s="296" t="str">
        <f>IF(AI34="","",VLOOKUP(AI34,'シフト記号表（勤務時間帯）'!$C$6:$K$35,9,FALSE))</f>
        <v/>
      </c>
      <c r="AJ35" s="296" t="str">
        <f>IF(AJ34="","",VLOOKUP(AJ34,'シフト記号表（勤務時間帯）'!$C$6:$K$35,9,FALSE))</f>
        <v/>
      </c>
      <c r="AK35" s="296" t="str">
        <f>IF(AK34="","",VLOOKUP(AK34,'シフト記号表（勤務時間帯）'!$C$6:$K$35,9,FALSE))</f>
        <v/>
      </c>
      <c r="AL35" s="296" t="str">
        <f>IF(AL34="","",VLOOKUP(AL34,'シフト記号表（勤務時間帯）'!$C$6:$K$35,9,FALSE))</f>
        <v/>
      </c>
      <c r="AM35" s="297" t="str">
        <f>IF(AM34="","",VLOOKUP(AM34,'シフト記号表（勤務時間帯）'!$C$6:$K$35,9,FALSE))</f>
        <v/>
      </c>
      <c r="AN35" s="295" t="str">
        <f>IF(AN34="","",VLOOKUP(AN34,'シフト記号表（勤務時間帯）'!$C$6:$K$35,9,FALSE))</f>
        <v/>
      </c>
      <c r="AO35" s="296" t="str">
        <f>IF(AO34="","",VLOOKUP(AO34,'シフト記号表（勤務時間帯）'!$C$6:$K$35,9,FALSE))</f>
        <v/>
      </c>
      <c r="AP35" s="296" t="str">
        <f>IF(AP34="","",VLOOKUP(AP34,'シフト記号表（勤務時間帯）'!$C$6:$K$35,9,FALSE))</f>
        <v/>
      </c>
      <c r="AQ35" s="296" t="str">
        <f>IF(AQ34="","",VLOOKUP(AQ34,'シフト記号表（勤務時間帯）'!$C$6:$K$35,9,FALSE))</f>
        <v/>
      </c>
      <c r="AR35" s="296" t="str">
        <f>IF(AR34="","",VLOOKUP(AR34,'シフト記号表（勤務時間帯）'!$C$6:$K$35,9,FALSE))</f>
        <v/>
      </c>
      <c r="AS35" s="296" t="str">
        <f>IF(AS34="","",VLOOKUP(AS34,'シフト記号表（勤務時間帯）'!$C$6:$K$35,9,FALSE))</f>
        <v/>
      </c>
      <c r="AT35" s="297" t="str">
        <f>IF(AT34="","",VLOOKUP(AT34,'シフト記号表（勤務時間帯）'!$C$6:$K$35,9,FALSE))</f>
        <v/>
      </c>
      <c r="AU35" s="295" t="str">
        <f>IF(AU34="","",VLOOKUP(AU34,'シフト記号表（勤務時間帯）'!$C$6:$K$35,9,FALSE))</f>
        <v/>
      </c>
      <c r="AV35" s="296" t="str">
        <f>IF(AV34="","",VLOOKUP(AV34,'シフト記号表（勤務時間帯）'!$C$6:$K$35,9,FALSE))</f>
        <v/>
      </c>
      <c r="AW35" s="296" t="str">
        <f>IF(AW34="","",VLOOKUP(AW34,'シフト記号表（勤務時間帯）'!$C$6:$K$35,9,FALSE))</f>
        <v/>
      </c>
      <c r="AX35" s="657">
        <f>IF($BB$3="４週",SUM(S35:AT35),IF($BB$3="暦月",SUM(S35:AW35),""))</f>
        <v>0</v>
      </c>
      <c r="AY35" s="658"/>
      <c r="AZ35" s="659">
        <f>IF($BB$3="４週",AX35/4,IF($BB$3="暦月",'認知症対応型通所（1枚版）'!AX35/('認知症対応型通所（1枚版）'!$BB$8/7),""))</f>
        <v>0</v>
      </c>
      <c r="BA35" s="660"/>
      <c r="BB35" s="706"/>
      <c r="BC35" s="707"/>
      <c r="BD35" s="707"/>
      <c r="BE35" s="707"/>
      <c r="BF35" s="708"/>
    </row>
    <row r="36" spans="2:58" ht="20.25" customHeight="1">
      <c r="B36" s="668"/>
      <c r="C36" s="676"/>
      <c r="D36" s="677"/>
      <c r="E36" s="678"/>
      <c r="F36" s="294">
        <f>C34</f>
        <v>0</v>
      </c>
      <c r="G36" s="701"/>
      <c r="H36" s="685"/>
      <c r="I36" s="683"/>
      <c r="J36" s="683"/>
      <c r="K36" s="684"/>
      <c r="L36" s="702"/>
      <c r="M36" s="696"/>
      <c r="N36" s="696"/>
      <c r="O36" s="697"/>
      <c r="P36" s="698" t="s">
        <v>629</v>
      </c>
      <c r="Q36" s="699"/>
      <c r="R36" s="700"/>
      <c r="S36" s="299" t="str">
        <f>IF(S34="","",VLOOKUP(S34,'シフト記号表（勤務時間帯）'!$C$6:$U$35,19,FALSE))</f>
        <v/>
      </c>
      <c r="T36" s="300" t="str">
        <f>IF(T34="","",VLOOKUP(T34,'シフト記号表（勤務時間帯）'!$C$6:$U$35,19,FALSE))</f>
        <v/>
      </c>
      <c r="U36" s="300" t="str">
        <f>IF(U34="","",VLOOKUP(U34,'シフト記号表（勤務時間帯）'!$C$6:$U$35,19,FALSE))</f>
        <v/>
      </c>
      <c r="V36" s="300" t="str">
        <f>IF(V34="","",VLOOKUP(V34,'シフト記号表（勤務時間帯）'!$C$6:$U$35,19,FALSE))</f>
        <v/>
      </c>
      <c r="W36" s="300" t="str">
        <f>IF(W34="","",VLOOKUP(W34,'シフト記号表（勤務時間帯）'!$C$6:$U$35,19,FALSE))</f>
        <v/>
      </c>
      <c r="X36" s="300" t="str">
        <f>IF(X34="","",VLOOKUP(X34,'シフト記号表（勤務時間帯）'!$C$6:$U$35,19,FALSE))</f>
        <v/>
      </c>
      <c r="Y36" s="301" t="str">
        <f>IF(Y34="","",VLOOKUP(Y34,'シフト記号表（勤務時間帯）'!$C$6:$U$35,19,FALSE))</f>
        <v/>
      </c>
      <c r="Z36" s="299" t="str">
        <f>IF(Z34="","",VLOOKUP(Z34,'シフト記号表（勤務時間帯）'!$C$6:$U$35,19,FALSE))</f>
        <v/>
      </c>
      <c r="AA36" s="300" t="str">
        <f>IF(AA34="","",VLOOKUP(AA34,'シフト記号表（勤務時間帯）'!$C$6:$U$35,19,FALSE))</f>
        <v/>
      </c>
      <c r="AB36" s="300" t="str">
        <f>IF(AB34="","",VLOOKUP(AB34,'シフト記号表（勤務時間帯）'!$C$6:$U$35,19,FALSE))</f>
        <v/>
      </c>
      <c r="AC36" s="300" t="str">
        <f>IF(AC34="","",VLOOKUP(AC34,'シフト記号表（勤務時間帯）'!$C$6:$U$35,19,FALSE))</f>
        <v/>
      </c>
      <c r="AD36" s="300" t="str">
        <f>IF(AD34="","",VLOOKUP(AD34,'シフト記号表（勤務時間帯）'!$C$6:$U$35,19,FALSE))</f>
        <v/>
      </c>
      <c r="AE36" s="300" t="str">
        <f>IF(AE34="","",VLOOKUP(AE34,'シフト記号表（勤務時間帯）'!$C$6:$U$35,19,FALSE))</f>
        <v/>
      </c>
      <c r="AF36" s="301" t="str">
        <f>IF(AF34="","",VLOOKUP(AF34,'シフト記号表（勤務時間帯）'!$C$6:$U$35,19,FALSE))</f>
        <v/>
      </c>
      <c r="AG36" s="299" t="str">
        <f>IF(AG34="","",VLOOKUP(AG34,'シフト記号表（勤務時間帯）'!$C$6:$U$35,19,FALSE))</f>
        <v/>
      </c>
      <c r="AH36" s="300" t="str">
        <f>IF(AH34="","",VLOOKUP(AH34,'シフト記号表（勤務時間帯）'!$C$6:$U$35,19,FALSE))</f>
        <v/>
      </c>
      <c r="AI36" s="300" t="str">
        <f>IF(AI34="","",VLOOKUP(AI34,'シフト記号表（勤務時間帯）'!$C$6:$U$35,19,FALSE))</f>
        <v/>
      </c>
      <c r="AJ36" s="300" t="str">
        <f>IF(AJ34="","",VLOOKUP(AJ34,'シフト記号表（勤務時間帯）'!$C$6:$U$35,19,FALSE))</f>
        <v/>
      </c>
      <c r="AK36" s="300" t="str">
        <f>IF(AK34="","",VLOOKUP(AK34,'シフト記号表（勤務時間帯）'!$C$6:$U$35,19,FALSE))</f>
        <v/>
      </c>
      <c r="AL36" s="300" t="str">
        <f>IF(AL34="","",VLOOKUP(AL34,'シフト記号表（勤務時間帯）'!$C$6:$U$35,19,FALSE))</f>
        <v/>
      </c>
      <c r="AM36" s="301" t="str">
        <f>IF(AM34="","",VLOOKUP(AM34,'シフト記号表（勤務時間帯）'!$C$6:$U$35,19,FALSE))</f>
        <v/>
      </c>
      <c r="AN36" s="299" t="str">
        <f>IF(AN34="","",VLOOKUP(AN34,'シフト記号表（勤務時間帯）'!$C$6:$U$35,19,FALSE))</f>
        <v/>
      </c>
      <c r="AO36" s="300" t="str">
        <f>IF(AO34="","",VLOOKUP(AO34,'シフト記号表（勤務時間帯）'!$C$6:$U$35,19,FALSE))</f>
        <v/>
      </c>
      <c r="AP36" s="300" t="str">
        <f>IF(AP34="","",VLOOKUP(AP34,'シフト記号表（勤務時間帯）'!$C$6:$U$35,19,FALSE))</f>
        <v/>
      </c>
      <c r="AQ36" s="300" t="str">
        <f>IF(AQ34="","",VLOOKUP(AQ34,'シフト記号表（勤務時間帯）'!$C$6:$U$35,19,FALSE))</f>
        <v/>
      </c>
      <c r="AR36" s="300" t="str">
        <f>IF(AR34="","",VLOOKUP(AR34,'シフト記号表（勤務時間帯）'!$C$6:$U$35,19,FALSE))</f>
        <v/>
      </c>
      <c r="AS36" s="300" t="str">
        <f>IF(AS34="","",VLOOKUP(AS34,'シフト記号表（勤務時間帯）'!$C$6:$U$35,19,FALSE))</f>
        <v/>
      </c>
      <c r="AT36" s="301" t="str">
        <f>IF(AT34="","",VLOOKUP(AT34,'シフト記号表（勤務時間帯）'!$C$6:$U$35,19,FALSE))</f>
        <v/>
      </c>
      <c r="AU36" s="299" t="str">
        <f>IF(AU34="","",VLOOKUP(AU34,'シフト記号表（勤務時間帯）'!$C$6:$U$35,19,FALSE))</f>
        <v/>
      </c>
      <c r="AV36" s="300" t="str">
        <f>IF(AV34="","",VLOOKUP(AV34,'シフト記号表（勤務時間帯）'!$C$6:$U$35,19,FALSE))</f>
        <v/>
      </c>
      <c r="AW36" s="300" t="str">
        <f>IF(AW34="","",VLOOKUP(AW34,'シフト記号表（勤務時間帯）'!$C$6:$U$35,19,FALSE))</f>
        <v/>
      </c>
      <c r="AX36" s="664">
        <f>IF($BB$3="４週",SUM(S36:AT36),IF($BB$3="暦月",SUM(S36:AW36),""))</f>
        <v>0</v>
      </c>
      <c r="AY36" s="665"/>
      <c r="AZ36" s="666">
        <f>IF($BB$3="４週",AX36/4,IF($BB$3="暦月",'認知症対応型通所（1枚版）'!AX36/('認知症対応型通所（1枚版）'!$BB$8/7),""))</f>
        <v>0</v>
      </c>
      <c r="BA36" s="667"/>
      <c r="BB36" s="709"/>
      <c r="BC36" s="710"/>
      <c r="BD36" s="710"/>
      <c r="BE36" s="710"/>
      <c r="BF36" s="711"/>
    </row>
    <row r="37" spans="2:58" ht="20.25" customHeight="1">
      <c r="B37" s="668">
        <f>B34+1</f>
        <v>6</v>
      </c>
      <c r="C37" s="670"/>
      <c r="D37" s="671"/>
      <c r="E37" s="672"/>
      <c r="F37" s="302"/>
      <c r="G37" s="679"/>
      <c r="H37" s="682"/>
      <c r="I37" s="683"/>
      <c r="J37" s="683"/>
      <c r="K37" s="684"/>
      <c r="L37" s="689"/>
      <c r="M37" s="646"/>
      <c r="N37" s="646"/>
      <c r="O37" s="647"/>
      <c r="P37" s="692" t="s">
        <v>626</v>
      </c>
      <c r="Q37" s="693"/>
      <c r="R37" s="694"/>
      <c r="S37" s="291"/>
      <c r="T37" s="292"/>
      <c r="U37" s="292"/>
      <c r="V37" s="292"/>
      <c r="W37" s="292"/>
      <c r="X37" s="292"/>
      <c r="Y37" s="293"/>
      <c r="Z37" s="291"/>
      <c r="AA37" s="292"/>
      <c r="AB37" s="292"/>
      <c r="AC37" s="292"/>
      <c r="AD37" s="292"/>
      <c r="AE37" s="292"/>
      <c r="AF37" s="293"/>
      <c r="AG37" s="291"/>
      <c r="AH37" s="292"/>
      <c r="AI37" s="292"/>
      <c r="AJ37" s="292"/>
      <c r="AK37" s="292"/>
      <c r="AL37" s="292"/>
      <c r="AM37" s="293"/>
      <c r="AN37" s="291"/>
      <c r="AO37" s="292"/>
      <c r="AP37" s="292"/>
      <c r="AQ37" s="292"/>
      <c r="AR37" s="292"/>
      <c r="AS37" s="292"/>
      <c r="AT37" s="293"/>
      <c r="AU37" s="291"/>
      <c r="AV37" s="292"/>
      <c r="AW37" s="292"/>
      <c r="AX37" s="641"/>
      <c r="AY37" s="642"/>
      <c r="AZ37" s="643"/>
      <c r="BA37" s="644"/>
      <c r="BB37" s="703"/>
      <c r="BC37" s="704"/>
      <c r="BD37" s="704"/>
      <c r="BE37" s="704"/>
      <c r="BF37" s="705"/>
    </row>
    <row r="38" spans="2:58" ht="20.25" customHeight="1">
      <c r="B38" s="668"/>
      <c r="C38" s="673"/>
      <c r="D38" s="674"/>
      <c r="E38" s="675"/>
      <c r="F38" s="294"/>
      <c r="G38" s="680"/>
      <c r="H38" s="685"/>
      <c r="I38" s="683"/>
      <c r="J38" s="683"/>
      <c r="K38" s="684"/>
      <c r="L38" s="690"/>
      <c r="M38" s="649"/>
      <c r="N38" s="649"/>
      <c r="O38" s="650"/>
      <c r="P38" s="654" t="s">
        <v>628</v>
      </c>
      <c r="Q38" s="655"/>
      <c r="R38" s="656"/>
      <c r="S38" s="295" t="str">
        <f>IF(S37="","",VLOOKUP(S37,'シフト記号表（勤務時間帯）'!$C$6:$K$35,9,FALSE))</f>
        <v/>
      </c>
      <c r="T38" s="296" t="str">
        <f>IF(T37="","",VLOOKUP(T37,'シフト記号表（勤務時間帯）'!$C$6:$K$35,9,FALSE))</f>
        <v/>
      </c>
      <c r="U38" s="296" t="str">
        <f>IF(U37="","",VLOOKUP(U37,'シフト記号表（勤務時間帯）'!$C$6:$K$35,9,FALSE))</f>
        <v/>
      </c>
      <c r="V38" s="296" t="str">
        <f>IF(V37="","",VLOOKUP(V37,'シフト記号表（勤務時間帯）'!$C$6:$K$35,9,FALSE))</f>
        <v/>
      </c>
      <c r="W38" s="296" t="str">
        <f>IF(W37="","",VLOOKUP(W37,'シフト記号表（勤務時間帯）'!$C$6:$K$35,9,FALSE))</f>
        <v/>
      </c>
      <c r="X38" s="296" t="str">
        <f>IF(X37="","",VLOOKUP(X37,'シフト記号表（勤務時間帯）'!$C$6:$K$35,9,FALSE))</f>
        <v/>
      </c>
      <c r="Y38" s="297" t="str">
        <f>IF(Y37="","",VLOOKUP(Y37,'シフト記号表（勤務時間帯）'!$C$6:$K$35,9,FALSE))</f>
        <v/>
      </c>
      <c r="Z38" s="295" t="str">
        <f>IF(Z37="","",VLOOKUP(Z37,'シフト記号表（勤務時間帯）'!$C$6:$K$35,9,FALSE))</f>
        <v/>
      </c>
      <c r="AA38" s="296" t="str">
        <f>IF(AA37="","",VLOOKUP(AA37,'シフト記号表（勤務時間帯）'!$C$6:$K$35,9,FALSE))</f>
        <v/>
      </c>
      <c r="AB38" s="296" t="str">
        <f>IF(AB37="","",VLOOKUP(AB37,'シフト記号表（勤務時間帯）'!$C$6:$K$35,9,FALSE))</f>
        <v/>
      </c>
      <c r="AC38" s="296" t="str">
        <f>IF(AC37="","",VLOOKUP(AC37,'シフト記号表（勤務時間帯）'!$C$6:$K$35,9,FALSE))</f>
        <v/>
      </c>
      <c r="AD38" s="296" t="str">
        <f>IF(AD37="","",VLOOKUP(AD37,'シフト記号表（勤務時間帯）'!$C$6:$K$35,9,FALSE))</f>
        <v/>
      </c>
      <c r="AE38" s="296" t="str">
        <f>IF(AE37="","",VLOOKUP(AE37,'シフト記号表（勤務時間帯）'!$C$6:$K$35,9,FALSE))</f>
        <v/>
      </c>
      <c r="AF38" s="297" t="str">
        <f>IF(AF37="","",VLOOKUP(AF37,'シフト記号表（勤務時間帯）'!$C$6:$K$35,9,FALSE))</f>
        <v/>
      </c>
      <c r="AG38" s="295" t="str">
        <f>IF(AG37="","",VLOOKUP(AG37,'シフト記号表（勤務時間帯）'!$C$6:$K$35,9,FALSE))</f>
        <v/>
      </c>
      <c r="AH38" s="296" t="str">
        <f>IF(AH37="","",VLOOKUP(AH37,'シフト記号表（勤務時間帯）'!$C$6:$K$35,9,FALSE))</f>
        <v/>
      </c>
      <c r="AI38" s="296" t="str">
        <f>IF(AI37="","",VLOOKUP(AI37,'シフト記号表（勤務時間帯）'!$C$6:$K$35,9,FALSE))</f>
        <v/>
      </c>
      <c r="AJ38" s="296" t="str">
        <f>IF(AJ37="","",VLOOKUP(AJ37,'シフト記号表（勤務時間帯）'!$C$6:$K$35,9,FALSE))</f>
        <v/>
      </c>
      <c r="AK38" s="296" t="str">
        <f>IF(AK37="","",VLOOKUP(AK37,'シフト記号表（勤務時間帯）'!$C$6:$K$35,9,FALSE))</f>
        <v/>
      </c>
      <c r="AL38" s="296" t="str">
        <f>IF(AL37="","",VLOOKUP(AL37,'シフト記号表（勤務時間帯）'!$C$6:$K$35,9,FALSE))</f>
        <v/>
      </c>
      <c r="AM38" s="297" t="str">
        <f>IF(AM37="","",VLOOKUP(AM37,'シフト記号表（勤務時間帯）'!$C$6:$K$35,9,FALSE))</f>
        <v/>
      </c>
      <c r="AN38" s="295" t="str">
        <f>IF(AN37="","",VLOOKUP(AN37,'シフト記号表（勤務時間帯）'!$C$6:$K$35,9,FALSE))</f>
        <v/>
      </c>
      <c r="AO38" s="296" t="str">
        <f>IF(AO37="","",VLOOKUP(AO37,'シフト記号表（勤務時間帯）'!$C$6:$K$35,9,FALSE))</f>
        <v/>
      </c>
      <c r="AP38" s="296" t="str">
        <f>IF(AP37="","",VLOOKUP(AP37,'シフト記号表（勤務時間帯）'!$C$6:$K$35,9,FALSE))</f>
        <v/>
      </c>
      <c r="AQ38" s="296" t="str">
        <f>IF(AQ37="","",VLOOKUP(AQ37,'シフト記号表（勤務時間帯）'!$C$6:$K$35,9,FALSE))</f>
        <v/>
      </c>
      <c r="AR38" s="296" t="str">
        <f>IF(AR37="","",VLOOKUP(AR37,'シフト記号表（勤務時間帯）'!$C$6:$K$35,9,FALSE))</f>
        <v/>
      </c>
      <c r="AS38" s="296" t="str">
        <f>IF(AS37="","",VLOOKUP(AS37,'シフト記号表（勤務時間帯）'!$C$6:$K$35,9,FALSE))</f>
        <v/>
      </c>
      <c r="AT38" s="297" t="str">
        <f>IF(AT37="","",VLOOKUP(AT37,'シフト記号表（勤務時間帯）'!$C$6:$K$35,9,FALSE))</f>
        <v/>
      </c>
      <c r="AU38" s="295" t="str">
        <f>IF(AU37="","",VLOOKUP(AU37,'シフト記号表（勤務時間帯）'!$C$6:$K$35,9,FALSE))</f>
        <v/>
      </c>
      <c r="AV38" s="296" t="str">
        <f>IF(AV37="","",VLOOKUP(AV37,'シフト記号表（勤務時間帯）'!$C$6:$K$35,9,FALSE))</f>
        <v/>
      </c>
      <c r="AW38" s="296" t="str">
        <f>IF(AW37="","",VLOOKUP(AW37,'シフト記号表（勤務時間帯）'!$C$6:$K$35,9,FALSE))</f>
        <v/>
      </c>
      <c r="AX38" s="657">
        <f>IF($BB$3="４週",SUM(S38:AT38),IF($BB$3="暦月",SUM(S38:AW38),""))</f>
        <v>0</v>
      </c>
      <c r="AY38" s="658"/>
      <c r="AZ38" s="659">
        <f>IF($BB$3="４週",AX38/4,IF($BB$3="暦月",'認知症対応型通所（1枚版）'!AX38/('認知症対応型通所（1枚版）'!$BB$8/7),""))</f>
        <v>0</v>
      </c>
      <c r="BA38" s="660"/>
      <c r="BB38" s="706"/>
      <c r="BC38" s="707"/>
      <c r="BD38" s="707"/>
      <c r="BE38" s="707"/>
      <c r="BF38" s="708"/>
    </row>
    <row r="39" spans="2:58" ht="20.25" customHeight="1">
      <c r="B39" s="668"/>
      <c r="C39" s="676"/>
      <c r="D39" s="677"/>
      <c r="E39" s="678"/>
      <c r="F39" s="294">
        <f>C37</f>
        <v>0</v>
      </c>
      <c r="G39" s="701"/>
      <c r="H39" s="685"/>
      <c r="I39" s="683"/>
      <c r="J39" s="683"/>
      <c r="K39" s="684"/>
      <c r="L39" s="702"/>
      <c r="M39" s="696"/>
      <c r="N39" s="696"/>
      <c r="O39" s="697"/>
      <c r="P39" s="698" t="s">
        <v>629</v>
      </c>
      <c r="Q39" s="699"/>
      <c r="R39" s="700"/>
      <c r="S39" s="299" t="str">
        <f>IF(S37="","",VLOOKUP(S37,'シフト記号表（勤務時間帯）'!$C$6:$U$35,19,FALSE))</f>
        <v/>
      </c>
      <c r="T39" s="300" t="str">
        <f>IF(T37="","",VLOOKUP(T37,'シフト記号表（勤務時間帯）'!$C$6:$U$35,19,FALSE))</f>
        <v/>
      </c>
      <c r="U39" s="300" t="str">
        <f>IF(U37="","",VLOOKUP(U37,'シフト記号表（勤務時間帯）'!$C$6:$U$35,19,FALSE))</f>
        <v/>
      </c>
      <c r="V39" s="300" t="str">
        <f>IF(V37="","",VLOOKUP(V37,'シフト記号表（勤務時間帯）'!$C$6:$U$35,19,FALSE))</f>
        <v/>
      </c>
      <c r="W39" s="300" t="str">
        <f>IF(W37="","",VLOOKUP(W37,'シフト記号表（勤務時間帯）'!$C$6:$U$35,19,FALSE))</f>
        <v/>
      </c>
      <c r="X39" s="300" t="str">
        <f>IF(X37="","",VLOOKUP(X37,'シフト記号表（勤務時間帯）'!$C$6:$U$35,19,FALSE))</f>
        <v/>
      </c>
      <c r="Y39" s="301" t="str">
        <f>IF(Y37="","",VLOOKUP(Y37,'シフト記号表（勤務時間帯）'!$C$6:$U$35,19,FALSE))</f>
        <v/>
      </c>
      <c r="Z39" s="299" t="str">
        <f>IF(Z37="","",VLOOKUP(Z37,'シフト記号表（勤務時間帯）'!$C$6:$U$35,19,FALSE))</f>
        <v/>
      </c>
      <c r="AA39" s="300" t="str">
        <f>IF(AA37="","",VLOOKUP(AA37,'シフト記号表（勤務時間帯）'!$C$6:$U$35,19,FALSE))</f>
        <v/>
      </c>
      <c r="AB39" s="300" t="str">
        <f>IF(AB37="","",VLOOKUP(AB37,'シフト記号表（勤務時間帯）'!$C$6:$U$35,19,FALSE))</f>
        <v/>
      </c>
      <c r="AC39" s="300" t="str">
        <f>IF(AC37="","",VLOOKUP(AC37,'シフト記号表（勤務時間帯）'!$C$6:$U$35,19,FALSE))</f>
        <v/>
      </c>
      <c r="AD39" s="300" t="str">
        <f>IF(AD37="","",VLOOKUP(AD37,'シフト記号表（勤務時間帯）'!$C$6:$U$35,19,FALSE))</f>
        <v/>
      </c>
      <c r="AE39" s="300" t="str">
        <f>IF(AE37="","",VLOOKUP(AE37,'シフト記号表（勤務時間帯）'!$C$6:$U$35,19,FALSE))</f>
        <v/>
      </c>
      <c r="AF39" s="301" t="str">
        <f>IF(AF37="","",VLOOKUP(AF37,'シフト記号表（勤務時間帯）'!$C$6:$U$35,19,FALSE))</f>
        <v/>
      </c>
      <c r="AG39" s="299" t="str">
        <f>IF(AG37="","",VLOOKUP(AG37,'シフト記号表（勤務時間帯）'!$C$6:$U$35,19,FALSE))</f>
        <v/>
      </c>
      <c r="AH39" s="300" t="str">
        <f>IF(AH37="","",VLOOKUP(AH37,'シフト記号表（勤務時間帯）'!$C$6:$U$35,19,FALSE))</f>
        <v/>
      </c>
      <c r="AI39" s="300" t="str">
        <f>IF(AI37="","",VLOOKUP(AI37,'シフト記号表（勤務時間帯）'!$C$6:$U$35,19,FALSE))</f>
        <v/>
      </c>
      <c r="AJ39" s="300" t="str">
        <f>IF(AJ37="","",VLOOKUP(AJ37,'シフト記号表（勤務時間帯）'!$C$6:$U$35,19,FALSE))</f>
        <v/>
      </c>
      <c r="AK39" s="300" t="str">
        <f>IF(AK37="","",VLOOKUP(AK37,'シフト記号表（勤務時間帯）'!$C$6:$U$35,19,FALSE))</f>
        <v/>
      </c>
      <c r="AL39" s="300" t="str">
        <f>IF(AL37="","",VLOOKUP(AL37,'シフト記号表（勤務時間帯）'!$C$6:$U$35,19,FALSE))</f>
        <v/>
      </c>
      <c r="AM39" s="301" t="str">
        <f>IF(AM37="","",VLOOKUP(AM37,'シフト記号表（勤務時間帯）'!$C$6:$U$35,19,FALSE))</f>
        <v/>
      </c>
      <c r="AN39" s="299" t="str">
        <f>IF(AN37="","",VLOOKUP(AN37,'シフト記号表（勤務時間帯）'!$C$6:$U$35,19,FALSE))</f>
        <v/>
      </c>
      <c r="AO39" s="300" t="str">
        <f>IF(AO37="","",VLOOKUP(AO37,'シフト記号表（勤務時間帯）'!$C$6:$U$35,19,FALSE))</f>
        <v/>
      </c>
      <c r="AP39" s="300" t="str">
        <f>IF(AP37="","",VLOOKUP(AP37,'シフト記号表（勤務時間帯）'!$C$6:$U$35,19,FALSE))</f>
        <v/>
      </c>
      <c r="AQ39" s="300" t="str">
        <f>IF(AQ37="","",VLOOKUP(AQ37,'シフト記号表（勤務時間帯）'!$C$6:$U$35,19,FALSE))</f>
        <v/>
      </c>
      <c r="AR39" s="300" t="str">
        <f>IF(AR37="","",VLOOKUP(AR37,'シフト記号表（勤務時間帯）'!$C$6:$U$35,19,FALSE))</f>
        <v/>
      </c>
      <c r="AS39" s="300" t="str">
        <f>IF(AS37="","",VLOOKUP(AS37,'シフト記号表（勤務時間帯）'!$C$6:$U$35,19,FALSE))</f>
        <v/>
      </c>
      <c r="AT39" s="301" t="str">
        <f>IF(AT37="","",VLOOKUP(AT37,'シフト記号表（勤務時間帯）'!$C$6:$U$35,19,FALSE))</f>
        <v/>
      </c>
      <c r="AU39" s="299" t="str">
        <f>IF(AU37="","",VLOOKUP(AU37,'シフト記号表（勤務時間帯）'!$C$6:$U$35,19,FALSE))</f>
        <v/>
      </c>
      <c r="AV39" s="300" t="str">
        <f>IF(AV37="","",VLOOKUP(AV37,'シフト記号表（勤務時間帯）'!$C$6:$U$35,19,FALSE))</f>
        <v/>
      </c>
      <c r="AW39" s="300" t="str">
        <f>IF(AW37="","",VLOOKUP(AW37,'シフト記号表（勤務時間帯）'!$C$6:$U$35,19,FALSE))</f>
        <v/>
      </c>
      <c r="AX39" s="664">
        <f>IF($BB$3="４週",SUM(S39:AT39),IF($BB$3="暦月",SUM(S39:AW39),""))</f>
        <v>0</v>
      </c>
      <c r="AY39" s="665"/>
      <c r="AZ39" s="666">
        <f>IF($BB$3="４週",AX39/4,IF($BB$3="暦月",'認知症対応型通所（1枚版）'!AX39/('認知症対応型通所（1枚版）'!$BB$8/7),""))</f>
        <v>0</v>
      </c>
      <c r="BA39" s="667"/>
      <c r="BB39" s="709"/>
      <c r="BC39" s="710"/>
      <c r="BD39" s="710"/>
      <c r="BE39" s="710"/>
      <c r="BF39" s="711"/>
    </row>
    <row r="40" spans="2:58" ht="20.25" customHeight="1">
      <c r="B40" s="668">
        <f>B37+1</f>
        <v>7</v>
      </c>
      <c r="C40" s="670"/>
      <c r="D40" s="671"/>
      <c r="E40" s="672"/>
      <c r="F40" s="302"/>
      <c r="G40" s="679"/>
      <c r="H40" s="682"/>
      <c r="I40" s="683"/>
      <c r="J40" s="683"/>
      <c r="K40" s="684"/>
      <c r="L40" s="689"/>
      <c r="M40" s="646"/>
      <c r="N40" s="646"/>
      <c r="O40" s="647"/>
      <c r="P40" s="692" t="s">
        <v>626</v>
      </c>
      <c r="Q40" s="693"/>
      <c r="R40" s="694"/>
      <c r="S40" s="291"/>
      <c r="T40" s="292"/>
      <c r="U40" s="292"/>
      <c r="V40" s="292"/>
      <c r="W40" s="292"/>
      <c r="X40" s="292"/>
      <c r="Y40" s="293"/>
      <c r="Z40" s="291"/>
      <c r="AA40" s="292"/>
      <c r="AB40" s="292"/>
      <c r="AC40" s="292"/>
      <c r="AD40" s="292"/>
      <c r="AE40" s="292"/>
      <c r="AF40" s="293"/>
      <c r="AG40" s="291"/>
      <c r="AH40" s="292"/>
      <c r="AI40" s="292"/>
      <c r="AJ40" s="292"/>
      <c r="AK40" s="292"/>
      <c r="AL40" s="292"/>
      <c r="AM40" s="293"/>
      <c r="AN40" s="291"/>
      <c r="AO40" s="292"/>
      <c r="AP40" s="292"/>
      <c r="AQ40" s="292"/>
      <c r="AR40" s="292"/>
      <c r="AS40" s="292"/>
      <c r="AT40" s="293"/>
      <c r="AU40" s="291"/>
      <c r="AV40" s="292"/>
      <c r="AW40" s="292"/>
      <c r="AX40" s="641"/>
      <c r="AY40" s="642"/>
      <c r="AZ40" s="643"/>
      <c r="BA40" s="644"/>
      <c r="BB40" s="703"/>
      <c r="BC40" s="704"/>
      <c r="BD40" s="704"/>
      <c r="BE40" s="704"/>
      <c r="BF40" s="705"/>
    </row>
    <row r="41" spans="2:58" ht="20.25" customHeight="1">
      <c r="B41" s="668"/>
      <c r="C41" s="673"/>
      <c r="D41" s="674"/>
      <c r="E41" s="675"/>
      <c r="F41" s="294"/>
      <c r="G41" s="680"/>
      <c r="H41" s="685"/>
      <c r="I41" s="683"/>
      <c r="J41" s="683"/>
      <c r="K41" s="684"/>
      <c r="L41" s="690"/>
      <c r="M41" s="649"/>
      <c r="N41" s="649"/>
      <c r="O41" s="650"/>
      <c r="P41" s="654" t="s">
        <v>628</v>
      </c>
      <c r="Q41" s="655"/>
      <c r="R41" s="656"/>
      <c r="S41" s="295" t="str">
        <f>IF(S40="","",VLOOKUP(S40,'シフト記号表（勤務時間帯）'!$C$6:$K$35,9,FALSE))</f>
        <v/>
      </c>
      <c r="T41" s="296" t="str">
        <f>IF(T40="","",VLOOKUP(T40,'シフト記号表（勤務時間帯）'!$C$6:$K$35,9,FALSE))</f>
        <v/>
      </c>
      <c r="U41" s="296" t="str">
        <f>IF(U40="","",VLOOKUP(U40,'シフト記号表（勤務時間帯）'!$C$6:$K$35,9,FALSE))</f>
        <v/>
      </c>
      <c r="V41" s="296" t="str">
        <f>IF(V40="","",VLOOKUP(V40,'シフト記号表（勤務時間帯）'!$C$6:$K$35,9,FALSE))</f>
        <v/>
      </c>
      <c r="W41" s="296" t="str">
        <f>IF(W40="","",VLOOKUP(W40,'シフト記号表（勤務時間帯）'!$C$6:$K$35,9,FALSE))</f>
        <v/>
      </c>
      <c r="X41" s="296" t="str">
        <f>IF(X40="","",VLOOKUP(X40,'シフト記号表（勤務時間帯）'!$C$6:$K$35,9,FALSE))</f>
        <v/>
      </c>
      <c r="Y41" s="297" t="str">
        <f>IF(Y40="","",VLOOKUP(Y40,'シフト記号表（勤務時間帯）'!$C$6:$K$35,9,FALSE))</f>
        <v/>
      </c>
      <c r="Z41" s="295" t="str">
        <f>IF(Z40="","",VLOOKUP(Z40,'シフト記号表（勤務時間帯）'!$C$6:$K$35,9,FALSE))</f>
        <v/>
      </c>
      <c r="AA41" s="296" t="str">
        <f>IF(AA40="","",VLOOKUP(AA40,'シフト記号表（勤務時間帯）'!$C$6:$K$35,9,FALSE))</f>
        <v/>
      </c>
      <c r="AB41" s="296" t="str">
        <f>IF(AB40="","",VLOOKUP(AB40,'シフト記号表（勤務時間帯）'!$C$6:$K$35,9,FALSE))</f>
        <v/>
      </c>
      <c r="AC41" s="296" t="str">
        <f>IF(AC40="","",VLOOKUP(AC40,'シフト記号表（勤務時間帯）'!$C$6:$K$35,9,FALSE))</f>
        <v/>
      </c>
      <c r="AD41" s="296" t="str">
        <f>IF(AD40="","",VLOOKUP(AD40,'シフト記号表（勤務時間帯）'!$C$6:$K$35,9,FALSE))</f>
        <v/>
      </c>
      <c r="AE41" s="296" t="str">
        <f>IF(AE40="","",VLOOKUP(AE40,'シフト記号表（勤務時間帯）'!$C$6:$K$35,9,FALSE))</f>
        <v/>
      </c>
      <c r="AF41" s="297" t="str">
        <f>IF(AF40="","",VLOOKUP(AF40,'シフト記号表（勤務時間帯）'!$C$6:$K$35,9,FALSE))</f>
        <v/>
      </c>
      <c r="AG41" s="295" t="str">
        <f>IF(AG40="","",VLOOKUP(AG40,'シフト記号表（勤務時間帯）'!$C$6:$K$35,9,FALSE))</f>
        <v/>
      </c>
      <c r="AH41" s="296" t="str">
        <f>IF(AH40="","",VLOOKUP(AH40,'シフト記号表（勤務時間帯）'!$C$6:$K$35,9,FALSE))</f>
        <v/>
      </c>
      <c r="AI41" s="296" t="str">
        <f>IF(AI40="","",VLOOKUP(AI40,'シフト記号表（勤務時間帯）'!$C$6:$K$35,9,FALSE))</f>
        <v/>
      </c>
      <c r="AJ41" s="296" t="str">
        <f>IF(AJ40="","",VLOOKUP(AJ40,'シフト記号表（勤務時間帯）'!$C$6:$K$35,9,FALSE))</f>
        <v/>
      </c>
      <c r="AK41" s="296" t="str">
        <f>IF(AK40="","",VLOOKUP(AK40,'シフト記号表（勤務時間帯）'!$C$6:$K$35,9,FALSE))</f>
        <v/>
      </c>
      <c r="AL41" s="296" t="str">
        <f>IF(AL40="","",VLOOKUP(AL40,'シフト記号表（勤務時間帯）'!$C$6:$K$35,9,FALSE))</f>
        <v/>
      </c>
      <c r="AM41" s="297" t="str">
        <f>IF(AM40="","",VLOOKUP(AM40,'シフト記号表（勤務時間帯）'!$C$6:$K$35,9,FALSE))</f>
        <v/>
      </c>
      <c r="AN41" s="295" t="str">
        <f>IF(AN40="","",VLOOKUP(AN40,'シフト記号表（勤務時間帯）'!$C$6:$K$35,9,FALSE))</f>
        <v/>
      </c>
      <c r="AO41" s="296" t="str">
        <f>IF(AO40="","",VLOOKUP(AO40,'シフト記号表（勤務時間帯）'!$C$6:$K$35,9,FALSE))</f>
        <v/>
      </c>
      <c r="AP41" s="296" t="str">
        <f>IF(AP40="","",VLOOKUP(AP40,'シフト記号表（勤務時間帯）'!$C$6:$K$35,9,FALSE))</f>
        <v/>
      </c>
      <c r="AQ41" s="296" t="str">
        <f>IF(AQ40="","",VLOOKUP(AQ40,'シフト記号表（勤務時間帯）'!$C$6:$K$35,9,FALSE))</f>
        <v/>
      </c>
      <c r="AR41" s="296" t="str">
        <f>IF(AR40="","",VLOOKUP(AR40,'シフト記号表（勤務時間帯）'!$C$6:$K$35,9,FALSE))</f>
        <v/>
      </c>
      <c r="AS41" s="296" t="str">
        <f>IF(AS40="","",VLOOKUP(AS40,'シフト記号表（勤務時間帯）'!$C$6:$K$35,9,FALSE))</f>
        <v/>
      </c>
      <c r="AT41" s="297" t="str">
        <f>IF(AT40="","",VLOOKUP(AT40,'シフト記号表（勤務時間帯）'!$C$6:$K$35,9,FALSE))</f>
        <v/>
      </c>
      <c r="AU41" s="295" t="str">
        <f>IF(AU40="","",VLOOKUP(AU40,'シフト記号表（勤務時間帯）'!$C$6:$K$35,9,FALSE))</f>
        <v/>
      </c>
      <c r="AV41" s="296" t="str">
        <f>IF(AV40="","",VLOOKUP(AV40,'シフト記号表（勤務時間帯）'!$C$6:$K$35,9,FALSE))</f>
        <v/>
      </c>
      <c r="AW41" s="296" t="str">
        <f>IF(AW40="","",VLOOKUP(AW40,'シフト記号表（勤務時間帯）'!$C$6:$K$35,9,FALSE))</f>
        <v/>
      </c>
      <c r="AX41" s="657">
        <f>IF($BB$3="４週",SUM(S41:AT41),IF($BB$3="暦月",SUM(S41:AW41),""))</f>
        <v>0</v>
      </c>
      <c r="AY41" s="658"/>
      <c r="AZ41" s="659">
        <f>IF($BB$3="４週",AX41/4,IF($BB$3="暦月",'認知症対応型通所（1枚版）'!AX41/('認知症対応型通所（1枚版）'!$BB$8/7),""))</f>
        <v>0</v>
      </c>
      <c r="BA41" s="660"/>
      <c r="BB41" s="706"/>
      <c r="BC41" s="707"/>
      <c r="BD41" s="707"/>
      <c r="BE41" s="707"/>
      <c r="BF41" s="708"/>
    </row>
    <row r="42" spans="2:58" ht="20.25" customHeight="1">
      <c r="B42" s="668"/>
      <c r="C42" s="676"/>
      <c r="D42" s="677"/>
      <c r="E42" s="678"/>
      <c r="F42" s="294">
        <f>C40</f>
        <v>0</v>
      </c>
      <c r="G42" s="701"/>
      <c r="H42" s="685"/>
      <c r="I42" s="683"/>
      <c r="J42" s="683"/>
      <c r="K42" s="684"/>
      <c r="L42" s="702"/>
      <c r="M42" s="696"/>
      <c r="N42" s="696"/>
      <c r="O42" s="697"/>
      <c r="P42" s="698" t="s">
        <v>629</v>
      </c>
      <c r="Q42" s="699"/>
      <c r="R42" s="700"/>
      <c r="S42" s="299" t="str">
        <f>IF(S40="","",VLOOKUP(S40,'シフト記号表（勤務時間帯）'!$C$6:$U$35,19,FALSE))</f>
        <v/>
      </c>
      <c r="T42" s="300" t="str">
        <f>IF(T40="","",VLOOKUP(T40,'シフト記号表（勤務時間帯）'!$C$6:$U$35,19,FALSE))</f>
        <v/>
      </c>
      <c r="U42" s="300" t="str">
        <f>IF(U40="","",VLOOKUP(U40,'シフト記号表（勤務時間帯）'!$C$6:$U$35,19,FALSE))</f>
        <v/>
      </c>
      <c r="V42" s="300" t="str">
        <f>IF(V40="","",VLOOKUP(V40,'シフト記号表（勤務時間帯）'!$C$6:$U$35,19,FALSE))</f>
        <v/>
      </c>
      <c r="W42" s="300" t="str">
        <f>IF(W40="","",VLOOKUP(W40,'シフト記号表（勤務時間帯）'!$C$6:$U$35,19,FALSE))</f>
        <v/>
      </c>
      <c r="X42" s="300" t="str">
        <f>IF(X40="","",VLOOKUP(X40,'シフト記号表（勤務時間帯）'!$C$6:$U$35,19,FALSE))</f>
        <v/>
      </c>
      <c r="Y42" s="301" t="str">
        <f>IF(Y40="","",VLOOKUP(Y40,'シフト記号表（勤務時間帯）'!$C$6:$U$35,19,FALSE))</f>
        <v/>
      </c>
      <c r="Z42" s="299" t="str">
        <f>IF(Z40="","",VLOOKUP(Z40,'シフト記号表（勤務時間帯）'!$C$6:$U$35,19,FALSE))</f>
        <v/>
      </c>
      <c r="AA42" s="300" t="str">
        <f>IF(AA40="","",VLOOKUP(AA40,'シフト記号表（勤務時間帯）'!$C$6:$U$35,19,FALSE))</f>
        <v/>
      </c>
      <c r="AB42" s="300" t="str">
        <f>IF(AB40="","",VLOOKUP(AB40,'シフト記号表（勤務時間帯）'!$C$6:$U$35,19,FALSE))</f>
        <v/>
      </c>
      <c r="AC42" s="300" t="str">
        <f>IF(AC40="","",VLOOKUP(AC40,'シフト記号表（勤務時間帯）'!$C$6:$U$35,19,FALSE))</f>
        <v/>
      </c>
      <c r="AD42" s="300" t="str">
        <f>IF(AD40="","",VLOOKUP(AD40,'シフト記号表（勤務時間帯）'!$C$6:$U$35,19,FALSE))</f>
        <v/>
      </c>
      <c r="AE42" s="300" t="str">
        <f>IF(AE40="","",VLOOKUP(AE40,'シフト記号表（勤務時間帯）'!$C$6:$U$35,19,FALSE))</f>
        <v/>
      </c>
      <c r="AF42" s="301" t="str">
        <f>IF(AF40="","",VLOOKUP(AF40,'シフト記号表（勤務時間帯）'!$C$6:$U$35,19,FALSE))</f>
        <v/>
      </c>
      <c r="AG42" s="299" t="str">
        <f>IF(AG40="","",VLOOKUP(AG40,'シフト記号表（勤務時間帯）'!$C$6:$U$35,19,FALSE))</f>
        <v/>
      </c>
      <c r="AH42" s="300" t="str">
        <f>IF(AH40="","",VLOOKUP(AH40,'シフト記号表（勤務時間帯）'!$C$6:$U$35,19,FALSE))</f>
        <v/>
      </c>
      <c r="AI42" s="300" t="str">
        <f>IF(AI40="","",VLOOKUP(AI40,'シフト記号表（勤務時間帯）'!$C$6:$U$35,19,FALSE))</f>
        <v/>
      </c>
      <c r="AJ42" s="300" t="str">
        <f>IF(AJ40="","",VLOOKUP(AJ40,'シフト記号表（勤務時間帯）'!$C$6:$U$35,19,FALSE))</f>
        <v/>
      </c>
      <c r="AK42" s="300" t="str">
        <f>IF(AK40="","",VLOOKUP(AK40,'シフト記号表（勤務時間帯）'!$C$6:$U$35,19,FALSE))</f>
        <v/>
      </c>
      <c r="AL42" s="300" t="str">
        <f>IF(AL40="","",VLOOKUP(AL40,'シフト記号表（勤務時間帯）'!$C$6:$U$35,19,FALSE))</f>
        <v/>
      </c>
      <c r="AM42" s="301" t="str">
        <f>IF(AM40="","",VLOOKUP(AM40,'シフト記号表（勤務時間帯）'!$C$6:$U$35,19,FALSE))</f>
        <v/>
      </c>
      <c r="AN42" s="299" t="str">
        <f>IF(AN40="","",VLOOKUP(AN40,'シフト記号表（勤務時間帯）'!$C$6:$U$35,19,FALSE))</f>
        <v/>
      </c>
      <c r="AO42" s="300" t="str">
        <f>IF(AO40="","",VLOOKUP(AO40,'シフト記号表（勤務時間帯）'!$C$6:$U$35,19,FALSE))</f>
        <v/>
      </c>
      <c r="AP42" s="300" t="str">
        <f>IF(AP40="","",VLOOKUP(AP40,'シフト記号表（勤務時間帯）'!$C$6:$U$35,19,FALSE))</f>
        <v/>
      </c>
      <c r="AQ42" s="300" t="str">
        <f>IF(AQ40="","",VLOOKUP(AQ40,'シフト記号表（勤務時間帯）'!$C$6:$U$35,19,FALSE))</f>
        <v/>
      </c>
      <c r="AR42" s="300" t="str">
        <f>IF(AR40="","",VLOOKUP(AR40,'シフト記号表（勤務時間帯）'!$C$6:$U$35,19,FALSE))</f>
        <v/>
      </c>
      <c r="AS42" s="300" t="str">
        <f>IF(AS40="","",VLOOKUP(AS40,'シフト記号表（勤務時間帯）'!$C$6:$U$35,19,FALSE))</f>
        <v/>
      </c>
      <c r="AT42" s="301" t="str">
        <f>IF(AT40="","",VLOOKUP(AT40,'シフト記号表（勤務時間帯）'!$C$6:$U$35,19,FALSE))</f>
        <v/>
      </c>
      <c r="AU42" s="299" t="str">
        <f>IF(AU40="","",VLOOKUP(AU40,'シフト記号表（勤務時間帯）'!$C$6:$U$35,19,FALSE))</f>
        <v/>
      </c>
      <c r="AV42" s="300" t="str">
        <f>IF(AV40="","",VLOOKUP(AV40,'シフト記号表（勤務時間帯）'!$C$6:$U$35,19,FALSE))</f>
        <v/>
      </c>
      <c r="AW42" s="300" t="str">
        <f>IF(AW40="","",VLOOKUP(AW40,'シフト記号表（勤務時間帯）'!$C$6:$U$35,19,FALSE))</f>
        <v/>
      </c>
      <c r="AX42" s="664">
        <f>IF($BB$3="４週",SUM(S42:AT42),IF($BB$3="暦月",SUM(S42:AW42),""))</f>
        <v>0</v>
      </c>
      <c r="AY42" s="665"/>
      <c r="AZ42" s="666">
        <f>IF($BB$3="４週",AX42/4,IF($BB$3="暦月",'認知症対応型通所（1枚版）'!AX42/('認知症対応型通所（1枚版）'!$BB$8/7),""))</f>
        <v>0</v>
      </c>
      <c r="BA42" s="667"/>
      <c r="BB42" s="709"/>
      <c r="BC42" s="710"/>
      <c r="BD42" s="710"/>
      <c r="BE42" s="710"/>
      <c r="BF42" s="711"/>
    </row>
    <row r="43" spans="2:58" ht="20.25" customHeight="1">
      <c r="B43" s="668">
        <f>B40+1</f>
        <v>8</v>
      </c>
      <c r="C43" s="670"/>
      <c r="D43" s="671"/>
      <c r="E43" s="672"/>
      <c r="F43" s="302"/>
      <c r="G43" s="679"/>
      <c r="H43" s="682"/>
      <c r="I43" s="683"/>
      <c r="J43" s="683"/>
      <c r="K43" s="684"/>
      <c r="L43" s="689"/>
      <c r="M43" s="646"/>
      <c r="N43" s="646"/>
      <c r="O43" s="647"/>
      <c r="P43" s="692" t="s">
        <v>626</v>
      </c>
      <c r="Q43" s="693"/>
      <c r="R43" s="694"/>
      <c r="S43" s="291"/>
      <c r="T43" s="292"/>
      <c r="U43" s="292"/>
      <c r="V43" s="292"/>
      <c r="W43" s="292"/>
      <c r="X43" s="292"/>
      <c r="Y43" s="293"/>
      <c r="Z43" s="291"/>
      <c r="AA43" s="292"/>
      <c r="AB43" s="292"/>
      <c r="AC43" s="292"/>
      <c r="AD43" s="292"/>
      <c r="AE43" s="292"/>
      <c r="AF43" s="293"/>
      <c r="AG43" s="291"/>
      <c r="AH43" s="292"/>
      <c r="AI43" s="292"/>
      <c r="AJ43" s="292"/>
      <c r="AK43" s="292"/>
      <c r="AL43" s="292"/>
      <c r="AM43" s="293"/>
      <c r="AN43" s="291"/>
      <c r="AO43" s="292"/>
      <c r="AP43" s="292"/>
      <c r="AQ43" s="292"/>
      <c r="AR43" s="292"/>
      <c r="AS43" s="292"/>
      <c r="AT43" s="293"/>
      <c r="AU43" s="291"/>
      <c r="AV43" s="292"/>
      <c r="AW43" s="292"/>
      <c r="AX43" s="641"/>
      <c r="AY43" s="642"/>
      <c r="AZ43" s="643"/>
      <c r="BA43" s="644"/>
      <c r="BB43" s="703"/>
      <c r="BC43" s="704"/>
      <c r="BD43" s="704"/>
      <c r="BE43" s="704"/>
      <c r="BF43" s="705"/>
    </row>
    <row r="44" spans="2:58" ht="20.25" customHeight="1">
      <c r="B44" s="668"/>
      <c r="C44" s="673"/>
      <c r="D44" s="674"/>
      <c r="E44" s="675"/>
      <c r="F44" s="294"/>
      <c r="G44" s="680"/>
      <c r="H44" s="685"/>
      <c r="I44" s="683"/>
      <c r="J44" s="683"/>
      <c r="K44" s="684"/>
      <c r="L44" s="690"/>
      <c r="M44" s="649"/>
      <c r="N44" s="649"/>
      <c r="O44" s="650"/>
      <c r="P44" s="654" t="s">
        <v>628</v>
      </c>
      <c r="Q44" s="655"/>
      <c r="R44" s="656"/>
      <c r="S44" s="295" t="str">
        <f>IF(S43="","",VLOOKUP(S43,'シフト記号表（勤務時間帯）'!$C$6:$K$35,9,FALSE))</f>
        <v/>
      </c>
      <c r="T44" s="296" t="str">
        <f>IF(T43="","",VLOOKUP(T43,'シフト記号表（勤務時間帯）'!$C$6:$K$35,9,FALSE))</f>
        <v/>
      </c>
      <c r="U44" s="296" t="str">
        <f>IF(U43="","",VLOOKUP(U43,'シフト記号表（勤務時間帯）'!$C$6:$K$35,9,FALSE))</f>
        <v/>
      </c>
      <c r="V44" s="296" t="str">
        <f>IF(V43="","",VLOOKUP(V43,'シフト記号表（勤務時間帯）'!$C$6:$K$35,9,FALSE))</f>
        <v/>
      </c>
      <c r="W44" s="296" t="str">
        <f>IF(W43="","",VLOOKUP(W43,'シフト記号表（勤務時間帯）'!$C$6:$K$35,9,FALSE))</f>
        <v/>
      </c>
      <c r="X44" s="296" t="str">
        <f>IF(X43="","",VLOOKUP(X43,'シフト記号表（勤務時間帯）'!$C$6:$K$35,9,FALSE))</f>
        <v/>
      </c>
      <c r="Y44" s="297" t="str">
        <f>IF(Y43="","",VLOOKUP(Y43,'シフト記号表（勤務時間帯）'!$C$6:$K$35,9,FALSE))</f>
        <v/>
      </c>
      <c r="Z44" s="295" t="str">
        <f>IF(Z43="","",VLOOKUP(Z43,'シフト記号表（勤務時間帯）'!$C$6:$K$35,9,FALSE))</f>
        <v/>
      </c>
      <c r="AA44" s="296" t="str">
        <f>IF(AA43="","",VLOOKUP(AA43,'シフト記号表（勤務時間帯）'!$C$6:$K$35,9,FALSE))</f>
        <v/>
      </c>
      <c r="AB44" s="296" t="str">
        <f>IF(AB43="","",VLOOKUP(AB43,'シフト記号表（勤務時間帯）'!$C$6:$K$35,9,FALSE))</f>
        <v/>
      </c>
      <c r="AC44" s="296" t="str">
        <f>IF(AC43="","",VLOOKUP(AC43,'シフト記号表（勤務時間帯）'!$C$6:$K$35,9,FALSE))</f>
        <v/>
      </c>
      <c r="AD44" s="296" t="str">
        <f>IF(AD43="","",VLOOKUP(AD43,'シフト記号表（勤務時間帯）'!$C$6:$K$35,9,FALSE))</f>
        <v/>
      </c>
      <c r="AE44" s="296" t="str">
        <f>IF(AE43="","",VLOOKUP(AE43,'シフト記号表（勤務時間帯）'!$C$6:$K$35,9,FALSE))</f>
        <v/>
      </c>
      <c r="AF44" s="297" t="str">
        <f>IF(AF43="","",VLOOKUP(AF43,'シフト記号表（勤務時間帯）'!$C$6:$K$35,9,FALSE))</f>
        <v/>
      </c>
      <c r="AG44" s="295" t="str">
        <f>IF(AG43="","",VLOOKUP(AG43,'シフト記号表（勤務時間帯）'!$C$6:$K$35,9,FALSE))</f>
        <v/>
      </c>
      <c r="AH44" s="296" t="str">
        <f>IF(AH43="","",VLOOKUP(AH43,'シフト記号表（勤務時間帯）'!$C$6:$K$35,9,FALSE))</f>
        <v/>
      </c>
      <c r="AI44" s="296" t="str">
        <f>IF(AI43="","",VLOOKUP(AI43,'シフト記号表（勤務時間帯）'!$C$6:$K$35,9,FALSE))</f>
        <v/>
      </c>
      <c r="AJ44" s="296" t="str">
        <f>IF(AJ43="","",VLOOKUP(AJ43,'シフト記号表（勤務時間帯）'!$C$6:$K$35,9,FALSE))</f>
        <v/>
      </c>
      <c r="AK44" s="296" t="str">
        <f>IF(AK43="","",VLOOKUP(AK43,'シフト記号表（勤務時間帯）'!$C$6:$K$35,9,FALSE))</f>
        <v/>
      </c>
      <c r="AL44" s="296" t="str">
        <f>IF(AL43="","",VLOOKUP(AL43,'シフト記号表（勤務時間帯）'!$C$6:$K$35,9,FALSE))</f>
        <v/>
      </c>
      <c r="AM44" s="297" t="str">
        <f>IF(AM43="","",VLOOKUP(AM43,'シフト記号表（勤務時間帯）'!$C$6:$K$35,9,FALSE))</f>
        <v/>
      </c>
      <c r="AN44" s="295" t="str">
        <f>IF(AN43="","",VLOOKUP(AN43,'シフト記号表（勤務時間帯）'!$C$6:$K$35,9,FALSE))</f>
        <v/>
      </c>
      <c r="AO44" s="296" t="str">
        <f>IF(AO43="","",VLOOKUP(AO43,'シフト記号表（勤務時間帯）'!$C$6:$K$35,9,FALSE))</f>
        <v/>
      </c>
      <c r="AP44" s="296" t="str">
        <f>IF(AP43="","",VLOOKUP(AP43,'シフト記号表（勤務時間帯）'!$C$6:$K$35,9,FALSE))</f>
        <v/>
      </c>
      <c r="AQ44" s="296" t="str">
        <f>IF(AQ43="","",VLOOKUP(AQ43,'シフト記号表（勤務時間帯）'!$C$6:$K$35,9,FALSE))</f>
        <v/>
      </c>
      <c r="AR44" s="296" t="str">
        <f>IF(AR43="","",VLOOKUP(AR43,'シフト記号表（勤務時間帯）'!$C$6:$K$35,9,FALSE))</f>
        <v/>
      </c>
      <c r="AS44" s="296" t="str">
        <f>IF(AS43="","",VLOOKUP(AS43,'シフト記号表（勤務時間帯）'!$C$6:$K$35,9,FALSE))</f>
        <v/>
      </c>
      <c r="AT44" s="297" t="str">
        <f>IF(AT43="","",VLOOKUP(AT43,'シフト記号表（勤務時間帯）'!$C$6:$K$35,9,FALSE))</f>
        <v/>
      </c>
      <c r="AU44" s="295" t="str">
        <f>IF(AU43="","",VLOOKUP(AU43,'シフト記号表（勤務時間帯）'!$C$6:$K$35,9,FALSE))</f>
        <v/>
      </c>
      <c r="AV44" s="296" t="str">
        <f>IF(AV43="","",VLOOKUP(AV43,'シフト記号表（勤務時間帯）'!$C$6:$K$35,9,FALSE))</f>
        <v/>
      </c>
      <c r="AW44" s="296" t="str">
        <f>IF(AW43="","",VLOOKUP(AW43,'シフト記号表（勤務時間帯）'!$C$6:$K$35,9,FALSE))</f>
        <v/>
      </c>
      <c r="AX44" s="657">
        <f>IF($BB$3="４週",SUM(S44:AT44),IF($BB$3="暦月",SUM(S44:AW44),""))</f>
        <v>0</v>
      </c>
      <c r="AY44" s="658"/>
      <c r="AZ44" s="659">
        <f>IF($BB$3="４週",AX44/4,IF($BB$3="暦月",'認知症対応型通所（1枚版）'!AX44/('認知症対応型通所（1枚版）'!$BB$8/7),""))</f>
        <v>0</v>
      </c>
      <c r="BA44" s="660"/>
      <c r="BB44" s="706"/>
      <c r="BC44" s="707"/>
      <c r="BD44" s="707"/>
      <c r="BE44" s="707"/>
      <c r="BF44" s="708"/>
    </row>
    <row r="45" spans="2:58" ht="20.25" customHeight="1">
      <c r="B45" s="668"/>
      <c r="C45" s="676"/>
      <c r="D45" s="677"/>
      <c r="E45" s="678"/>
      <c r="F45" s="294">
        <f>C43</f>
        <v>0</v>
      </c>
      <c r="G45" s="701"/>
      <c r="H45" s="685"/>
      <c r="I45" s="683"/>
      <c r="J45" s="683"/>
      <c r="K45" s="684"/>
      <c r="L45" s="702"/>
      <c r="M45" s="696"/>
      <c r="N45" s="696"/>
      <c r="O45" s="697"/>
      <c r="P45" s="698" t="s">
        <v>629</v>
      </c>
      <c r="Q45" s="699"/>
      <c r="R45" s="700"/>
      <c r="S45" s="299" t="str">
        <f>IF(S43="","",VLOOKUP(S43,'シフト記号表（勤務時間帯）'!$C$6:$U$35,19,FALSE))</f>
        <v/>
      </c>
      <c r="T45" s="300" t="str">
        <f>IF(T43="","",VLOOKUP(T43,'シフト記号表（勤務時間帯）'!$C$6:$U$35,19,FALSE))</f>
        <v/>
      </c>
      <c r="U45" s="300" t="str">
        <f>IF(U43="","",VLOOKUP(U43,'シフト記号表（勤務時間帯）'!$C$6:$U$35,19,FALSE))</f>
        <v/>
      </c>
      <c r="V45" s="300" t="str">
        <f>IF(V43="","",VLOOKUP(V43,'シフト記号表（勤務時間帯）'!$C$6:$U$35,19,FALSE))</f>
        <v/>
      </c>
      <c r="W45" s="300" t="str">
        <f>IF(W43="","",VLOOKUP(W43,'シフト記号表（勤務時間帯）'!$C$6:$U$35,19,FALSE))</f>
        <v/>
      </c>
      <c r="X45" s="300" t="str">
        <f>IF(X43="","",VLOOKUP(X43,'シフト記号表（勤務時間帯）'!$C$6:$U$35,19,FALSE))</f>
        <v/>
      </c>
      <c r="Y45" s="301" t="str">
        <f>IF(Y43="","",VLOOKUP(Y43,'シフト記号表（勤務時間帯）'!$C$6:$U$35,19,FALSE))</f>
        <v/>
      </c>
      <c r="Z45" s="299" t="str">
        <f>IF(Z43="","",VLOOKUP(Z43,'シフト記号表（勤務時間帯）'!$C$6:$U$35,19,FALSE))</f>
        <v/>
      </c>
      <c r="AA45" s="300" t="str">
        <f>IF(AA43="","",VLOOKUP(AA43,'シフト記号表（勤務時間帯）'!$C$6:$U$35,19,FALSE))</f>
        <v/>
      </c>
      <c r="AB45" s="300" t="str">
        <f>IF(AB43="","",VLOOKUP(AB43,'シフト記号表（勤務時間帯）'!$C$6:$U$35,19,FALSE))</f>
        <v/>
      </c>
      <c r="AC45" s="300" t="str">
        <f>IF(AC43="","",VLOOKUP(AC43,'シフト記号表（勤務時間帯）'!$C$6:$U$35,19,FALSE))</f>
        <v/>
      </c>
      <c r="AD45" s="300" t="str">
        <f>IF(AD43="","",VLOOKUP(AD43,'シフト記号表（勤務時間帯）'!$C$6:$U$35,19,FALSE))</f>
        <v/>
      </c>
      <c r="AE45" s="300" t="str">
        <f>IF(AE43="","",VLOOKUP(AE43,'シフト記号表（勤務時間帯）'!$C$6:$U$35,19,FALSE))</f>
        <v/>
      </c>
      <c r="AF45" s="301" t="str">
        <f>IF(AF43="","",VLOOKUP(AF43,'シフト記号表（勤務時間帯）'!$C$6:$U$35,19,FALSE))</f>
        <v/>
      </c>
      <c r="AG45" s="299" t="str">
        <f>IF(AG43="","",VLOOKUP(AG43,'シフト記号表（勤務時間帯）'!$C$6:$U$35,19,FALSE))</f>
        <v/>
      </c>
      <c r="AH45" s="300" t="str">
        <f>IF(AH43="","",VLOOKUP(AH43,'シフト記号表（勤務時間帯）'!$C$6:$U$35,19,FALSE))</f>
        <v/>
      </c>
      <c r="AI45" s="300" t="str">
        <f>IF(AI43="","",VLOOKUP(AI43,'シフト記号表（勤務時間帯）'!$C$6:$U$35,19,FALSE))</f>
        <v/>
      </c>
      <c r="AJ45" s="300" t="str">
        <f>IF(AJ43="","",VLOOKUP(AJ43,'シフト記号表（勤務時間帯）'!$C$6:$U$35,19,FALSE))</f>
        <v/>
      </c>
      <c r="AK45" s="300" t="str">
        <f>IF(AK43="","",VLOOKUP(AK43,'シフト記号表（勤務時間帯）'!$C$6:$U$35,19,FALSE))</f>
        <v/>
      </c>
      <c r="AL45" s="300" t="str">
        <f>IF(AL43="","",VLOOKUP(AL43,'シフト記号表（勤務時間帯）'!$C$6:$U$35,19,FALSE))</f>
        <v/>
      </c>
      <c r="AM45" s="301" t="str">
        <f>IF(AM43="","",VLOOKUP(AM43,'シフト記号表（勤務時間帯）'!$C$6:$U$35,19,FALSE))</f>
        <v/>
      </c>
      <c r="AN45" s="299" t="str">
        <f>IF(AN43="","",VLOOKUP(AN43,'シフト記号表（勤務時間帯）'!$C$6:$U$35,19,FALSE))</f>
        <v/>
      </c>
      <c r="AO45" s="300" t="str">
        <f>IF(AO43="","",VLOOKUP(AO43,'シフト記号表（勤務時間帯）'!$C$6:$U$35,19,FALSE))</f>
        <v/>
      </c>
      <c r="AP45" s="300" t="str">
        <f>IF(AP43="","",VLOOKUP(AP43,'シフト記号表（勤務時間帯）'!$C$6:$U$35,19,FALSE))</f>
        <v/>
      </c>
      <c r="AQ45" s="300" t="str">
        <f>IF(AQ43="","",VLOOKUP(AQ43,'シフト記号表（勤務時間帯）'!$C$6:$U$35,19,FALSE))</f>
        <v/>
      </c>
      <c r="AR45" s="300" t="str">
        <f>IF(AR43="","",VLOOKUP(AR43,'シフト記号表（勤務時間帯）'!$C$6:$U$35,19,FALSE))</f>
        <v/>
      </c>
      <c r="AS45" s="300" t="str">
        <f>IF(AS43="","",VLOOKUP(AS43,'シフト記号表（勤務時間帯）'!$C$6:$U$35,19,FALSE))</f>
        <v/>
      </c>
      <c r="AT45" s="301" t="str">
        <f>IF(AT43="","",VLOOKUP(AT43,'シフト記号表（勤務時間帯）'!$C$6:$U$35,19,FALSE))</f>
        <v/>
      </c>
      <c r="AU45" s="299" t="str">
        <f>IF(AU43="","",VLOOKUP(AU43,'シフト記号表（勤務時間帯）'!$C$6:$U$35,19,FALSE))</f>
        <v/>
      </c>
      <c r="AV45" s="300" t="str">
        <f>IF(AV43="","",VLOOKUP(AV43,'シフト記号表（勤務時間帯）'!$C$6:$U$35,19,FALSE))</f>
        <v/>
      </c>
      <c r="AW45" s="300" t="str">
        <f>IF(AW43="","",VLOOKUP(AW43,'シフト記号表（勤務時間帯）'!$C$6:$U$35,19,FALSE))</f>
        <v/>
      </c>
      <c r="AX45" s="664">
        <f>IF($BB$3="４週",SUM(S45:AT45),IF($BB$3="暦月",SUM(S45:AW45),""))</f>
        <v>0</v>
      </c>
      <c r="AY45" s="665"/>
      <c r="AZ45" s="666">
        <f>IF($BB$3="４週",AX45/4,IF($BB$3="暦月",'認知症対応型通所（1枚版）'!AX45/('認知症対応型通所（1枚版）'!$BB$8/7),""))</f>
        <v>0</v>
      </c>
      <c r="BA45" s="667"/>
      <c r="BB45" s="709"/>
      <c r="BC45" s="710"/>
      <c r="BD45" s="710"/>
      <c r="BE45" s="710"/>
      <c r="BF45" s="711"/>
    </row>
    <row r="46" spans="2:58" ht="20.25" customHeight="1">
      <c r="B46" s="668">
        <f>B43+1</f>
        <v>9</v>
      </c>
      <c r="C46" s="670"/>
      <c r="D46" s="671"/>
      <c r="E46" s="672"/>
      <c r="F46" s="302"/>
      <c r="G46" s="679"/>
      <c r="H46" s="682"/>
      <c r="I46" s="683"/>
      <c r="J46" s="683"/>
      <c r="K46" s="684"/>
      <c r="L46" s="689"/>
      <c r="M46" s="646"/>
      <c r="N46" s="646"/>
      <c r="O46" s="647"/>
      <c r="P46" s="692" t="s">
        <v>626</v>
      </c>
      <c r="Q46" s="693"/>
      <c r="R46" s="694"/>
      <c r="S46" s="291"/>
      <c r="T46" s="292"/>
      <c r="U46" s="292"/>
      <c r="V46" s="292"/>
      <c r="W46" s="292"/>
      <c r="X46" s="292"/>
      <c r="Y46" s="293"/>
      <c r="Z46" s="291"/>
      <c r="AA46" s="292"/>
      <c r="AB46" s="292"/>
      <c r="AC46" s="292"/>
      <c r="AD46" s="292"/>
      <c r="AE46" s="292"/>
      <c r="AF46" s="293"/>
      <c r="AG46" s="291"/>
      <c r="AH46" s="292"/>
      <c r="AI46" s="292"/>
      <c r="AJ46" s="292"/>
      <c r="AK46" s="292"/>
      <c r="AL46" s="292"/>
      <c r="AM46" s="293"/>
      <c r="AN46" s="291"/>
      <c r="AO46" s="292"/>
      <c r="AP46" s="292"/>
      <c r="AQ46" s="292"/>
      <c r="AR46" s="292"/>
      <c r="AS46" s="292"/>
      <c r="AT46" s="293"/>
      <c r="AU46" s="291"/>
      <c r="AV46" s="292"/>
      <c r="AW46" s="292"/>
      <c r="AX46" s="641"/>
      <c r="AY46" s="642"/>
      <c r="AZ46" s="643"/>
      <c r="BA46" s="644"/>
      <c r="BB46" s="703"/>
      <c r="BC46" s="704"/>
      <c r="BD46" s="704"/>
      <c r="BE46" s="704"/>
      <c r="BF46" s="705"/>
    </row>
    <row r="47" spans="2:58" ht="20.25" customHeight="1">
      <c r="B47" s="668"/>
      <c r="C47" s="673"/>
      <c r="D47" s="674"/>
      <c r="E47" s="675"/>
      <c r="F47" s="294"/>
      <c r="G47" s="680"/>
      <c r="H47" s="685"/>
      <c r="I47" s="683"/>
      <c r="J47" s="683"/>
      <c r="K47" s="684"/>
      <c r="L47" s="690"/>
      <c r="M47" s="649"/>
      <c r="N47" s="649"/>
      <c r="O47" s="650"/>
      <c r="P47" s="654" t="s">
        <v>628</v>
      </c>
      <c r="Q47" s="655"/>
      <c r="R47" s="656"/>
      <c r="S47" s="295" t="str">
        <f>IF(S46="","",VLOOKUP(S46,'シフト記号表（勤務時間帯）'!$C$6:$K$35,9,FALSE))</f>
        <v/>
      </c>
      <c r="T47" s="296" t="str">
        <f>IF(T46="","",VLOOKUP(T46,'シフト記号表（勤務時間帯）'!$C$6:$K$35,9,FALSE))</f>
        <v/>
      </c>
      <c r="U47" s="296" t="str">
        <f>IF(U46="","",VLOOKUP(U46,'シフト記号表（勤務時間帯）'!$C$6:$K$35,9,FALSE))</f>
        <v/>
      </c>
      <c r="V47" s="296" t="str">
        <f>IF(V46="","",VLOOKUP(V46,'シフト記号表（勤務時間帯）'!$C$6:$K$35,9,FALSE))</f>
        <v/>
      </c>
      <c r="W47" s="296" t="str">
        <f>IF(W46="","",VLOOKUP(W46,'シフト記号表（勤務時間帯）'!$C$6:$K$35,9,FALSE))</f>
        <v/>
      </c>
      <c r="X47" s="296" t="str">
        <f>IF(X46="","",VLOOKUP(X46,'シフト記号表（勤務時間帯）'!$C$6:$K$35,9,FALSE))</f>
        <v/>
      </c>
      <c r="Y47" s="297" t="str">
        <f>IF(Y46="","",VLOOKUP(Y46,'シフト記号表（勤務時間帯）'!$C$6:$K$35,9,FALSE))</f>
        <v/>
      </c>
      <c r="Z47" s="295" t="str">
        <f>IF(Z46="","",VLOOKUP(Z46,'シフト記号表（勤務時間帯）'!$C$6:$K$35,9,FALSE))</f>
        <v/>
      </c>
      <c r="AA47" s="296" t="str">
        <f>IF(AA46="","",VLOOKUP(AA46,'シフト記号表（勤務時間帯）'!$C$6:$K$35,9,FALSE))</f>
        <v/>
      </c>
      <c r="AB47" s="296" t="str">
        <f>IF(AB46="","",VLOOKUP(AB46,'シフト記号表（勤務時間帯）'!$C$6:$K$35,9,FALSE))</f>
        <v/>
      </c>
      <c r="AC47" s="296" t="str">
        <f>IF(AC46="","",VLOOKUP(AC46,'シフト記号表（勤務時間帯）'!$C$6:$K$35,9,FALSE))</f>
        <v/>
      </c>
      <c r="AD47" s="296" t="str">
        <f>IF(AD46="","",VLOOKUP(AD46,'シフト記号表（勤務時間帯）'!$C$6:$K$35,9,FALSE))</f>
        <v/>
      </c>
      <c r="AE47" s="296" t="str">
        <f>IF(AE46="","",VLOOKUP(AE46,'シフト記号表（勤務時間帯）'!$C$6:$K$35,9,FALSE))</f>
        <v/>
      </c>
      <c r="AF47" s="297" t="str">
        <f>IF(AF46="","",VLOOKUP(AF46,'シフト記号表（勤務時間帯）'!$C$6:$K$35,9,FALSE))</f>
        <v/>
      </c>
      <c r="AG47" s="295" t="str">
        <f>IF(AG46="","",VLOOKUP(AG46,'シフト記号表（勤務時間帯）'!$C$6:$K$35,9,FALSE))</f>
        <v/>
      </c>
      <c r="AH47" s="296" t="str">
        <f>IF(AH46="","",VLOOKUP(AH46,'シフト記号表（勤務時間帯）'!$C$6:$K$35,9,FALSE))</f>
        <v/>
      </c>
      <c r="AI47" s="296" t="str">
        <f>IF(AI46="","",VLOOKUP(AI46,'シフト記号表（勤務時間帯）'!$C$6:$K$35,9,FALSE))</f>
        <v/>
      </c>
      <c r="AJ47" s="296" t="str">
        <f>IF(AJ46="","",VLOOKUP(AJ46,'シフト記号表（勤務時間帯）'!$C$6:$K$35,9,FALSE))</f>
        <v/>
      </c>
      <c r="AK47" s="296" t="str">
        <f>IF(AK46="","",VLOOKUP(AK46,'シフト記号表（勤務時間帯）'!$C$6:$K$35,9,FALSE))</f>
        <v/>
      </c>
      <c r="AL47" s="296" t="str">
        <f>IF(AL46="","",VLOOKUP(AL46,'シフト記号表（勤務時間帯）'!$C$6:$K$35,9,FALSE))</f>
        <v/>
      </c>
      <c r="AM47" s="297" t="str">
        <f>IF(AM46="","",VLOOKUP(AM46,'シフト記号表（勤務時間帯）'!$C$6:$K$35,9,FALSE))</f>
        <v/>
      </c>
      <c r="AN47" s="295" t="str">
        <f>IF(AN46="","",VLOOKUP(AN46,'シフト記号表（勤務時間帯）'!$C$6:$K$35,9,FALSE))</f>
        <v/>
      </c>
      <c r="AO47" s="296" t="str">
        <f>IF(AO46="","",VLOOKUP(AO46,'シフト記号表（勤務時間帯）'!$C$6:$K$35,9,FALSE))</f>
        <v/>
      </c>
      <c r="AP47" s="296" t="str">
        <f>IF(AP46="","",VLOOKUP(AP46,'シフト記号表（勤務時間帯）'!$C$6:$K$35,9,FALSE))</f>
        <v/>
      </c>
      <c r="AQ47" s="296" t="str">
        <f>IF(AQ46="","",VLOOKUP(AQ46,'シフト記号表（勤務時間帯）'!$C$6:$K$35,9,FALSE))</f>
        <v/>
      </c>
      <c r="AR47" s="296" t="str">
        <f>IF(AR46="","",VLOOKUP(AR46,'シフト記号表（勤務時間帯）'!$C$6:$K$35,9,FALSE))</f>
        <v/>
      </c>
      <c r="AS47" s="296" t="str">
        <f>IF(AS46="","",VLOOKUP(AS46,'シフト記号表（勤務時間帯）'!$C$6:$K$35,9,FALSE))</f>
        <v/>
      </c>
      <c r="AT47" s="297" t="str">
        <f>IF(AT46="","",VLOOKUP(AT46,'シフト記号表（勤務時間帯）'!$C$6:$K$35,9,FALSE))</f>
        <v/>
      </c>
      <c r="AU47" s="295" t="str">
        <f>IF(AU46="","",VLOOKUP(AU46,'シフト記号表（勤務時間帯）'!$C$6:$K$35,9,FALSE))</f>
        <v/>
      </c>
      <c r="AV47" s="296" t="str">
        <f>IF(AV46="","",VLOOKUP(AV46,'シフト記号表（勤務時間帯）'!$C$6:$K$35,9,FALSE))</f>
        <v/>
      </c>
      <c r="AW47" s="296" t="str">
        <f>IF(AW46="","",VLOOKUP(AW46,'シフト記号表（勤務時間帯）'!$C$6:$K$35,9,FALSE))</f>
        <v/>
      </c>
      <c r="AX47" s="657">
        <f>IF($BB$3="４週",SUM(S47:AT47),IF($BB$3="暦月",SUM(S47:AW47),""))</f>
        <v>0</v>
      </c>
      <c r="AY47" s="658"/>
      <c r="AZ47" s="659">
        <f>IF($BB$3="４週",AX47/4,IF($BB$3="暦月",'認知症対応型通所（1枚版）'!AX47/('認知症対応型通所（1枚版）'!$BB$8/7),""))</f>
        <v>0</v>
      </c>
      <c r="BA47" s="660"/>
      <c r="BB47" s="706"/>
      <c r="BC47" s="707"/>
      <c r="BD47" s="707"/>
      <c r="BE47" s="707"/>
      <c r="BF47" s="708"/>
    </row>
    <row r="48" spans="2:58" ht="20.25" customHeight="1">
      <c r="B48" s="668"/>
      <c r="C48" s="676"/>
      <c r="D48" s="677"/>
      <c r="E48" s="678"/>
      <c r="F48" s="294">
        <f>C46</f>
        <v>0</v>
      </c>
      <c r="G48" s="701"/>
      <c r="H48" s="685"/>
      <c r="I48" s="683"/>
      <c r="J48" s="683"/>
      <c r="K48" s="684"/>
      <c r="L48" s="702"/>
      <c r="M48" s="696"/>
      <c r="N48" s="696"/>
      <c r="O48" s="697"/>
      <c r="P48" s="698" t="s">
        <v>629</v>
      </c>
      <c r="Q48" s="699"/>
      <c r="R48" s="700"/>
      <c r="S48" s="299" t="str">
        <f>IF(S46="","",VLOOKUP(S46,'シフト記号表（勤務時間帯）'!$C$6:$U$35,19,FALSE))</f>
        <v/>
      </c>
      <c r="T48" s="300" t="str">
        <f>IF(T46="","",VLOOKUP(T46,'シフト記号表（勤務時間帯）'!$C$6:$U$35,19,FALSE))</f>
        <v/>
      </c>
      <c r="U48" s="300" t="str">
        <f>IF(U46="","",VLOOKUP(U46,'シフト記号表（勤務時間帯）'!$C$6:$U$35,19,FALSE))</f>
        <v/>
      </c>
      <c r="V48" s="300" t="str">
        <f>IF(V46="","",VLOOKUP(V46,'シフト記号表（勤務時間帯）'!$C$6:$U$35,19,FALSE))</f>
        <v/>
      </c>
      <c r="W48" s="300" t="str">
        <f>IF(W46="","",VLOOKUP(W46,'シフト記号表（勤務時間帯）'!$C$6:$U$35,19,FALSE))</f>
        <v/>
      </c>
      <c r="X48" s="300" t="str">
        <f>IF(X46="","",VLOOKUP(X46,'シフト記号表（勤務時間帯）'!$C$6:$U$35,19,FALSE))</f>
        <v/>
      </c>
      <c r="Y48" s="301" t="str">
        <f>IF(Y46="","",VLOOKUP(Y46,'シフト記号表（勤務時間帯）'!$C$6:$U$35,19,FALSE))</f>
        <v/>
      </c>
      <c r="Z48" s="299" t="str">
        <f>IF(Z46="","",VLOOKUP(Z46,'シフト記号表（勤務時間帯）'!$C$6:$U$35,19,FALSE))</f>
        <v/>
      </c>
      <c r="AA48" s="300" t="str">
        <f>IF(AA46="","",VLOOKUP(AA46,'シフト記号表（勤務時間帯）'!$C$6:$U$35,19,FALSE))</f>
        <v/>
      </c>
      <c r="AB48" s="300" t="str">
        <f>IF(AB46="","",VLOOKUP(AB46,'シフト記号表（勤務時間帯）'!$C$6:$U$35,19,FALSE))</f>
        <v/>
      </c>
      <c r="AC48" s="300" t="str">
        <f>IF(AC46="","",VLOOKUP(AC46,'シフト記号表（勤務時間帯）'!$C$6:$U$35,19,FALSE))</f>
        <v/>
      </c>
      <c r="AD48" s="300" t="str">
        <f>IF(AD46="","",VLOOKUP(AD46,'シフト記号表（勤務時間帯）'!$C$6:$U$35,19,FALSE))</f>
        <v/>
      </c>
      <c r="AE48" s="300" t="str">
        <f>IF(AE46="","",VLOOKUP(AE46,'シフト記号表（勤務時間帯）'!$C$6:$U$35,19,FALSE))</f>
        <v/>
      </c>
      <c r="AF48" s="301" t="str">
        <f>IF(AF46="","",VLOOKUP(AF46,'シフト記号表（勤務時間帯）'!$C$6:$U$35,19,FALSE))</f>
        <v/>
      </c>
      <c r="AG48" s="299" t="str">
        <f>IF(AG46="","",VLOOKUP(AG46,'シフト記号表（勤務時間帯）'!$C$6:$U$35,19,FALSE))</f>
        <v/>
      </c>
      <c r="AH48" s="300" t="str">
        <f>IF(AH46="","",VLOOKUP(AH46,'シフト記号表（勤務時間帯）'!$C$6:$U$35,19,FALSE))</f>
        <v/>
      </c>
      <c r="AI48" s="300" t="str">
        <f>IF(AI46="","",VLOOKUP(AI46,'シフト記号表（勤務時間帯）'!$C$6:$U$35,19,FALSE))</f>
        <v/>
      </c>
      <c r="AJ48" s="300" t="str">
        <f>IF(AJ46="","",VLOOKUP(AJ46,'シフト記号表（勤務時間帯）'!$C$6:$U$35,19,FALSE))</f>
        <v/>
      </c>
      <c r="AK48" s="300" t="str">
        <f>IF(AK46="","",VLOOKUP(AK46,'シフト記号表（勤務時間帯）'!$C$6:$U$35,19,FALSE))</f>
        <v/>
      </c>
      <c r="AL48" s="300" t="str">
        <f>IF(AL46="","",VLOOKUP(AL46,'シフト記号表（勤務時間帯）'!$C$6:$U$35,19,FALSE))</f>
        <v/>
      </c>
      <c r="AM48" s="301" t="str">
        <f>IF(AM46="","",VLOOKUP(AM46,'シフト記号表（勤務時間帯）'!$C$6:$U$35,19,FALSE))</f>
        <v/>
      </c>
      <c r="AN48" s="299" t="str">
        <f>IF(AN46="","",VLOOKUP(AN46,'シフト記号表（勤務時間帯）'!$C$6:$U$35,19,FALSE))</f>
        <v/>
      </c>
      <c r="AO48" s="300" t="str">
        <f>IF(AO46="","",VLOOKUP(AO46,'シフト記号表（勤務時間帯）'!$C$6:$U$35,19,FALSE))</f>
        <v/>
      </c>
      <c r="AP48" s="300" t="str">
        <f>IF(AP46="","",VLOOKUP(AP46,'シフト記号表（勤務時間帯）'!$C$6:$U$35,19,FALSE))</f>
        <v/>
      </c>
      <c r="AQ48" s="300" t="str">
        <f>IF(AQ46="","",VLOOKUP(AQ46,'シフト記号表（勤務時間帯）'!$C$6:$U$35,19,FALSE))</f>
        <v/>
      </c>
      <c r="AR48" s="300" t="str">
        <f>IF(AR46="","",VLOOKUP(AR46,'シフト記号表（勤務時間帯）'!$C$6:$U$35,19,FALSE))</f>
        <v/>
      </c>
      <c r="AS48" s="300" t="str">
        <f>IF(AS46="","",VLOOKUP(AS46,'シフト記号表（勤務時間帯）'!$C$6:$U$35,19,FALSE))</f>
        <v/>
      </c>
      <c r="AT48" s="301" t="str">
        <f>IF(AT46="","",VLOOKUP(AT46,'シフト記号表（勤務時間帯）'!$C$6:$U$35,19,FALSE))</f>
        <v/>
      </c>
      <c r="AU48" s="299" t="str">
        <f>IF(AU46="","",VLOOKUP(AU46,'シフト記号表（勤務時間帯）'!$C$6:$U$35,19,FALSE))</f>
        <v/>
      </c>
      <c r="AV48" s="300" t="str">
        <f>IF(AV46="","",VLOOKUP(AV46,'シフト記号表（勤務時間帯）'!$C$6:$U$35,19,FALSE))</f>
        <v/>
      </c>
      <c r="AW48" s="300" t="str">
        <f>IF(AW46="","",VLOOKUP(AW46,'シフト記号表（勤務時間帯）'!$C$6:$U$35,19,FALSE))</f>
        <v/>
      </c>
      <c r="AX48" s="664">
        <f>IF($BB$3="４週",SUM(S48:AT48),IF($BB$3="暦月",SUM(S48:AW48),""))</f>
        <v>0</v>
      </c>
      <c r="AY48" s="665"/>
      <c r="AZ48" s="666">
        <f>IF($BB$3="４週",AX48/4,IF($BB$3="暦月",'認知症対応型通所（1枚版）'!AX48/('認知症対応型通所（1枚版）'!$BB$8/7),""))</f>
        <v>0</v>
      </c>
      <c r="BA48" s="667"/>
      <c r="BB48" s="709"/>
      <c r="BC48" s="710"/>
      <c r="BD48" s="710"/>
      <c r="BE48" s="710"/>
      <c r="BF48" s="711"/>
    </row>
    <row r="49" spans="2:58" ht="20.25" customHeight="1">
      <c r="B49" s="668">
        <f>B46+1</f>
        <v>10</v>
      </c>
      <c r="C49" s="670"/>
      <c r="D49" s="671"/>
      <c r="E49" s="672"/>
      <c r="F49" s="302"/>
      <c r="G49" s="679"/>
      <c r="H49" s="682"/>
      <c r="I49" s="683"/>
      <c r="J49" s="683"/>
      <c r="K49" s="684"/>
      <c r="L49" s="689"/>
      <c r="M49" s="646"/>
      <c r="N49" s="646"/>
      <c r="O49" s="647"/>
      <c r="P49" s="692" t="s">
        <v>626</v>
      </c>
      <c r="Q49" s="693"/>
      <c r="R49" s="694"/>
      <c r="S49" s="291"/>
      <c r="T49" s="292"/>
      <c r="U49" s="292"/>
      <c r="V49" s="292"/>
      <c r="W49" s="292"/>
      <c r="X49" s="292"/>
      <c r="Y49" s="293"/>
      <c r="Z49" s="291"/>
      <c r="AA49" s="292"/>
      <c r="AB49" s="292"/>
      <c r="AC49" s="292"/>
      <c r="AD49" s="292"/>
      <c r="AE49" s="292"/>
      <c r="AF49" s="293"/>
      <c r="AG49" s="291"/>
      <c r="AH49" s="292"/>
      <c r="AI49" s="292"/>
      <c r="AJ49" s="292"/>
      <c r="AK49" s="292"/>
      <c r="AL49" s="292"/>
      <c r="AM49" s="293"/>
      <c r="AN49" s="291"/>
      <c r="AO49" s="292"/>
      <c r="AP49" s="292"/>
      <c r="AQ49" s="292"/>
      <c r="AR49" s="292"/>
      <c r="AS49" s="292"/>
      <c r="AT49" s="293"/>
      <c r="AU49" s="291"/>
      <c r="AV49" s="292"/>
      <c r="AW49" s="292"/>
      <c r="AX49" s="641"/>
      <c r="AY49" s="642"/>
      <c r="AZ49" s="643"/>
      <c r="BA49" s="644"/>
      <c r="BB49" s="703"/>
      <c r="BC49" s="704"/>
      <c r="BD49" s="704"/>
      <c r="BE49" s="704"/>
      <c r="BF49" s="705"/>
    </row>
    <row r="50" spans="2:58" ht="20.25" customHeight="1">
      <c r="B50" s="668"/>
      <c r="C50" s="673"/>
      <c r="D50" s="674"/>
      <c r="E50" s="675"/>
      <c r="F50" s="294"/>
      <c r="G50" s="680"/>
      <c r="H50" s="685"/>
      <c r="I50" s="683"/>
      <c r="J50" s="683"/>
      <c r="K50" s="684"/>
      <c r="L50" s="690"/>
      <c r="M50" s="649"/>
      <c r="N50" s="649"/>
      <c r="O50" s="650"/>
      <c r="P50" s="654" t="s">
        <v>628</v>
      </c>
      <c r="Q50" s="655"/>
      <c r="R50" s="656"/>
      <c r="S50" s="295" t="str">
        <f>IF(S49="","",VLOOKUP(S49,'シフト記号表（勤務時間帯）'!$C$6:$K$35,9,FALSE))</f>
        <v/>
      </c>
      <c r="T50" s="296" t="str">
        <f>IF(T49="","",VLOOKUP(T49,'シフト記号表（勤務時間帯）'!$C$6:$K$35,9,FALSE))</f>
        <v/>
      </c>
      <c r="U50" s="296" t="str">
        <f>IF(U49="","",VLOOKUP(U49,'シフト記号表（勤務時間帯）'!$C$6:$K$35,9,FALSE))</f>
        <v/>
      </c>
      <c r="V50" s="296" t="str">
        <f>IF(V49="","",VLOOKUP(V49,'シフト記号表（勤務時間帯）'!$C$6:$K$35,9,FALSE))</f>
        <v/>
      </c>
      <c r="W50" s="296" t="str">
        <f>IF(W49="","",VLOOKUP(W49,'シフト記号表（勤務時間帯）'!$C$6:$K$35,9,FALSE))</f>
        <v/>
      </c>
      <c r="X50" s="296" t="str">
        <f>IF(X49="","",VLOOKUP(X49,'シフト記号表（勤務時間帯）'!$C$6:$K$35,9,FALSE))</f>
        <v/>
      </c>
      <c r="Y50" s="297" t="str">
        <f>IF(Y49="","",VLOOKUP(Y49,'シフト記号表（勤務時間帯）'!$C$6:$K$35,9,FALSE))</f>
        <v/>
      </c>
      <c r="Z50" s="295" t="str">
        <f>IF(Z49="","",VLOOKUP(Z49,'シフト記号表（勤務時間帯）'!$C$6:$K$35,9,FALSE))</f>
        <v/>
      </c>
      <c r="AA50" s="296" t="str">
        <f>IF(AA49="","",VLOOKUP(AA49,'シフト記号表（勤務時間帯）'!$C$6:$K$35,9,FALSE))</f>
        <v/>
      </c>
      <c r="AB50" s="296" t="str">
        <f>IF(AB49="","",VLOOKUP(AB49,'シフト記号表（勤務時間帯）'!$C$6:$K$35,9,FALSE))</f>
        <v/>
      </c>
      <c r="AC50" s="296" t="str">
        <f>IF(AC49="","",VLOOKUP(AC49,'シフト記号表（勤務時間帯）'!$C$6:$K$35,9,FALSE))</f>
        <v/>
      </c>
      <c r="AD50" s="296" t="str">
        <f>IF(AD49="","",VLOOKUP(AD49,'シフト記号表（勤務時間帯）'!$C$6:$K$35,9,FALSE))</f>
        <v/>
      </c>
      <c r="AE50" s="296" t="str">
        <f>IF(AE49="","",VLOOKUP(AE49,'シフト記号表（勤務時間帯）'!$C$6:$K$35,9,FALSE))</f>
        <v/>
      </c>
      <c r="AF50" s="297" t="str">
        <f>IF(AF49="","",VLOOKUP(AF49,'シフト記号表（勤務時間帯）'!$C$6:$K$35,9,FALSE))</f>
        <v/>
      </c>
      <c r="AG50" s="295" t="str">
        <f>IF(AG49="","",VLOOKUP(AG49,'シフト記号表（勤務時間帯）'!$C$6:$K$35,9,FALSE))</f>
        <v/>
      </c>
      <c r="AH50" s="296" t="str">
        <f>IF(AH49="","",VLOOKUP(AH49,'シフト記号表（勤務時間帯）'!$C$6:$K$35,9,FALSE))</f>
        <v/>
      </c>
      <c r="AI50" s="296" t="str">
        <f>IF(AI49="","",VLOOKUP(AI49,'シフト記号表（勤務時間帯）'!$C$6:$K$35,9,FALSE))</f>
        <v/>
      </c>
      <c r="AJ50" s="296" t="str">
        <f>IF(AJ49="","",VLOOKUP(AJ49,'シフト記号表（勤務時間帯）'!$C$6:$K$35,9,FALSE))</f>
        <v/>
      </c>
      <c r="AK50" s="296" t="str">
        <f>IF(AK49="","",VLOOKUP(AK49,'シフト記号表（勤務時間帯）'!$C$6:$K$35,9,FALSE))</f>
        <v/>
      </c>
      <c r="AL50" s="296" t="str">
        <f>IF(AL49="","",VLOOKUP(AL49,'シフト記号表（勤務時間帯）'!$C$6:$K$35,9,FALSE))</f>
        <v/>
      </c>
      <c r="AM50" s="297" t="str">
        <f>IF(AM49="","",VLOOKUP(AM49,'シフト記号表（勤務時間帯）'!$C$6:$K$35,9,FALSE))</f>
        <v/>
      </c>
      <c r="AN50" s="295" t="str">
        <f>IF(AN49="","",VLOOKUP(AN49,'シフト記号表（勤務時間帯）'!$C$6:$K$35,9,FALSE))</f>
        <v/>
      </c>
      <c r="AO50" s="296" t="str">
        <f>IF(AO49="","",VLOOKUP(AO49,'シフト記号表（勤務時間帯）'!$C$6:$K$35,9,FALSE))</f>
        <v/>
      </c>
      <c r="AP50" s="296" t="str">
        <f>IF(AP49="","",VLOOKUP(AP49,'シフト記号表（勤務時間帯）'!$C$6:$K$35,9,FALSE))</f>
        <v/>
      </c>
      <c r="AQ50" s="296" t="str">
        <f>IF(AQ49="","",VLOOKUP(AQ49,'シフト記号表（勤務時間帯）'!$C$6:$K$35,9,FALSE))</f>
        <v/>
      </c>
      <c r="AR50" s="296" t="str">
        <f>IF(AR49="","",VLOOKUP(AR49,'シフト記号表（勤務時間帯）'!$C$6:$K$35,9,FALSE))</f>
        <v/>
      </c>
      <c r="AS50" s="296" t="str">
        <f>IF(AS49="","",VLOOKUP(AS49,'シフト記号表（勤務時間帯）'!$C$6:$K$35,9,FALSE))</f>
        <v/>
      </c>
      <c r="AT50" s="297" t="str">
        <f>IF(AT49="","",VLOOKUP(AT49,'シフト記号表（勤務時間帯）'!$C$6:$K$35,9,FALSE))</f>
        <v/>
      </c>
      <c r="AU50" s="295" t="str">
        <f>IF(AU49="","",VLOOKUP(AU49,'シフト記号表（勤務時間帯）'!$C$6:$K$35,9,FALSE))</f>
        <v/>
      </c>
      <c r="AV50" s="296" t="str">
        <f>IF(AV49="","",VLOOKUP(AV49,'シフト記号表（勤務時間帯）'!$C$6:$K$35,9,FALSE))</f>
        <v/>
      </c>
      <c r="AW50" s="296" t="str">
        <f>IF(AW49="","",VLOOKUP(AW49,'シフト記号表（勤務時間帯）'!$C$6:$K$35,9,FALSE))</f>
        <v/>
      </c>
      <c r="AX50" s="657">
        <f>IF($BB$3="４週",SUM(S50:AT50),IF($BB$3="暦月",SUM(S50:AW50),""))</f>
        <v>0</v>
      </c>
      <c r="AY50" s="658"/>
      <c r="AZ50" s="659">
        <f>IF($BB$3="４週",AX50/4,IF($BB$3="暦月",'認知症対応型通所（1枚版）'!AX50/('認知症対応型通所（1枚版）'!$BB$8/7),""))</f>
        <v>0</v>
      </c>
      <c r="BA50" s="660"/>
      <c r="BB50" s="706"/>
      <c r="BC50" s="707"/>
      <c r="BD50" s="707"/>
      <c r="BE50" s="707"/>
      <c r="BF50" s="708"/>
    </row>
    <row r="51" spans="2:58" ht="20.25" customHeight="1">
      <c r="B51" s="668"/>
      <c r="C51" s="676"/>
      <c r="D51" s="677"/>
      <c r="E51" s="678"/>
      <c r="F51" s="294">
        <f>C49</f>
        <v>0</v>
      </c>
      <c r="G51" s="701"/>
      <c r="H51" s="685"/>
      <c r="I51" s="683"/>
      <c r="J51" s="683"/>
      <c r="K51" s="684"/>
      <c r="L51" s="702"/>
      <c r="M51" s="696"/>
      <c r="N51" s="696"/>
      <c r="O51" s="697"/>
      <c r="P51" s="698" t="s">
        <v>629</v>
      </c>
      <c r="Q51" s="699"/>
      <c r="R51" s="700"/>
      <c r="S51" s="299" t="str">
        <f>IF(S49="","",VLOOKUP(S49,'シフト記号表（勤務時間帯）'!$C$6:$U$35,19,FALSE))</f>
        <v/>
      </c>
      <c r="T51" s="300" t="str">
        <f>IF(T49="","",VLOOKUP(T49,'シフト記号表（勤務時間帯）'!$C$6:$U$35,19,FALSE))</f>
        <v/>
      </c>
      <c r="U51" s="300" t="str">
        <f>IF(U49="","",VLOOKUP(U49,'シフト記号表（勤務時間帯）'!$C$6:$U$35,19,FALSE))</f>
        <v/>
      </c>
      <c r="V51" s="300" t="str">
        <f>IF(V49="","",VLOOKUP(V49,'シフト記号表（勤務時間帯）'!$C$6:$U$35,19,FALSE))</f>
        <v/>
      </c>
      <c r="W51" s="300" t="str">
        <f>IF(W49="","",VLOOKUP(W49,'シフト記号表（勤務時間帯）'!$C$6:$U$35,19,FALSE))</f>
        <v/>
      </c>
      <c r="X51" s="300" t="str">
        <f>IF(X49="","",VLOOKUP(X49,'シフト記号表（勤務時間帯）'!$C$6:$U$35,19,FALSE))</f>
        <v/>
      </c>
      <c r="Y51" s="301" t="str">
        <f>IF(Y49="","",VLOOKUP(Y49,'シフト記号表（勤務時間帯）'!$C$6:$U$35,19,FALSE))</f>
        <v/>
      </c>
      <c r="Z51" s="299" t="str">
        <f>IF(Z49="","",VLOOKUP(Z49,'シフト記号表（勤務時間帯）'!$C$6:$U$35,19,FALSE))</f>
        <v/>
      </c>
      <c r="AA51" s="300" t="str">
        <f>IF(AA49="","",VLOOKUP(AA49,'シフト記号表（勤務時間帯）'!$C$6:$U$35,19,FALSE))</f>
        <v/>
      </c>
      <c r="AB51" s="300" t="str">
        <f>IF(AB49="","",VLOOKUP(AB49,'シフト記号表（勤務時間帯）'!$C$6:$U$35,19,FALSE))</f>
        <v/>
      </c>
      <c r="AC51" s="300" t="str">
        <f>IF(AC49="","",VLOOKUP(AC49,'シフト記号表（勤務時間帯）'!$C$6:$U$35,19,FALSE))</f>
        <v/>
      </c>
      <c r="AD51" s="300" t="str">
        <f>IF(AD49="","",VLOOKUP(AD49,'シフト記号表（勤務時間帯）'!$C$6:$U$35,19,FALSE))</f>
        <v/>
      </c>
      <c r="AE51" s="300" t="str">
        <f>IF(AE49="","",VLOOKUP(AE49,'シフト記号表（勤務時間帯）'!$C$6:$U$35,19,FALSE))</f>
        <v/>
      </c>
      <c r="AF51" s="301" t="str">
        <f>IF(AF49="","",VLOOKUP(AF49,'シフト記号表（勤務時間帯）'!$C$6:$U$35,19,FALSE))</f>
        <v/>
      </c>
      <c r="AG51" s="299" t="str">
        <f>IF(AG49="","",VLOOKUP(AG49,'シフト記号表（勤務時間帯）'!$C$6:$U$35,19,FALSE))</f>
        <v/>
      </c>
      <c r="AH51" s="300" t="str">
        <f>IF(AH49="","",VLOOKUP(AH49,'シフト記号表（勤務時間帯）'!$C$6:$U$35,19,FALSE))</f>
        <v/>
      </c>
      <c r="AI51" s="300" t="str">
        <f>IF(AI49="","",VLOOKUP(AI49,'シフト記号表（勤務時間帯）'!$C$6:$U$35,19,FALSE))</f>
        <v/>
      </c>
      <c r="AJ51" s="300" t="str">
        <f>IF(AJ49="","",VLOOKUP(AJ49,'シフト記号表（勤務時間帯）'!$C$6:$U$35,19,FALSE))</f>
        <v/>
      </c>
      <c r="AK51" s="300" t="str">
        <f>IF(AK49="","",VLOOKUP(AK49,'シフト記号表（勤務時間帯）'!$C$6:$U$35,19,FALSE))</f>
        <v/>
      </c>
      <c r="AL51" s="300" t="str">
        <f>IF(AL49="","",VLOOKUP(AL49,'シフト記号表（勤務時間帯）'!$C$6:$U$35,19,FALSE))</f>
        <v/>
      </c>
      <c r="AM51" s="301" t="str">
        <f>IF(AM49="","",VLOOKUP(AM49,'シフト記号表（勤務時間帯）'!$C$6:$U$35,19,FALSE))</f>
        <v/>
      </c>
      <c r="AN51" s="299" t="str">
        <f>IF(AN49="","",VLOOKUP(AN49,'シフト記号表（勤務時間帯）'!$C$6:$U$35,19,FALSE))</f>
        <v/>
      </c>
      <c r="AO51" s="300" t="str">
        <f>IF(AO49="","",VLOOKUP(AO49,'シフト記号表（勤務時間帯）'!$C$6:$U$35,19,FALSE))</f>
        <v/>
      </c>
      <c r="AP51" s="300" t="str">
        <f>IF(AP49="","",VLOOKUP(AP49,'シフト記号表（勤務時間帯）'!$C$6:$U$35,19,FALSE))</f>
        <v/>
      </c>
      <c r="AQ51" s="300" t="str">
        <f>IF(AQ49="","",VLOOKUP(AQ49,'シフト記号表（勤務時間帯）'!$C$6:$U$35,19,FALSE))</f>
        <v/>
      </c>
      <c r="AR51" s="300" t="str">
        <f>IF(AR49="","",VLOOKUP(AR49,'シフト記号表（勤務時間帯）'!$C$6:$U$35,19,FALSE))</f>
        <v/>
      </c>
      <c r="AS51" s="300" t="str">
        <f>IF(AS49="","",VLOOKUP(AS49,'シフト記号表（勤務時間帯）'!$C$6:$U$35,19,FALSE))</f>
        <v/>
      </c>
      <c r="AT51" s="301" t="str">
        <f>IF(AT49="","",VLOOKUP(AT49,'シフト記号表（勤務時間帯）'!$C$6:$U$35,19,FALSE))</f>
        <v/>
      </c>
      <c r="AU51" s="299" t="str">
        <f>IF(AU49="","",VLOOKUP(AU49,'シフト記号表（勤務時間帯）'!$C$6:$U$35,19,FALSE))</f>
        <v/>
      </c>
      <c r="AV51" s="300" t="str">
        <f>IF(AV49="","",VLOOKUP(AV49,'シフト記号表（勤務時間帯）'!$C$6:$U$35,19,FALSE))</f>
        <v/>
      </c>
      <c r="AW51" s="300" t="str">
        <f>IF(AW49="","",VLOOKUP(AW49,'シフト記号表（勤務時間帯）'!$C$6:$U$35,19,FALSE))</f>
        <v/>
      </c>
      <c r="AX51" s="664">
        <f>IF($BB$3="４週",SUM(S51:AT51),IF($BB$3="暦月",SUM(S51:AW51),""))</f>
        <v>0</v>
      </c>
      <c r="AY51" s="665"/>
      <c r="AZ51" s="666">
        <f>IF($BB$3="４週",AX51/4,IF($BB$3="暦月",'認知症対応型通所（1枚版）'!AX51/('認知症対応型通所（1枚版）'!$BB$8/7),""))</f>
        <v>0</v>
      </c>
      <c r="BA51" s="667"/>
      <c r="BB51" s="709"/>
      <c r="BC51" s="710"/>
      <c r="BD51" s="710"/>
      <c r="BE51" s="710"/>
      <c r="BF51" s="711"/>
    </row>
    <row r="52" spans="2:58" ht="20.25" customHeight="1">
      <c r="B52" s="668">
        <f>B49+1</f>
        <v>11</v>
      </c>
      <c r="C52" s="670"/>
      <c r="D52" s="671"/>
      <c r="E52" s="672"/>
      <c r="F52" s="302"/>
      <c r="G52" s="679"/>
      <c r="H52" s="682"/>
      <c r="I52" s="683"/>
      <c r="J52" s="683"/>
      <c r="K52" s="684"/>
      <c r="L52" s="689"/>
      <c r="M52" s="646"/>
      <c r="N52" s="646"/>
      <c r="O52" s="647"/>
      <c r="P52" s="692" t="s">
        <v>626</v>
      </c>
      <c r="Q52" s="693"/>
      <c r="R52" s="694"/>
      <c r="S52" s="291"/>
      <c r="T52" s="292"/>
      <c r="U52" s="292"/>
      <c r="V52" s="292"/>
      <c r="W52" s="292"/>
      <c r="X52" s="292"/>
      <c r="Y52" s="293"/>
      <c r="Z52" s="291"/>
      <c r="AA52" s="292"/>
      <c r="AB52" s="292"/>
      <c r="AC52" s="292"/>
      <c r="AD52" s="292"/>
      <c r="AE52" s="292"/>
      <c r="AF52" s="293"/>
      <c r="AG52" s="291"/>
      <c r="AH52" s="292"/>
      <c r="AI52" s="292"/>
      <c r="AJ52" s="292"/>
      <c r="AK52" s="292"/>
      <c r="AL52" s="292"/>
      <c r="AM52" s="293"/>
      <c r="AN52" s="291"/>
      <c r="AO52" s="292"/>
      <c r="AP52" s="292"/>
      <c r="AQ52" s="292"/>
      <c r="AR52" s="292"/>
      <c r="AS52" s="292"/>
      <c r="AT52" s="293"/>
      <c r="AU52" s="291"/>
      <c r="AV52" s="292"/>
      <c r="AW52" s="292"/>
      <c r="AX52" s="641"/>
      <c r="AY52" s="642"/>
      <c r="AZ52" s="643"/>
      <c r="BA52" s="644"/>
      <c r="BB52" s="703"/>
      <c r="BC52" s="704"/>
      <c r="BD52" s="704"/>
      <c r="BE52" s="704"/>
      <c r="BF52" s="705"/>
    </row>
    <row r="53" spans="2:58" ht="20.25" customHeight="1">
      <c r="B53" s="668"/>
      <c r="C53" s="673"/>
      <c r="D53" s="674"/>
      <c r="E53" s="675"/>
      <c r="F53" s="294"/>
      <c r="G53" s="680"/>
      <c r="H53" s="685"/>
      <c r="I53" s="683"/>
      <c r="J53" s="683"/>
      <c r="K53" s="684"/>
      <c r="L53" s="690"/>
      <c r="M53" s="649"/>
      <c r="N53" s="649"/>
      <c r="O53" s="650"/>
      <c r="P53" s="654" t="s">
        <v>628</v>
      </c>
      <c r="Q53" s="655"/>
      <c r="R53" s="656"/>
      <c r="S53" s="295" t="str">
        <f>IF(S52="","",VLOOKUP(S52,'シフト記号表（勤務時間帯）'!$C$6:$K$35,9,FALSE))</f>
        <v/>
      </c>
      <c r="T53" s="296" t="str">
        <f>IF(T52="","",VLOOKUP(T52,'シフト記号表（勤務時間帯）'!$C$6:$K$35,9,FALSE))</f>
        <v/>
      </c>
      <c r="U53" s="296" t="str">
        <f>IF(U52="","",VLOOKUP(U52,'シフト記号表（勤務時間帯）'!$C$6:$K$35,9,FALSE))</f>
        <v/>
      </c>
      <c r="V53" s="296" t="str">
        <f>IF(V52="","",VLOOKUP(V52,'シフト記号表（勤務時間帯）'!$C$6:$K$35,9,FALSE))</f>
        <v/>
      </c>
      <c r="W53" s="296" t="str">
        <f>IF(W52="","",VLOOKUP(W52,'シフト記号表（勤務時間帯）'!$C$6:$K$35,9,FALSE))</f>
        <v/>
      </c>
      <c r="X53" s="296" t="str">
        <f>IF(X52="","",VLOOKUP(X52,'シフト記号表（勤務時間帯）'!$C$6:$K$35,9,FALSE))</f>
        <v/>
      </c>
      <c r="Y53" s="297" t="str">
        <f>IF(Y52="","",VLOOKUP(Y52,'シフト記号表（勤務時間帯）'!$C$6:$K$35,9,FALSE))</f>
        <v/>
      </c>
      <c r="Z53" s="295" t="str">
        <f>IF(Z52="","",VLOOKUP(Z52,'シフト記号表（勤務時間帯）'!$C$6:$K$35,9,FALSE))</f>
        <v/>
      </c>
      <c r="AA53" s="296" t="str">
        <f>IF(AA52="","",VLOOKUP(AA52,'シフト記号表（勤務時間帯）'!$C$6:$K$35,9,FALSE))</f>
        <v/>
      </c>
      <c r="AB53" s="296" t="str">
        <f>IF(AB52="","",VLOOKUP(AB52,'シフト記号表（勤務時間帯）'!$C$6:$K$35,9,FALSE))</f>
        <v/>
      </c>
      <c r="AC53" s="296" t="str">
        <f>IF(AC52="","",VLOOKUP(AC52,'シフト記号表（勤務時間帯）'!$C$6:$K$35,9,FALSE))</f>
        <v/>
      </c>
      <c r="AD53" s="296" t="str">
        <f>IF(AD52="","",VLOOKUP(AD52,'シフト記号表（勤務時間帯）'!$C$6:$K$35,9,FALSE))</f>
        <v/>
      </c>
      <c r="AE53" s="296" t="str">
        <f>IF(AE52="","",VLOOKUP(AE52,'シフト記号表（勤務時間帯）'!$C$6:$K$35,9,FALSE))</f>
        <v/>
      </c>
      <c r="AF53" s="297" t="str">
        <f>IF(AF52="","",VLOOKUP(AF52,'シフト記号表（勤務時間帯）'!$C$6:$K$35,9,FALSE))</f>
        <v/>
      </c>
      <c r="AG53" s="295" t="str">
        <f>IF(AG52="","",VLOOKUP(AG52,'シフト記号表（勤務時間帯）'!$C$6:$K$35,9,FALSE))</f>
        <v/>
      </c>
      <c r="AH53" s="296" t="str">
        <f>IF(AH52="","",VLOOKUP(AH52,'シフト記号表（勤務時間帯）'!$C$6:$K$35,9,FALSE))</f>
        <v/>
      </c>
      <c r="AI53" s="296" t="str">
        <f>IF(AI52="","",VLOOKUP(AI52,'シフト記号表（勤務時間帯）'!$C$6:$K$35,9,FALSE))</f>
        <v/>
      </c>
      <c r="AJ53" s="296" t="str">
        <f>IF(AJ52="","",VLOOKUP(AJ52,'シフト記号表（勤務時間帯）'!$C$6:$K$35,9,FALSE))</f>
        <v/>
      </c>
      <c r="AK53" s="296" t="str">
        <f>IF(AK52="","",VLOOKUP(AK52,'シフト記号表（勤務時間帯）'!$C$6:$K$35,9,FALSE))</f>
        <v/>
      </c>
      <c r="AL53" s="296" t="str">
        <f>IF(AL52="","",VLOOKUP(AL52,'シフト記号表（勤務時間帯）'!$C$6:$K$35,9,FALSE))</f>
        <v/>
      </c>
      <c r="AM53" s="297" t="str">
        <f>IF(AM52="","",VLOOKUP(AM52,'シフト記号表（勤務時間帯）'!$C$6:$K$35,9,FALSE))</f>
        <v/>
      </c>
      <c r="AN53" s="295" t="str">
        <f>IF(AN52="","",VLOOKUP(AN52,'シフト記号表（勤務時間帯）'!$C$6:$K$35,9,FALSE))</f>
        <v/>
      </c>
      <c r="AO53" s="296" t="str">
        <f>IF(AO52="","",VLOOKUP(AO52,'シフト記号表（勤務時間帯）'!$C$6:$K$35,9,FALSE))</f>
        <v/>
      </c>
      <c r="AP53" s="296" t="str">
        <f>IF(AP52="","",VLOOKUP(AP52,'シフト記号表（勤務時間帯）'!$C$6:$K$35,9,FALSE))</f>
        <v/>
      </c>
      <c r="AQ53" s="296" t="str">
        <f>IF(AQ52="","",VLOOKUP(AQ52,'シフト記号表（勤務時間帯）'!$C$6:$K$35,9,FALSE))</f>
        <v/>
      </c>
      <c r="AR53" s="296" t="str">
        <f>IF(AR52="","",VLOOKUP(AR52,'シフト記号表（勤務時間帯）'!$C$6:$K$35,9,FALSE))</f>
        <v/>
      </c>
      <c r="AS53" s="296" t="str">
        <f>IF(AS52="","",VLOOKUP(AS52,'シフト記号表（勤務時間帯）'!$C$6:$K$35,9,FALSE))</f>
        <v/>
      </c>
      <c r="AT53" s="297" t="str">
        <f>IF(AT52="","",VLOOKUP(AT52,'シフト記号表（勤務時間帯）'!$C$6:$K$35,9,FALSE))</f>
        <v/>
      </c>
      <c r="AU53" s="295" t="str">
        <f>IF(AU52="","",VLOOKUP(AU52,'シフト記号表（勤務時間帯）'!$C$6:$K$35,9,FALSE))</f>
        <v/>
      </c>
      <c r="AV53" s="296" t="str">
        <f>IF(AV52="","",VLOOKUP(AV52,'シフト記号表（勤務時間帯）'!$C$6:$K$35,9,FALSE))</f>
        <v/>
      </c>
      <c r="AW53" s="296" t="str">
        <f>IF(AW52="","",VLOOKUP(AW52,'シフト記号表（勤務時間帯）'!$C$6:$K$35,9,FALSE))</f>
        <v/>
      </c>
      <c r="AX53" s="657">
        <f>IF($BB$3="４週",SUM(S53:AT53),IF($BB$3="暦月",SUM(S53:AW53),""))</f>
        <v>0</v>
      </c>
      <c r="AY53" s="658"/>
      <c r="AZ53" s="659">
        <f>IF($BB$3="４週",AX53/4,IF($BB$3="暦月",'認知症対応型通所（1枚版）'!AX53/('認知症対応型通所（1枚版）'!$BB$8/7),""))</f>
        <v>0</v>
      </c>
      <c r="BA53" s="660"/>
      <c r="BB53" s="706"/>
      <c r="BC53" s="707"/>
      <c r="BD53" s="707"/>
      <c r="BE53" s="707"/>
      <c r="BF53" s="708"/>
    </row>
    <row r="54" spans="2:58" ht="20.25" customHeight="1">
      <c r="B54" s="668"/>
      <c r="C54" s="676"/>
      <c r="D54" s="677"/>
      <c r="E54" s="678"/>
      <c r="F54" s="294">
        <f>C52</f>
        <v>0</v>
      </c>
      <c r="G54" s="701"/>
      <c r="H54" s="685"/>
      <c r="I54" s="683"/>
      <c r="J54" s="683"/>
      <c r="K54" s="684"/>
      <c r="L54" s="702"/>
      <c r="M54" s="696"/>
      <c r="N54" s="696"/>
      <c r="O54" s="697"/>
      <c r="P54" s="698" t="s">
        <v>629</v>
      </c>
      <c r="Q54" s="699"/>
      <c r="R54" s="700"/>
      <c r="S54" s="299" t="str">
        <f>IF(S52="","",VLOOKUP(S52,'シフト記号表（勤務時間帯）'!$C$6:$U$35,19,FALSE))</f>
        <v/>
      </c>
      <c r="T54" s="300" t="str">
        <f>IF(T52="","",VLOOKUP(T52,'シフト記号表（勤務時間帯）'!$C$6:$U$35,19,FALSE))</f>
        <v/>
      </c>
      <c r="U54" s="300" t="str">
        <f>IF(U52="","",VLOOKUP(U52,'シフト記号表（勤務時間帯）'!$C$6:$U$35,19,FALSE))</f>
        <v/>
      </c>
      <c r="V54" s="300" t="str">
        <f>IF(V52="","",VLOOKUP(V52,'シフト記号表（勤務時間帯）'!$C$6:$U$35,19,FALSE))</f>
        <v/>
      </c>
      <c r="W54" s="300" t="str">
        <f>IF(W52="","",VLOOKUP(W52,'シフト記号表（勤務時間帯）'!$C$6:$U$35,19,FALSE))</f>
        <v/>
      </c>
      <c r="X54" s="300" t="str">
        <f>IF(X52="","",VLOOKUP(X52,'シフト記号表（勤務時間帯）'!$C$6:$U$35,19,FALSE))</f>
        <v/>
      </c>
      <c r="Y54" s="301" t="str">
        <f>IF(Y52="","",VLOOKUP(Y52,'シフト記号表（勤務時間帯）'!$C$6:$U$35,19,FALSE))</f>
        <v/>
      </c>
      <c r="Z54" s="299" t="str">
        <f>IF(Z52="","",VLOOKUP(Z52,'シフト記号表（勤務時間帯）'!$C$6:$U$35,19,FALSE))</f>
        <v/>
      </c>
      <c r="AA54" s="300" t="str">
        <f>IF(AA52="","",VLOOKUP(AA52,'シフト記号表（勤務時間帯）'!$C$6:$U$35,19,FALSE))</f>
        <v/>
      </c>
      <c r="AB54" s="300" t="str">
        <f>IF(AB52="","",VLOOKUP(AB52,'シフト記号表（勤務時間帯）'!$C$6:$U$35,19,FALSE))</f>
        <v/>
      </c>
      <c r="AC54" s="300" t="str">
        <f>IF(AC52="","",VLOOKUP(AC52,'シフト記号表（勤務時間帯）'!$C$6:$U$35,19,FALSE))</f>
        <v/>
      </c>
      <c r="AD54" s="300" t="str">
        <f>IF(AD52="","",VLOOKUP(AD52,'シフト記号表（勤務時間帯）'!$C$6:$U$35,19,FALSE))</f>
        <v/>
      </c>
      <c r="AE54" s="300" t="str">
        <f>IF(AE52="","",VLOOKUP(AE52,'シフト記号表（勤務時間帯）'!$C$6:$U$35,19,FALSE))</f>
        <v/>
      </c>
      <c r="AF54" s="301" t="str">
        <f>IF(AF52="","",VLOOKUP(AF52,'シフト記号表（勤務時間帯）'!$C$6:$U$35,19,FALSE))</f>
        <v/>
      </c>
      <c r="AG54" s="299" t="str">
        <f>IF(AG52="","",VLOOKUP(AG52,'シフト記号表（勤務時間帯）'!$C$6:$U$35,19,FALSE))</f>
        <v/>
      </c>
      <c r="AH54" s="300" t="str">
        <f>IF(AH52="","",VLOOKUP(AH52,'シフト記号表（勤務時間帯）'!$C$6:$U$35,19,FALSE))</f>
        <v/>
      </c>
      <c r="AI54" s="300" t="str">
        <f>IF(AI52="","",VLOOKUP(AI52,'シフト記号表（勤務時間帯）'!$C$6:$U$35,19,FALSE))</f>
        <v/>
      </c>
      <c r="AJ54" s="300" t="str">
        <f>IF(AJ52="","",VLOOKUP(AJ52,'シフト記号表（勤務時間帯）'!$C$6:$U$35,19,FALSE))</f>
        <v/>
      </c>
      <c r="AK54" s="300" t="str">
        <f>IF(AK52="","",VLOOKUP(AK52,'シフト記号表（勤務時間帯）'!$C$6:$U$35,19,FALSE))</f>
        <v/>
      </c>
      <c r="AL54" s="300" t="str">
        <f>IF(AL52="","",VLOOKUP(AL52,'シフト記号表（勤務時間帯）'!$C$6:$U$35,19,FALSE))</f>
        <v/>
      </c>
      <c r="AM54" s="301" t="str">
        <f>IF(AM52="","",VLOOKUP(AM52,'シフト記号表（勤務時間帯）'!$C$6:$U$35,19,FALSE))</f>
        <v/>
      </c>
      <c r="AN54" s="299" t="str">
        <f>IF(AN52="","",VLOOKUP(AN52,'シフト記号表（勤務時間帯）'!$C$6:$U$35,19,FALSE))</f>
        <v/>
      </c>
      <c r="AO54" s="300" t="str">
        <f>IF(AO52="","",VLOOKUP(AO52,'シフト記号表（勤務時間帯）'!$C$6:$U$35,19,FALSE))</f>
        <v/>
      </c>
      <c r="AP54" s="300" t="str">
        <f>IF(AP52="","",VLOOKUP(AP52,'シフト記号表（勤務時間帯）'!$C$6:$U$35,19,FALSE))</f>
        <v/>
      </c>
      <c r="AQ54" s="300" t="str">
        <f>IF(AQ52="","",VLOOKUP(AQ52,'シフト記号表（勤務時間帯）'!$C$6:$U$35,19,FALSE))</f>
        <v/>
      </c>
      <c r="AR54" s="300" t="str">
        <f>IF(AR52="","",VLOOKUP(AR52,'シフト記号表（勤務時間帯）'!$C$6:$U$35,19,FALSE))</f>
        <v/>
      </c>
      <c r="AS54" s="300" t="str">
        <f>IF(AS52="","",VLOOKUP(AS52,'シフト記号表（勤務時間帯）'!$C$6:$U$35,19,FALSE))</f>
        <v/>
      </c>
      <c r="AT54" s="301" t="str">
        <f>IF(AT52="","",VLOOKUP(AT52,'シフト記号表（勤務時間帯）'!$C$6:$U$35,19,FALSE))</f>
        <v/>
      </c>
      <c r="AU54" s="299" t="str">
        <f>IF(AU52="","",VLOOKUP(AU52,'シフト記号表（勤務時間帯）'!$C$6:$U$35,19,FALSE))</f>
        <v/>
      </c>
      <c r="AV54" s="300" t="str">
        <f>IF(AV52="","",VLOOKUP(AV52,'シフト記号表（勤務時間帯）'!$C$6:$U$35,19,FALSE))</f>
        <v/>
      </c>
      <c r="AW54" s="300" t="str">
        <f>IF(AW52="","",VLOOKUP(AW52,'シフト記号表（勤務時間帯）'!$C$6:$U$35,19,FALSE))</f>
        <v/>
      </c>
      <c r="AX54" s="664">
        <f>IF($BB$3="４週",SUM(S54:AT54),IF($BB$3="暦月",SUM(S54:AW54),""))</f>
        <v>0</v>
      </c>
      <c r="AY54" s="665"/>
      <c r="AZ54" s="666">
        <f>IF($BB$3="４週",AX54/4,IF($BB$3="暦月",'認知症対応型通所（1枚版）'!AX54/('認知症対応型通所（1枚版）'!$BB$8/7),""))</f>
        <v>0</v>
      </c>
      <c r="BA54" s="667"/>
      <c r="BB54" s="709"/>
      <c r="BC54" s="710"/>
      <c r="BD54" s="710"/>
      <c r="BE54" s="710"/>
      <c r="BF54" s="711"/>
    </row>
    <row r="55" spans="2:58" ht="20.25" customHeight="1">
      <c r="B55" s="668">
        <f>B52+1</f>
        <v>12</v>
      </c>
      <c r="C55" s="670"/>
      <c r="D55" s="671"/>
      <c r="E55" s="672"/>
      <c r="F55" s="302"/>
      <c r="G55" s="679"/>
      <c r="H55" s="682"/>
      <c r="I55" s="683"/>
      <c r="J55" s="683"/>
      <c r="K55" s="684"/>
      <c r="L55" s="689"/>
      <c r="M55" s="646"/>
      <c r="N55" s="646"/>
      <c r="O55" s="647"/>
      <c r="P55" s="692" t="s">
        <v>626</v>
      </c>
      <c r="Q55" s="693"/>
      <c r="R55" s="694"/>
      <c r="S55" s="291"/>
      <c r="T55" s="292"/>
      <c r="U55" s="292"/>
      <c r="V55" s="292"/>
      <c r="W55" s="292"/>
      <c r="X55" s="292"/>
      <c r="Y55" s="293"/>
      <c r="Z55" s="291"/>
      <c r="AA55" s="292"/>
      <c r="AB55" s="292"/>
      <c r="AC55" s="292"/>
      <c r="AD55" s="292"/>
      <c r="AE55" s="292"/>
      <c r="AF55" s="293"/>
      <c r="AG55" s="291"/>
      <c r="AH55" s="292"/>
      <c r="AI55" s="292"/>
      <c r="AJ55" s="292"/>
      <c r="AK55" s="292"/>
      <c r="AL55" s="292"/>
      <c r="AM55" s="293"/>
      <c r="AN55" s="291"/>
      <c r="AO55" s="292"/>
      <c r="AP55" s="292"/>
      <c r="AQ55" s="292"/>
      <c r="AR55" s="292"/>
      <c r="AS55" s="292"/>
      <c r="AT55" s="293"/>
      <c r="AU55" s="291"/>
      <c r="AV55" s="292"/>
      <c r="AW55" s="292"/>
      <c r="AX55" s="641"/>
      <c r="AY55" s="642"/>
      <c r="AZ55" s="643"/>
      <c r="BA55" s="644"/>
      <c r="BB55" s="645"/>
      <c r="BC55" s="646"/>
      <c r="BD55" s="646"/>
      <c r="BE55" s="646"/>
      <c r="BF55" s="647"/>
    </row>
    <row r="56" spans="2:58" ht="20.25" customHeight="1">
      <c r="B56" s="668"/>
      <c r="C56" s="673"/>
      <c r="D56" s="674"/>
      <c r="E56" s="675"/>
      <c r="F56" s="294"/>
      <c r="G56" s="680"/>
      <c r="H56" s="685"/>
      <c r="I56" s="683"/>
      <c r="J56" s="683"/>
      <c r="K56" s="684"/>
      <c r="L56" s="690"/>
      <c r="M56" s="649"/>
      <c r="N56" s="649"/>
      <c r="O56" s="650"/>
      <c r="P56" s="654" t="s">
        <v>628</v>
      </c>
      <c r="Q56" s="655"/>
      <c r="R56" s="656"/>
      <c r="S56" s="295" t="str">
        <f>IF(S55="","",VLOOKUP(S55,'シフト記号表（勤務時間帯）'!$C$6:$K$35,9,FALSE))</f>
        <v/>
      </c>
      <c r="T56" s="296" t="str">
        <f>IF(T55="","",VLOOKUP(T55,'シフト記号表（勤務時間帯）'!$C$6:$K$35,9,FALSE))</f>
        <v/>
      </c>
      <c r="U56" s="296" t="str">
        <f>IF(U55="","",VLOOKUP(U55,'シフト記号表（勤務時間帯）'!$C$6:$K$35,9,FALSE))</f>
        <v/>
      </c>
      <c r="V56" s="296" t="str">
        <f>IF(V55="","",VLOOKUP(V55,'シフト記号表（勤務時間帯）'!$C$6:$K$35,9,FALSE))</f>
        <v/>
      </c>
      <c r="W56" s="296" t="str">
        <f>IF(W55="","",VLOOKUP(W55,'シフト記号表（勤務時間帯）'!$C$6:$K$35,9,FALSE))</f>
        <v/>
      </c>
      <c r="X56" s="296" t="str">
        <f>IF(X55="","",VLOOKUP(X55,'シフト記号表（勤務時間帯）'!$C$6:$K$35,9,FALSE))</f>
        <v/>
      </c>
      <c r="Y56" s="297" t="str">
        <f>IF(Y55="","",VLOOKUP(Y55,'シフト記号表（勤務時間帯）'!$C$6:$K$35,9,FALSE))</f>
        <v/>
      </c>
      <c r="Z56" s="295" t="str">
        <f>IF(Z55="","",VLOOKUP(Z55,'シフト記号表（勤務時間帯）'!$C$6:$K$35,9,FALSE))</f>
        <v/>
      </c>
      <c r="AA56" s="296" t="str">
        <f>IF(AA55="","",VLOOKUP(AA55,'シフト記号表（勤務時間帯）'!$C$6:$K$35,9,FALSE))</f>
        <v/>
      </c>
      <c r="AB56" s="296" t="str">
        <f>IF(AB55="","",VLOOKUP(AB55,'シフト記号表（勤務時間帯）'!$C$6:$K$35,9,FALSE))</f>
        <v/>
      </c>
      <c r="AC56" s="296" t="str">
        <f>IF(AC55="","",VLOOKUP(AC55,'シフト記号表（勤務時間帯）'!$C$6:$K$35,9,FALSE))</f>
        <v/>
      </c>
      <c r="AD56" s="296" t="str">
        <f>IF(AD55="","",VLOOKUP(AD55,'シフト記号表（勤務時間帯）'!$C$6:$K$35,9,FALSE))</f>
        <v/>
      </c>
      <c r="AE56" s="296" t="str">
        <f>IF(AE55="","",VLOOKUP(AE55,'シフト記号表（勤務時間帯）'!$C$6:$K$35,9,FALSE))</f>
        <v/>
      </c>
      <c r="AF56" s="297" t="str">
        <f>IF(AF55="","",VLOOKUP(AF55,'シフト記号表（勤務時間帯）'!$C$6:$K$35,9,FALSE))</f>
        <v/>
      </c>
      <c r="AG56" s="295" t="str">
        <f>IF(AG55="","",VLOOKUP(AG55,'シフト記号表（勤務時間帯）'!$C$6:$K$35,9,FALSE))</f>
        <v/>
      </c>
      <c r="AH56" s="296" t="str">
        <f>IF(AH55="","",VLOOKUP(AH55,'シフト記号表（勤務時間帯）'!$C$6:$K$35,9,FALSE))</f>
        <v/>
      </c>
      <c r="AI56" s="296" t="str">
        <f>IF(AI55="","",VLOOKUP(AI55,'シフト記号表（勤務時間帯）'!$C$6:$K$35,9,FALSE))</f>
        <v/>
      </c>
      <c r="AJ56" s="296" t="str">
        <f>IF(AJ55="","",VLOOKUP(AJ55,'シフト記号表（勤務時間帯）'!$C$6:$K$35,9,FALSE))</f>
        <v/>
      </c>
      <c r="AK56" s="296" t="str">
        <f>IF(AK55="","",VLOOKUP(AK55,'シフト記号表（勤務時間帯）'!$C$6:$K$35,9,FALSE))</f>
        <v/>
      </c>
      <c r="AL56" s="296" t="str">
        <f>IF(AL55="","",VLOOKUP(AL55,'シフト記号表（勤務時間帯）'!$C$6:$K$35,9,FALSE))</f>
        <v/>
      </c>
      <c r="AM56" s="297" t="str">
        <f>IF(AM55="","",VLOOKUP(AM55,'シフト記号表（勤務時間帯）'!$C$6:$K$35,9,FALSE))</f>
        <v/>
      </c>
      <c r="AN56" s="295" t="str">
        <f>IF(AN55="","",VLOOKUP(AN55,'シフト記号表（勤務時間帯）'!$C$6:$K$35,9,FALSE))</f>
        <v/>
      </c>
      <c r="AO56" s="296" t="str">
        <f>IF(AO55="","",VLOOKUP(AO55,'シフト記号表（勤務時間帯）'!$C$6:$K$35,9,FALSE))</f>
        <v/>
      </c>
      <c r="AP56" s="296" t="str">
        <f>IF(AP55="","",VLOOKUP(AP55,'シフト記号表（勤務時間帯）'!$C$6:$K$35,9,FALSE))</f>
        <v/>
      </c>
      <c r="AQ56" s="296" t="str">
        <f>IF(AQ55="","",VLOOKUP(AQ55,'シフト記号表（勤務時間帯）'!$C$6:$K$35,9,FALSE))</f>
        <v/>
      </c>
      <c r="AR56" s="296" t="str">
        <f>IF(AR55="","",VLOOKUP(AR55,'シフト記号表（勤務時間帯）'!$C$6:$K$35,9,FALSE))</f>
        <v/>
      </c>
      <c r="AS56" s="296" t="str">
        <f>IF(AS55="","",VLOOKUP(AS55,'シフト記号表（勤務時間帯）'!$C$6:$K$35,9,FALSE))</f>
        <v/>
      </c>
      <c r="AT56" s="297" t="str">
        <f>IF(AT55="","",VLOOKUP(AT55,'シフト記号表（勤務時間帯）'!$C$6:$K$35,9,FALSE))</f>
        <v/>
      </c>
      <c r="AU56" s="295" t="str">
        <f>IF(AU55="","",VLOOKUP(AU55,'シフト記号表（勤務時間帯）'!$C$6:$K$35,9,FALSE))</f>
        <v/>
      </c>
      <c r="AV56" s="296" t="str">
        <f>IF(AV55="","",VLOOKUP(AV55,'シフト記号表（勤務時間帯）'!$C$6:$K$35,9,FALSE))</f>
        <v/>
      </c>
      <c r="AW56" s="296" t="str">
        <f>IF(AW55="","",VLOOKUP(AW55,'シフト記号表（勤務時間帯）'!$C$6:$K$35,9,FALSE))</f>
        <v/>
      </c>
      <c r="AX56" s="657">
        <f>IF($BB$3="４週",SUM(S56:AT56),IF($BB$3="暦月",SUM(S56:AW56),""))</f>
        <v>0</v>
      </c>
      <c r="AY56" s="658"/>
      <c r="AZ56" s="659">
        <f>IF($BB$3="４週",AX56/4,IF($BB$3="暦月",'認知症対応型通所（1枚版）'!AX56/('認知症対応型通所（1枚版）'!$BB$8/7),""))</f>
        <v>0</v>
      </c>
      <c r="BA56" s="660"/>
      <c r="BB56" s="648"/>
      <c r="BC56" s="649"/>
      <c r="BD56" s="649"/>
      <c r="BE56" s="649"/>
      <c r="BF56" s="650"/>
    </row>
    <row r="57" spans="2:58" ht="20.25" customHeight="1">
      <c r="B57" s="668"/>
      <c r="C57" s="676"/>
      <c r="D57" s="677"/>
      <c r="E57" s="678"/>
      <c r="F57" s="294">
        <f>C55</f>
        <v>0</v>
      </c>
      <c r="G57" s="701"/>
      <c r="H57" s="685"/>
      <c r="I57" s="683"/>
      <c r="J57" s="683"/>
      <c r="K57" s="684"/>
      <c r="L57" s="702"/>
      <c r="M57" s="696"/>
      <c r="N57" s="696"/>
      <c r="O57" s="697"/>
      <c r="P57" s="698" t="s">
        <v>629</v>
      </c>
      <c r="Q57" s="699"/>
      <c r="R57" s="700"/>
      <c r="S57" s="299" t="str">
        <f>IF(S55="","",VLOOKUP(S55,'シフト記号表（勤務時間帯）'!$C$6:$U$35,19,FALSE))</f>
        <v/>
      </c>
      <c r="T57" s="300" t="str">
        <f>IF(T55="","",VLOOKUP(T55,'シフト記号表（勤務時間帯）'!$C$6:$U$35,19,FALSE))</f>
        <v/>
      </c>
      <c r="U57" s="300" t="str">
        <f>IF(U55="","",VLOOKUP(U55,'シフト記号表（勤務時間帯）'!$C$6:$U$35,19,FALSE))</f>
        <v/>
      </c>
      <c r="V57" s="300" t="str">
        <f>IF(V55="","",VLOOKUP(V55,'シフト記号表（勤務時間帯）'!$C$6:$U$35,19,FALSE))</f>
        <v/>
      </c>
      <c r="W57" s="300" t="str">
        <f>IF(W55="","",VLOOKUP(W55,'シフト記号表（勤務時間帯）'!$C$6:$U$35,19,FALSE))</f>
        <v/>
      </c>
      <c r="X57" s="300" t="str">
        <f>IF(X55="","",VLOOKUP(X55,'シフト記号表（勤務時間帯）'!$C$6:$U$35,19,FALSE))</f>
        <v/>
      </c>
      <c r="Y57" s="301" t="str">
        <f>IF(Y55="","",VLOOKUP(Y55,'シフト記号表（勤務時間帯）'!$C$6:$U$35,19,FALSE))</f>
        <v/>
      </c>
      <c r="Z57" s="299" t="str">
        <f>IF(Z55="","",VLOOKUP(Z55,'シフト記号表（勤務時間帯）'!$C$6:$U$35,19,FALSE))</f>
        <v/>
      </c>
      <c r="AA57" s="300" t="str">
        <f>IF(AA55="","",VLOOKUP(AA55,'シフト記号表（勤務時間帯）'!$C$6:$U$35,19,FALSE))</f>
        <v/>
      </c>
      <c r="AB57" s="300" t="str">
        <f>IF(AB55="","",VLOOKUP(AB55,'シフト記号表（勤務時間帯）'!$C$6:$U$35,19,FALSE))</f>
        <v/>
      </c>
      <c r="AC57" s="300" t="str">
        <f>IF(AC55="","",VLOOKUP(AC55,'シフト記号表（勤務時間帯）'!$C$6:$U$35,19,FALSE))</f>
        <v/>
      </c>
      <c r="AD57" s="300" t="str">
        <f>IF(AD55="","",VLOOKUP(AD55,'シフト記号表（勤務時間帯）'!$C$6:$U$35,19,FALSE))</f>
        <v/>
      </c>
      <c r="AE57" s="300" t="str">
        <f>IF(AE55="","",VLOOKUP(AE55,'シフト記号表（勤務時間帯）'!$C$6:$U$35,19,FALSE))</f>
        <v/>
      </c>
      <c r="AF57" s="301" t="str">
        <f>IF(AF55="","",VLOOKUP(AF55,'シフト記号表（勤務時間帯）'!$C$6:$U$35,19,FALSE))</f>
        <v/>
      </c>
      <c r="AG57" s="299" t="str">
        <f>IF(AG55="","",VLOOKUP(AG55,'シフト記号表（勤務時間帯）'!$C$6:$U$35,19,FALSE))</f>
        <v/>
      </c>
      <c r="AH57" s="300" t="str">
        <f>IF(AH55="","",VLOOKUP(AH55,'シフト記号表（勤務時間帯）'!$C$6:$U$35,19,FALSE))</f>
        <v/>
      </c>
      <c r="AI57" s="300" t="str">
        <f>IF(AI55="","",VLOOKUP(AI55,'シフト記号表（勤務時間帯）'!$C$6:$U$35,19,FALSE))</f>
        <v/>
      </c>
      <c r="AJ57" s="300" t="str">
        <f>IF(AJ55="","",VLOOKUP(AJ55,'シフト記号表（勤務時間帯）'!$C$6:$U$35,19,FALSE))</f>
        <v/>
      </c>
      <c r="AK57" s="300" t="str">
        <f>IF(AK55="","",VLOOKUP(AK55,'シフト記号表（勤務時間帯）'!$C$6:$U$35,19,FALSE))</f>
        <v/>
      </c>
      <c r="AL57" s="300" t="str">
        <f>IF(AL55="","",VLOOKUP(AL55,'シフト記号表（勤務時間帯）'!$C$6:$U$35,19,FALSE))</f>
        <v/>
      </c>
      <c r="AM57" s="301" t="str">
        <f>IF(AM55="","",VLOOKUP(AM55,'シフト記号表（勤務時間帯）'!$C$6:$U$35,19,FALSE))</f>
        <v/>
      </c>
      <c r="AN57" s="299" t="str">
        <f>IF(AN55="","",VLOOKUP(AN55,'シフト記号表（勤務時間帯）'!$C$6:$U$35,19,FALSE))</f>
        <v/>
      </c>
      <c r="AO57" s="300" t="str">
        <f>IF(AO55="","",VLOOKUP(AO55,'シフト記号表（勤務時間帯）'!$C$6:$U$35,19,FALSE))</f>
        <v/>
      </c>
      <c r="AP57" s="300" t="str">
        <f>IF(AP55="","",VLOOKUP(AP55,'シフト記号表（勤務時間帯）'!$C$6:$U$35,19,FALSE))</f>
        <v/>
      </c>
      <c r="AQ57" s="300" t="str">
        <f>IF(AQ55="","",VLOOKUP(AQ55,'シフト記号表（勤務時間帯）'!$C$6:$U$35,19,FALSE))</f>
        <v/>
      </c>
      <c r="AR57" s="300" t="str">
        <f>IF(AR55="","",VLOOKUP(AR55,'シフト記号表（勤務時間帯）'!$C$6:$U$35,19,FALSE))</f>
        <v/>
      </c>
      <c r="AS57" s="300" t="str">
        <f>IF(AS55="","",VLOOKUP(AS55,'シフト記号表（勤務時間帯）'!$C$6:$U$35,19,FALSE))</f>
        <v/>
      </c>
      <c r="AT57" s="301" t="str">
        <f>IF(AT55="","",VLOOKUP(AT55,'シフト記号表（勤務時間帯）'!$C$6:$U$35,19,FALSE))</f>
        <v/>
      </c>
      <c r="AU57" s="299" t="str">
        <f>IF(AU55="","",VLOOKUP(AU55,'シフト記号表（勤務時間帯）'!$C$6:$U$35,19,FALSE))</f>
        <v/>
      </c>
      <c r="AV57" s="300" t="str">
        <f>IF(AV55="","",VLOOKUP(AV55,'シフト記号表（勤務時間帯）'!$C$6:$U$35,19,FALSE))</f>
        <v/>
      </c>
      <c r="AW57" s="300" t="str">
        <f>IF(AW55="","",VLOOKUP(AW55,'シフト記号表（勤務時間帯）'!$C$6:$U$35,19,FALSE))</f>
        <v/>
      </c>
      <c r="AX57" s="664">
        <f>IF($BB$3="４週",SUM(S57:AT57),IF($BB$3="暦月",SUM(S57:AW57),""))</f>
        <v>0</v>
      </c>
      <c r="AY57" s="665"/>
      <c r="AZ57" s="666">
        <f>IF($BB$3="４週",AX57/4,IF($BB$3="暦月",'認知症対応型通所（1枚版）'!AX57/('認知症対応型通所（1枚版）'!$BB$8/7),""))</f>
        <v>0</v>
      </c>
      <c r="BA57" s="667"/>
      <c r="BB57" s="695"/>
      <c r="BC57" s="696"/>
      <c r="BD57" s="696"/>
      <c r="BE57" s="696"/>
      <c r="BF57" s="697"/>
    </row>
    <row r="58" spans="2:58" ht="20.25" customHeight="1">
      <c r="B58" s="668">
        <f>B55+1</f>
        <v>13</v>
      </c>
      <c r="C58" s="670"/>
      <c r="D58" s="671"/>
      <c r="E58" s="672"/>
      <c r="F58" s="302"/>
      <c r="G58" s="679"/>
      <c r="H58" s="682"/>
      <c r="I58" s="683"/>
      <c r="J58" s="683"/>
      <c r="K58" s="684"/>
      <c r="L58" s="689"/>
      <c r="M58" s="646"/>
      <c r="N58" s="646"/>
      <c r="O58" s="647"/>
      <c r="P58" s="692" t="s">
        <v>626</v>
      </c>
      <c r="Q58" s="693"/>
      <c r="R58" s="694"/>
      <c r="S58" s="291"/>
      <c r="T58" s="292"/>
      <c r="U58" s="292"/>
      <c r="V58" s="292"/>
      <c r="W58" s="292"/>
      <c r="X58" s="292"/>
      <c r="Y58" s="293"/>
      <c r="Z58" s="291"/>
      <c r="AA58" s="292"/>
      <c r="AB58" s="292"/>
      <c r="AC58" s="292"/>
      <c r="AD58" s="292"/>
      <c r="AE58" s="292"/>
      <c r="AF58" s="293"/>
      <c r="AG58" s="291"/>
      <c r="AH58" s="292"/>
      <c r="AI58" s="292"/>
      <c r="AJ58" s="292"/>
      <c r="AK58" s="292"/>
      <c r="AL58" s="292"/>
      <c r="AM58" s="293"/>
      <c r="AN58" s="291"/>
      <c r="AO58" s="292"/>
      <c r="AP58" s="292"/>
      <c r="AQ58" s="292"/>
      <c r="AR58" s="292"/>
      <c r="AS58" s="292"/>
      <c r="AT58" s="293"/>
      <c r="AU58" s="291"/>
      <c r="AV58" s="292"/>
      <c r="AW58" s="292"/>
      <c r="AX58" s="641"/>
      <c r="AY58" s="642"/>
      <c r="AZ58" s="643"/>
      <c r="BA58" s="644"/>
      <c r="BB58" s="645"/>
      <c r="BC58" s="646"/>
      <c r="BD58" s="646"/>
      <c r="BE58" s="646"/>
      <c r="BF58" s="647"/>
    </row>
    <row r="59" spans="2:58" ht="20.25" customHeight="1">
      <c r="B59" s="668"/>
      <c r="C59" s="673"/>
      <c r="D59" s="674"/>
      <c r="E59" s="675"/>
      <c r="F59" s="294"/>
      <c r="G59" s="680"/>
      <c r="H59" s="685"/>
      <c r="I59" s="683"/>
      <c r="J59" s="683"/>
      <c r="K59" s="684"/>
      <c r="L59" s="690"/>
      <c r="M59" s="649"/>
      <c r="N59" s="649"/>
      <c r="O59" s="650"/>
      <c r="P59" s="654" t="s">
        <v>628</v>
      </c>
      <c r="Q59" s="655"/>
      <c r="R59" s="656"/>
      <c r="S59" s="295" t="str">
        <f>IF(S58="","",VLOOKUP(S58,'シフト記号表（勤務時間帯）'!$C$6:$K$35,9,FALSE))</f>
        <v/>
      </c>
      <c r="T59" s="296" t="str">
        <f>IF(T58="","",VLOOKUP(T58,'シフト記号表（勤務時間帯）'!$C$6:$K$35,9,FALSE))</f>
        <v/>
      </c>
      <c r="U59" s="296" t="str">
        <f>IF(U58="","",VLOOKUP(U58,'シフト記号表（勤務時間帯）'!$C$6:$K$35,9,FALSE))</f>
        <v/>
      </c>
      <c r="V59" s="296" t="str">
        <f>IF(V58="","",VLOOKUP(V58,'シフト記号表（勤務時間帯）'!$C$6:$K$35,9,FALSE))</f>
        <v/>
      </c>
      <c r="W59" s="296" t="str">
        <f>IF(W58="","",VLOOKUP(W58,'シフト記号表（勤務時間帯）'!$C$6:$K$35,9,FALSE))</f>
        <v/>
      </c>
      <c r="X59" s="296" t="str">
        <f>IF(X58="","",VLOOKUP(X58,'シフト記号表（勤務時間帯）'!$C$6:$K$35,9,FALSE))</f>
        <v/>
      </c>
      <c r="Y59" s="297" t="str">
        <f>IF(Y58="","",VLOOKUP(Y58,'シフト記号表（勤務時間帯）'!$C$6:$K$35,9,FALSE))</f>
        <v/>
      </c>
      <c r="Z59" s="295" t="str">
        <f>IF(Z58="","",VLOOKUP(Z58,'シフト記号表（勤務時間帯）'!$C$6:$K$35,9,FALSE))</f>
        <v/>
      </c>
      <c r="AA59" s="296" t="str">
        <f>IF(AA58="","",VLOOKUP(AA58,'シフト記号表（勤務時間帯）'!$C$6:$K$35,9,FALSE))</f>
        <v/>
      </c>
      <c r="AB59" s="296" t="str">
        <f>IF(AB58="","",VLOOKUP(AB58,'シフト記号表（勤務時間帯）'!$C$6:$K$35,9,FALSE))</f>
        <v/>
      </c>
      <c r="AC59" s="296" t="str">
        <f>IF(AC58="","",VLOOKUP(AC58,'シフト記号表（勤務時間帯）'!$C$6:$K$35,9,FALSE))</f>
        <v/>
      </c>
      <c r="AD59" s="296" t="str">
        <f>IF(AD58="","",VLOOKUP(AD58,'シフト記号表（勤務時間帯）'!$C$6:$K$35,9,FALSE))</f>
        <v/>
      </c>
      <c r="AE59" s="296" t="str">
        <f>IF(AE58="","",VLOOKUP(AE58,'シフト記号表（勤務時間帯）'!$C$6:$K$35,9,FALSE))</f>
        <v/>
      </c>
      <c r="AF59" s="297" t="str">
        <f>IF(AF58="","",VLOOKUP(AF58,'シフト記号表（勤務時間帯）'!$C$6:$K$35,9,FALSE))</f>
        <v/>
      </c>
      <c r="AG59" s="295" t="str">
        <f>IF(AG58="","",VLOOKUP(AG58,'シフト記号表（勤務時間帯）'!$C$6:$K$35,9,FALSE))</f>
        <v/>
      </c>
      <c r="AH59" s="296" t="str">
        <f>IF(AH58="","",VLOOKUP(AH58,'シフト記号表（勤務時間帯）'!$C$6:$K$35,9,FALSE))</f>
        <v/>
      </c>
      <c r="AI59" s="296" t="str">
        <f>IF(AI58="","",VLOOKUP(AI58,'シフト記号表（勤務時間帯）'!$C$6:$K$35,9,FALSE))</f>
        <v/>
      </c>
      <c r="AJ59" s="296" t="str">
        <f>IF(AJ58="","",VLOOKUP(AJ58,'シフト記号表（勤務時間帯）'!$C$6:$K$35,9,FALSE))</f>
        <v/>
      </c>
      <c r="AK59" s="296" t="str">
        <f>IF(AK58="","",VLOOKUP(AK58,'シフト記号表（勤務時間帯）'!$C$6:$K$35,9,FALSE))</f>
        <v/>
      </c>
      <c r="AL59" s="296" t="str">
        <f>IF(AL58="","",VLOOKUP(AL58,'シフト記号表（勤務時間帯）'!$C$6:$K$35,9,FALSE))</f>
        <v/>
      </c>
      <c r="AM59" s="297" t="str">
        <f>IF(AM58="","",VLOOKUP(AM58,'シフト記号表（勤務時間帯）'!$C$6:$K$35,9,FALSE))</f>
        <v/>
      </c>
      <c r="AN59" s="295" t="str">
        <f>IF(AN58="","",VLOOKUP(AN58,'シフト記号表（勤務時間帯）'!$C$6:$K$35,9,FALSE))</f>
        <v/>
      </c>
      <c r="AO59" s="296" t="str">
        <f>IF(AO58="","",VLOOKUP(AO58,'シフト記号表（勤務時間帯）'!$C$6:$K$35,9,FALSE))</f>
        <v/>
      </c>
      <c r="AP59" s="296" t="str">
        <f>IF(AP58="","",VLOOKUP(AP58,'シフト記号表（勤務時間帯）'!$C$6:$K$35,9,FALSE))</f>
        <v/>
      </c>
      <c r="AQ59" s="296" t="str">
        <f>IF(AQ58="","",VLOOKUP(AQ58,'シフト記号表（勤務時間帯）'!$C$6:$K$35,9,FALSE))</f>
        <v/>
      </c>
      <c r="AR59" s="296" t="str">
        <f>IF(AR58="","",VLOOKUP(AR58,'シフト記号表（勤務時間帯）'!$C$6:$K$35,9,FALSE))</f>
        <v/>
      </c>
      <c r="AS59" s="296" t="str">
        <f>IF(AS58="","",VLOOKUP(AS58,'シフト記号表（勤務時間帯）'!$C$6:$K$35,9,FALSE))</f>
        <v/>
      </c>
      <c r="AT59" s="297" t="str">
        <f>IF(AT58="","",VLOOKUP(AT58,'シフト記号表（勤務時間帯）'!$C$6:$K$35,9,FALSE))</f>
        <v/>
      </c>
      <c r="AU59" s="295" t="str">
        <f>IF(AU58="","",VLOOKUP(AU58,'シフト記号表（勤務時間帯）'!$C$6:$K$35,9,FALSE))</f>
        <v/>
      </c>
      <c r="AV59" s="296" t="str">
        <f>IF(AV58="","",VLOOKUP(AV58,'シフト記号表（勤務時間帯）'!$C$6:$K$35,9,FALSE))</f>
        <v/>
      </c>
      <c r="AW59" s="296" t="str">
        <f>IF(AW58="","",VLOOKUP(AW58,'シフト記号表（勤務時間帯）'!$C$6:$K$35,9,FALSE))</f>
        <v/>
      </c>
      <c r="AX59" s="657">
        <f>IF($BB$3="４週",SUM(S59:AT59),IF($BB$3="暦月",SUM(S59:AW59),""))</f>
        <v>0</v>
      </c>
      <c r="AY59" s="658"/>
      <c r="AZ59" s="659">
        <f>IF($BB$3="４週",AX59/4,IF($BB$3="暦月",'認知症対応型通所（1枚版）'!AX59/('認知症対応型通所（1枚版）'!$BB$8/7),""))</f>
        <v>0</v>
      </c>
      <c r="BA59" s="660"/>
      <c r="BB59" s="648"/>
      <c r="BC59" s="649"/>
      <c r="BD59" s="649"/>
      <c r="BE59" s="649"/>
      <c r="BF59" s="650"/>
    </row>
    <row r="60" spans="2:58" ht="20.25" customHeight="1" thickBot="1">
      <c r="B60" s="669"/>
      <c r="C60" s="676"/>
      <c r="D60" s="677"/>
      <c r="E60" s="678"/>
      <c r="F60" s="303">
        <f>C58</f>
        <v>0</v>
      </c>
      <c r="G60" s="681"/>
      <c r="H60" s="686"/>
      <c r="I60" s="687"/>
      <c r="J60" s="687"/>
      <c r="K60" s="688"/>
      <c r="L60" s="691"/>
      <c r="M60" s="652"/>
      <c r="N60" s="652"/>
      <c r="O60" s="653"/>
      <c r="P60" s="661" t="s">
        <v>629</v>
      </c>
      <c r="Q60" s="662"/>
      <c r="R60" s="663"/>
      <c r="S60" s="299" t="str">
        <f>IF(S58="","",VLOOKUP(S58,'シフト記号表（勤務時間帯）'!$C$6:$U$35,19,FALSE))</f>
        <v/>
      </c>
      <c r="T60" s="300" t="str">
        <f>IF(T58="","",VLOOKUP(T58,'シフト記号表（勤務時間帯）'!$C$6:$U$35,19,FALSE))</f>
        <v/>
      </c>
      <c r="U60" s="300" t="str">
        <f>IF(U58="","",VLOOKUP(U58,'シフト記号表（勤務時間帯）'!$C$6:$U$35,19,FALSE))</f>
        <v/>
      </c>
      <c r="V60" s="300" t="str">
        <f>IF(V58="","",VLOOKUP(V58,'シフト記号表（勤務時間帯）'!$C$6:$U$35,19,FALSE))</f>
        <v/>
      </c>
      <c r="W60" s="300" t="str">
        <f>IF(W58="","",VLOOKUP(W58,'シフト記号表（勤務時間帯）'!$C$6:$U$35,19,FALSE))</f>
        <v/>
      </c>
      <c r="X60" s="300" t="str">
        <f>IF(X58="","",VLOOKUP(X58,'シフト記号表（勤務時間帯）'!$C$6:$U$35,19,FALSE))</f>
        <v/>
      </c>
      <c r="Y60" s="301" t="str">
        <f>IF(Y58="","",VLOOKUP(Y58,'シフト記号表（勤務時間帯）'!$C$6:$U$35,19,FALSE))</f>
        <v/>
      </c>
      <c r="Z60" s="299" t="str">
        <f>IF(Z58="","",VLOOKUP(Z58,'シフト記号表（勤務時間帯）'!$C$6:$U$35,19,FALSE))</f>
        <v/>
      </c>
      <c r="AA60" s="300" t="str">
        <f>IF(AA58="","",VLOOKUP(AA58,'シフト記号表（勤務時間帯）'!$C$6:$U$35,19,FALSE))</f>
        <v/>
      </c>
      <c r="AB60" s="300" t="str">
        <f>IF(AB58="","",VLOOKUP(AB58,'シフト記号表（勤務時間帯）'!$C$6:$U$35,19,FALSE))</f>
        <v/>
      </c>
      <c r="AC60" s="300" t="str">
        <f>IF(AC58="","",VLOOKUP(AC58,'シフト記号表（勤務時間帯）'!$C$6:$U$35,19,FALSE))</f>
        <v/>
      </c>
      <c r="AD60" s="300" t="str">
        <f>IF(AD58="","",VLOOKUP(AD58,'シフト記号表（勤務時間帯）'!$C$6:$U$35,19,FALSE))</f>
        <v/>
      </c>
      <c r="AE60" s="300" t="str">
        <f>IF(AE58="","",VLOOKUP(AE58,'シフト記号表（勤務時間帯）'!$C$6:$U$35,19,FALSE))</f>
        <v/>
      </c>
      <c r="AF60" s="301" t="str">
        <f>IF(AF58="","",VLOOKUP(AF58,'シフト記号表（勤務時間帯）'!$C$6:$U$35,19,FALSE))</f>
        <v/>
      </c>
      <c r="AG60" s="299" t="str">
        <f>IF(AG58="","",VLOOKUP(AG58,'シフト記号表（勤務時間帯）'!$C$6:$U$35,19,FALSE))</f>
        <v/>
      </c>
      <c r="AH60" s="300" t="str">
        <f>IF(AH58="","",VLOOKUP(AH58,'シフト記号表（勤務時間帯）'!$C$6:$U$35,19,FALSE))</f>
        <v/>
      </c>
      <c r="AI60" s="300" t="str">
        <f>IF(AI58="","",VLOOKUP(AI58,'シフト記号表（勤務時間帯）'!$C$6:$U$35,19,FALSE))</f>
        <v/>
      </c>
      <c r="AJ60" s="300" t="str">
        <f>IF(AJ58="","",VLOOKUP(AJ58,'シフト記号表（勤務時間帯）'!$C$6:$U$35,19,FALSE))</f>
        <v/>
      </c>
      <c r="AK60" s="300" t="str">
        <f>IF(AK58="","",VLOOKUP(AK58,'シフト記号表（勤務時間帯）'!$C$6:$U$35,19,FALSE))</f>
        <v/>
      </c>
      <c r="AL60" s="300" t="str">
        <f>IF(AL58="","",VLOOKUP(AL58,'シフト記号表（勤務時間帯）'!$C$6:$U$35,19,FALSE))</f>
        <v/>
      </c>
      <c r="AM60" s="301" t="str">
        <f>IF(AM58="","",VLOOKUP(AM58,'シフト記号表（勤務時間帯）'!$C$6:$U$35,19,FALSE))</f>
        <v/>
      </c>
      <c r="AN60" s="299" t="str">
        <f>IF(AN58="","",VLOOKUP(AN58,'シフト記号表（勤務時間帯）'!$C$6:$U$35,19,FALSE))</f>
        <v/>
      </c>
      <c r="AO60" s="300" t="str">
        <f>IF(AO58="","",VLOOKUP(AO58,'シフト記号表（勤務時間帯）'!$C$6:$U$35,19,FALSE))</f>
        <v/>
      </c>
      <c r="AP60" s="300" t="str">
        <f>IF(AP58="","",VLOOKUP(AP58,'シフト記号表（勤務時間帯）'!$C$6:$U$35,19,FALSE))</f>
        <v/>
      </c>
      <c r="AQ60" s="300" t="str">
        <f>IF(AQ58="","",VLOOKUP(AQ58,'シフト記号表（勤務時間帯）'!$C$6:$U$35,19,FALSE))</f>
        <v/>
      </c>
      <c r="AR60" s="300" t="str">
        <f>IF(AR58="","",VLOOKUP(AR58,'シフト記号表（勤務時間帯）'!$C$6:$U$35,19,FALSE))</f>
        <v/>
      </c>
      <c r="AS60" s="300" t="str">
        <f>IF(AS58="","",VLOOKUP(AS58,'シフト記号表（勤務時間帯）'!$C$6:$U$35,19,FALSE))</f>
        <v/>
      </c>
      <c r="AT60" s="301" t="str">
        <f>IF(AT58="","",VLOOKUP(AT58,'シフト記号表（勤務時間帯）'!$C$6:$U$35,19,FALSE))</f>
        <v/>
      </c>
      <c r="AU60" s="299" t="str">
        <f>IF(AU58="","",VLOOKUP(AU58,'シフト記号表（勤務時間帯）'!$C$6:$U$35,19,FALSE))</f>
        <v/>
      </c>
      <c r="AV60" s="300" t="str">
        <f>IF(AV58="","",VLOOKUP(AV58,'シフト記号表（勤務時間帯）'!$C$6:$U$35,19,FALSE))</f>
        <v/>
      </c>
      <c r="AW60" s="300" t="str">
        <f>IF(AW58="","",VLOOKUP(AW58,'シフト記号表（勤務時間帯）'!$C$6:$U$35,19,FALSE))</f>
        <v/>
      </c>
      <c r="AX60" s="664">
        <f>IF($BB$3="４週",SUM(S60:AT60),IF($BB$3="暦月",SUM(S60:AW60),""))</f>
        <v>0</v>
      </c>
      <c r="AY60" s="665"/>
      <c r="AZ60" s="666">
        <f>IF($BB$3="４週",AX60/4,IF($BB$3="暦月",'認知症対応型通所（1枚版）'!AX60/('認知症対応型通所（1枚版）'!$BB$8/7),""))</f>
        <v>0</v>
      </c>
      <c r="BA60" s="667"/>
      <c r="BB60" s="651"/>
      <c r="BC60" s="652"/>
      <c r="BD60" s="652"/>
      <c r="BE60" s="652"/>
      <c r="BF60" s="653"/>
    </row>
    <row r="61" spans="2:58" s="272" customFormat="1" ht="6" customHeight="1" thickBot="1">
      <c r="B61" s="304"/>
      <c r="C61" s="305"/>
      <c r="D61" s="305"/>
      <c r="E61" s="305"/>
      <c r="F61" s="306"/>
      <c r="G61" s="306"/>
      <c r="H61" s="307"/>
      <c r="I61" s="307"/>
      <c r="J61" s="307"/>
      <c r="K61" s="307"/>
      <c r="L61" s="306"/>
      <c r="M61" s="306"/>
      <c r="N61" s="306"/>
      <c r="O61" s="306"/>
      <c r="P61" s="308"/>
      <c r="Q61" s="308"/>
      <c r="R61" s="308"/>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9"/>
      <c r="AY61" s="309"/>
      <c r="AZ61" s="309"/>
      <c r="BA61" s="309"/>
      <c r="BB61" s="306"/>
      <c r="BC61" s="306"/>
      <c r="BD61" s="306"/>
      <c r="BE61" s="306"/>
      <c r="BF61" s="310"/>
    </row>
    <row r="62" spans="2:58" ht="20.100000000000001" customHeight="1">
      <c r="B62" s="311"/>
      <c r="C62" s="312"/>
      <c r="D62" s="312"/>
      <c r="E62" s="312"/>
      <c r="F62" s="313"/>
      <c r="G62" s="619" t="s">
        <v>652</v>
      </c>
      <c r="H62" s="619"/>
      <c r="I62" s="619"/>
      <c r="J62" s="619"/>
      <c r="K62" s="620"/>
      <c r="L62" s="314"/>
      <c r="M62" s="624" t="s">
        <v>630</v>
      </c>
      <c r="N62" s="625"/>
      <c r="O62" s="625"/>
      <c r="P62" s="625"/>
      <c r="Q62" s="625"/>
      <c r="R62" s="626"/>
      <c r="S62" s="315" t="str">
        <f t="shared" ref="S62:AH64" si="1">IF(SUMIF($F$22:$F$60, $M62, S$22:S$60)=0,"",SUMIF($F$22:$F$60, $M62, S$22:S$60))</f>
        <v/>
      </c>
      <c r="T62" s="316" t="str">
        <f t="shared" si="1"/>
        <v/>
      </c>
      <c r="U62" s="316" t="str">
        <f t="shared" si="1"/>
        <v/>
      </c>
      <c r="V62" s="316" t="str">
        <f t="shared" si="1"/>
        <v/>
      </c>
      <c r="W62" s="316" t="str">
        <f t="shared" si="1"/>
        <v/>
      </c>
      <c r="X62" s="316" t="str">
        <f t="shared" si="1"/>
        <v/>
      </c>
      <c r="Y62" s="317" t="str">
        <f t="shared" si="1"/>
        <v/>
      </c>
      <c r="Z62" s="315" t="str">
        <f t="shared" si="1"/>
        <v/>
      </c>
      <c r="AA62" s="316" t="str">
        <f t="shared" si="1"/>
        <v/>
      </c>
      <c r="AB62" s="316" t="str">
        <f t="shared" si="1"/>
        <v/>
      </c>
      <c r="AC62" s="316" t="str">
        <f t="shared" si="1"/>
        <v/>
      </c>
      <c r="AD62" s="316" t="str">
        <f t="shared" si="1"/>
        <v/>
      </c>
      <c r="AE62" s="316" t="str">
        <f t="shared" si="1"/>
        <v/>
      </c>
      <c r="AF62" s="317" t="str">
        <f t="shared" si="1"/>
        <v/>
      </c>
      <c r="AG62" s="315" t="str">
        <f t="shared" si="1"/>
        <v/>
      </c>
      <c r="AH62" s="316" t="str">
        <f t="shared" si="1"/>
        <v/>
      </c>
      <c r="AI62" s="316" t="str">
        <f t="shared" ref="AI62:AW64" si="2">IF(SUMIF($F$22:$F$60, $M62, AI$22:AI$60)=0,"",SUMIF($F$22:$F$60, $M62, AI$22:AI$60))</f>
        <v/>
      </c>
      <c r="AJ62" s="316" t="str">
        <f t="shared" si="2"/>
        <v/>
      </c>
      <c r="AK62" s="316" t="str">
        <f t="shared" si="2"/>
        <v/>
      </c>
      <c r="AL62" s="316" t="str">
        <f t="shared" si="2"/>
        <v/>
      </c>
      <c r="AM62" s="317" t="str">
        <f t="shared" si="2"/>
        <v/>
      </c>
      <c r="AN62" s="315" t="str">
        <f t="shared" si="2"/>
        <v/>
      </c>
      <c r="AO62" s="316" t="str">
        <f t="shared" si="2"/>
        <v/>
      </c>
      <c r="AP62" s="316" t="str">
        <f t="shared" si="2"/>
        <v/>
      </c>
      <c r="AQ62" s="316" t="str">
        <f t="shared" si="2"/>
        <v/>
      </c>
      <c r="AR62" s="316" t="str">
        <f t="shared" si="2"/>
        <v/>
      </c>
      <c r="AS62" s="316" t="str">
        <f t="shared" si="2"/>
        <v/>
      </c>
      <c r="AT62" s="317" t="str">
        <f t="shared" si="2"/>
        <v/>
      </c>
      <c r="AU62" s="315" t="str">
        <f t="shared" si="2"/>
        <v/>
      </c>
      <c r="AV62" s="316" t="str">
        <f t="shared" si="2"/>
        <v/>
      </c>
      <c r="AW62" s="316" t="str">
        <f t="shared" si="2"/>
        <v/>
      </c>
      <c r="AX62" s="627" t="str">
        <f>IF(SUMIF($F$22:$F$60, $M62, AX$22:AX$60)=0,"",SUMIF($F$22:$F$60, $M62, AX$22:AX$60))</f>
        <v/>
      </c>
      <c r="AY62" s="628"/>
      <c r="AZ62" s="592" t="str">
        <f t="shared" ref="AZ62:AZ64" si="3">IF(AX62="","",IF($BB$3="４週",AX62/4,IF($BB$3="暦月",AX62/($BB$8/7),"")))</f>
        <v/>
      </c>
      <c r="BA62" s="593"/>
      <c r="BB62" s="629"/>
      <c r="BC62" s="630"/>
      <c r="BD62" s="630"/>
      <c r="BE62" s="630"/>
      <c r="BF62" s="631"/>
    </row>
    <row r="63" spans="2:58" ht="20.25" customHeight="1">
      <c r="B63" s="318"/>
      <c r="C63" s="319"/>
      <c r="D63" s="319"/>
      <c r="E63" s="319"/>
      <c r="F63" s="320"/>
      <c r="G63" s="608"/>
      <c r="H63" s="608"/>
      <c r="I63" s="608"/>
      <c r="J63" s="608"/>
      <c r="K63" s="621"/>
      <c r="L63" s="321"/>
      <c r="M63" s="638" t="s">
        <v>637</v>
      </c>
      <c r="N63" s="639"/>
      <c r="O63" s="639"/>
      <c r="P63" s="639"/>
      <c r="Q63" s="639"/>
      <c r="R63" s="640"/>
      <c r="S63" s="315" t="str">
        <f t="shared" si="1"/>
        <v/>
      </c>
      <c r="T63" s="316" t="str">
        <f t="shared" si="1"/>
        <v/>
      </c>
      <c r="U63" s="316" t="str">
        <f>IF(SUMIF($F$22:$F$60, $M63, U$22:U$60)=0,"",SUMIF($F$22:$F$60, $M63, U$22:U$60))</f>
        <v/>
      </c>
      <c r="V63" s="316" t="str">
        <f t="shared" si="1"/>
        <v/>
      </c>
      <c r="W63" s="316" t="str">
        <f t="shared" si="1"/>
        <v/>
      </c>
      <c r="X63" s="316" t="str">
        <f t="shared" si="1"/>
        <v/>
      </c>
      <c r="Y63" s="317" t="str">
        <f t="shared" si="1"/>
        <v/>
      </c>
      <c r="Z63" s="315" t="str">
        <f t="shared" si="1"/>
        <v/>
      </c>
      <c r="AA63" s="316" t="str">
        <f t="shared" si="1"/>
        <v/>
      </c>
      <c r="AB63" s="316" t="str">
        <f t="shared" si="1"/>
        <v/>
      </c>
      <c r="AC63" s="316" t="str">
        <f t="shared" si="1"/>
        <v/>
      </c>
      <c r="AD63" s="316" t="str">
        <f t="shared" si="1"/>
        <v/>
      </c>
      <c r="AE63" s="316" t="str">
        <f t="shared" si="1"/>
        <v/>
      </c>
      <c r="AF63" s="317" t="str">
        <f t="shared" si="1"/>
        <v/>
      </c>
      <c r="AG63" s="315" t="str">
        <f t="shared" si="1"/>
        <v/>
      </c>
      <c r="AH63" s="316" t="str">
        <f t="shared" si="1"/>
        <v/>
      </c>
      <c r="AI63" s="316" t="str">
        <f t="shared" si="2"/>
        <v/>
      </c>
      <c r="AJ63" s="316" t="str">
        <f t="shared" si="2"/>
        <v/>
      </c>
      <c r="AK63" s="316" t="str">
        <f t="shared" si="2"/>
        <v/>
      </c>
      <c r="AL63" s="316" t="str">
        <f t="shared" si="2"/>
        <v/>
      </c>
      <c r="AM63" s="317" t="str">
        <f t="shared" si="2"/>
        <v/>
      </c>
      <c r="AN63" s="315" t="str">
        <f t="shared" si="2"/>
        <v/>
      </c>
      <c r="AO63" s="316" t="str">
        <f t="shared" si="2"/>
        <v/>
      </c>
      <c r="AP63" s="316" t="str">
        <f t="shared" si="2"/>
        <v/>
      </c>
      <c r="AQ63" s="316" t="str">
        <f t="shared" si="2"/>
        <v/>
      </c>
      <c r="AR63" s="316" t="str">
        <f t="shared" si="2"/>
        <v/>
      </c>
      <c r="AS63" s="316" t="str">
        <f t="shared" si="2"/>
        <v/>
      </c>
      <c r="AT63" s="317" t="str">
        <f t="shared" si="2"/>
        <v/>
      </c>
      <c r="AU63" s="315" t="str">
        <f t="shared" si="2"/>
        <v/>
      </c>
      <c r="AV63" s="316" t="str">
        <f t="shared" si="2"/>
        <v/>
      </c>
      <c r="AW63" s="316" t="str">
        <f t="shared" si="2"/>
        <v/>
      </c>
      <c r="AX63" s="627" t="str">
        <f>IF(SUMIF($F$22:$F$60, $M63, AX$22:AX$60)=0,"",SUMIF($F$22:$F$60, $M63, AX$22:AX$60))</f>
        <v/>
      </c>
      <c r="AY63" s="628"/>
      <c r="AZ63" s="592" t="str">
        <f t="shared" si="3"/>
        <v/>
      </c>
      <c r="BA63" s="593"/>
      <c r="BB63" s="632"/>
      <c r="BC63" s="633"/>
      <c r="BD63" s="633"/>
      <c r="BE63" s="633"/>
      <c r="BF63" s="634"/>
    </row>
    <row r="64" spans="2:58" ht="20.25" customHeight="1">
      <c r="B64" s="322"/>
      <c r="C64" s="323"/>
      <c r="D64" s="323"/>
      <c r="E64" s="323"/>
      <c r="F64" s="320"/>
      <c r="G64" s="622"/>
      <c r="H64" s="622"/>
      <c r="I64" s="622"/>
      <c r="J64" s="622"/>
      <c r="K64" s="623"/>
      <c r="L64" s="321"/>
      <c r="M64" s="638" t="s">
        <v>636</v>
      </c>
      <c r="N64" s="639"/>
      <c r="O64" s="639"/>
      <c r="P64" s="639"/>
      <c r="Q64" s="639"/>
      <c r="R64" s="640"/>
      <c r="S64" s="315" t="str">
        <f t="shared" si="1"/>
        <v/>
      </c>
      <c r="T64" s="316" t="str">
        <f t="shared" si="1"/>
        <v/>
      </c>
      <c r="U64" s="316" t="str">
        <f>IF(SUMIF($F$22:$F$60, $M64, U$22:U$60)=0,"",SUMIF($F$22:$F$60, $M64, U$22:U$60))</f>
        <v/>
      </c>
      <c r="V64" s="316" t="str">
        <f t="shared" si="1"/>
        <v/>
      </c>
      <c r="W64" s="316" t="str">
        <f t="shared" si="1"/>
        <v/>
      </c>
      <c r="X64" s="316" t="str">
        <f t="shared" si="1"/>
        <v/>
      </c>
      <c r="Y64" s="317" t="str">
        <f t="shared" si="1"/>
        <v/>
      </c>
      <c r="Z64" s="315" t="str">
        <f t="shared" si="1"/>
        <v/>
      </c>
      <c r="AA64" s="316" t="str">
        <f t="shared" si="1"/>
        <v/>
      </c>
      <c r="AB64" s="316" t="str">
        <f t="shared" si="1"/>
        <v/>
      </c>
      <c r="AC64" s="316" t="str">
        <f t="shared" si="1"/>
        <v/>
      </c>
      <c r="AD64" s="316" t="str">
        <f t="shared" si="1"/>
        <v/>
      </c>
      <c r="AE64" s="316" t="str">
        <f t="shared" si="1"/>
        <v/>
      </c>
      <c r="AF64" s="317" t="str">
        <f t="shared" si="1"/>
        <v/>
      </c>
      <c r="AG64" s="315" t="str">
        <f t="shared" si="1"/>
        <v/>
      </c>
      <c r="AH64" s="316" t="str">
        <f t="shared" si="1"/>
        <v/>
      </c>
      <c r="AI64" s="316" t="str">
        <f t="shared" si="2"/>
        <v/>
      </c>
      <c r="AJ64" s="316" t="str">
        <f t="shared" si="2"/>
        <v/>
      </c>
      <c r="AK64" s="316" t="str">
        <f t="shared" si="2"/>
        <v/>
      </c>
      <c r="AL64" s="316" t="str">
        <f t="shared" si="2"/>
        <v/>
      </c>
      <c r="AM64" s="317" t="str">
        <f t="shared" si="2"/>
        <v/>
      </c>
      <c r="AN64" s="315" t="str">
        <f t="shared" si="2"/>
        <v/>
      </c>
      <c r="AO64" s="316" t="str">
        <f t="shared" si="2"/>
        <v/>
      </c>
      <c r="AP64" s="316" t="str">
        <f t="shared" si="2"/>
        <v/>
      </c>
      <c r="AQ64" s="316" t="str">
        <f t="shared" si="2"/>
        <v/>
      </c>
      <c r="AR64" s="316" t="str">
        <f t="shared" si="2"/>
        <v/>
      </c>
      <c r="AS64" s="316" t="str">
        <f t="shared" si="2"/>
        <v/>
      </c>
      <c r="AT64" s="317" t="str">
        <f t="shared" si="2"/>
        <v/>
      </c>
      <c r="AU64" s="315" t="str">
        <f t="shared" si="2"/>
        <v/>
      </c>
      <c r="AV64" s="316" t="str">
        <f t="shared" si="2"/>
        <v/>
      </c>
      <c r="AW64" s="316" t="str">
        <f t="shared" si="2"/>
        <v/>
      </c>
      <c r="AX64" s="627" t="str">
        <f>IF(SUMIF($F$22:$F$60, $M64, AX$22:AX$60)=0,"",SUMIF($F$22:$F$60, $M64, AX$22:AX$60))</f>
        <v/>
      </c>
      <c r="AY64" s="628"/>
      <c r="AZ64" s="592" t="str">
        <f t="shared" si="3"/>
        <v/>
      </c>
      <c r="BA64" s="593"/>
      <c r="BB64" s="632"/>
      <c r="BC64" s="633"/>
      <c r="BD64" s="633"/>
      <c r="BE64" s="633"/>
      <c r="BF64" s="634"/>
    </row>
    <row r="65" spans="2:73" ht="20.25" customHeight="1">
      <c r="B65" s="363"/>
      <c r="C65" s="364"/>
      <c r="D65" s="364"/>
      <c r="E65" s="364"/>
      <c r="F65" s="364"/>
      <c r="G65" s="594" t="s">
        <v>653</v>
      </c>
      <c r="H65" s="594"/>
      <c r="I65" s="594"/>
      <c r="J65" s="594"/>
      <c r="K65" s="594"/>
      <c r="L65" s="594"/>
      <c r="M65" s="594"/>
      <c r="N65" s="594"/>
      <c r="O65" s="594"/>
      <c r="P65" s="594"/>
      <c r="Q65" s="594"/>
      <c r="R65" s="595"/>
      <c r="S65" s="325"/>
      <c r="T65" s="326"/>
      <c r="U65" s="326"/>
      <c r="V65" s="326"/>
      <c r="W65" s="326"/>
      <c r="X65" s="326"/>
      <c r="Y65" s="327"/>
      <c r="Z65" s="325"/>
      <c r="AA65" s="326"/>
      <c r="AB65" s="326"/>
      <c r="AC65" s="326"/>
      <c r="AD65" s="326"/>
      <c r="AE65" s="326"/>
      <c r="AF65" s="327"/>
      <c r="AG65" s="325"/>
      <c r="AH65" s="326"/>
      <c r="AI65" s="326"/>
      <c r="AJ65" s="326"/>
      <c r="AK65" s="326"/>
      <c r="AL65" s="326"/>
      <c r="AM65" s="327"/>
      <c r="AN65" s="325"/>
      <c r="AO65" s="326"/>
      <c r="AP65" s="326"/>
      <c r="AQ65" s="326"/>
      <c r="AR65" s="326"/>
      <c r="AS65" s="326"/>
      <c r="AT65" s="327"/>
      <c r="AU65" s="325"/>
      <c r="AV65" s="326"/>
      <c r="AW65" s="327"/>
      <c r="AX65" s="596"/>
      <c r="AY65" s="597"/>
      <c r="AZ65" s="597"/>
      <c r="BA65" s="598"/>
      <c r="BB65" s="632"/>
      <c r="BC65" s="633"/>
      <c r="BD65" s="633"/>
      <c r="BE65" s="633"/>
      <c r="BF65" s="634"/>
    </row>
    <row r="66" spans="2:73" ht="20.25" customHeight="1" thickBot="1">
      <c r="B66" s="365"/>
      <c r="C66" s="366"/>
      <c r="D66" s="366"/>
      <c r="E66" s="366"/>
      <c r="F66" s="366"/>
      <c r="G66" s="605" t="s">
        <v>654</v>
      </c>
      <c r="H66" s="605"/>
      <c r="I66" s="605"/>
      <c r="J66" s="605"/>
      <c r="K66" s="605"/>
      <c r="L66" s="605"/>
      <c r="M66" s="605"/>
      <c r="N66" s="605"/>
      <c r="O66" s="605"/>
      <c r="P66" s="605"/>
      <c r="Q66" s="605"/>
      <c r="R66" s="606"/>
      <c r="S66" s="325"/>
      <c r="T66" s="326"/>
      <c r="U66" s="326"/>
      <c r="V66" s="326"/>
      <c r="W66" s="326"/>
      <c r="X66" s="326"/>
      <c r="Y66" s="327"/>
      <c r="Z66" s="325"/>
      <c r="AA66" s="326"/>
      <c r="AB66" s="326"/>
      <c r="AC66" s="326"/>
      <c r="AD66" s="326"/>
      <c r="AE66" s="326"/>
      <c r="AF66" s="327"/>
      <c r="AG66" s="325"/>
      <c r="AH66" s="326"/>
      <c r="AI66" s="326"/>
      <c r="AJ66" s="326"/>
      <c r="AK66" s="326"/>
      <c r="AL66" s="326"/>
      <c r="AM66" s="327"/>
      <c r="AN66" s="325"/>
      <c r="AO66" s="326"/>
      <c r="AP66" s="326"/>
      <c r="AQ66" s="326"/>
      <c r="AR66" s="326"/>
      <c r="AS66" s="326"/>
      <c r="AT66" s="327"/>
      <c r="AU66" s="325"/>
      <c r="AV66" s="326"/>
      <c r="AW66" s="327"/>
      <c r="AX66" s="599"/>
      <c r="AY66" s="600"/>
      <c r="AZ66" s="600"/>
      <c r="BA66" s="601"/>
      <c r="BB66" s="632"/>
      <c r="BC66" s="633"/>
      <c r="BD66" s="633"/>
      <c r="BE66" s="633"/>
      <c r="BF66" s="634"/>
    </row>
    <row r="67" spans="2:73" ht="18.75" customHeight="1">
      <c r="B67" s="607" t="s">
        <v>655</v>
      </c>
      <c r="C67" s="608"/>
      <c r="D67" s="608"/>
      <c r="E67" s="608"/>
      <c r="F67" s="608"/>
      <c r="G67" s="608"/>
      <c r="H67" s="608"/>
      <c r="I67" s="608"/>
      <c r="J67" s="608"/>
      <c r="K67" s="609"/>
      <c r="L67" s="613" t="s">
        <v>630</v>
      </c>
      <c r="M67" s="613"/>
      <c r="N67" s="613"/>
      <c r="O67" s="613"/>
      <c r="P67" s="613"/>
      <c r="Q67" s="613"/>
      <c r="R67" s="614"/>
      <c r="S67" s="330" t="str">
        <f>IF($L67="","",IF(COUNTIFS($F$22:$F$60,$L67,S$22:S$60,"&gt;0")=0,"",COUNTIFS($F$22:$F$60,$L67,S$22:S$60,"&gt;0")))</f>
        <v/>
      </c>
      <c r="T67" s="331" t="str">
        <f t="shared" ref="T67:AW71" si="4">IF($L67="","",IF(COUNTIFS($F$22:$F$60,$L67,T$22:T$60,"&gt;0")=0,"",COUNTIFS($F$22:$F$60,$L67,T$22:T$60,"&gt;0")))</f>
        <v/>
      </c>
      <c r="U67" s="331" t="str">
        <f t="shared" si="4"/>
        <v/>
      </c>
      <c r="V67" s="331" t="str">
        <f t="shared" si="4"/>
        <v/>
      </c>
      <c r="W67" s="331" t="str">
        <f t="shared" si="4"/>
        <v/>
      </c>
      <c r="X67" s="331" t="str">
        <f t="shared" si="4"/>
        <v/>
      </c>
      <c r="Y67" s="332" t="str">
        <f t="shared" si="4"/>
        <v/>
      </c>
      <c r="Z67" s="333" t="str">
        <f t="shared" si="4"/>
        <v/>
      </c>
      <c r="AA67" s="331" t="str">
        <f t="shared" si="4"/>
        <v/>
      </c>
      <c r="AB67" s="331" t="str">
        <f t="shared" si="4"/>
        <v/>
      </c>
      <c r="AC67" s="331" t="str">
        <f t="shared" si="4"/>
        <v/>
      </c>
      <c r="AD67" s="331" t="str">
        <f t="shared" si="4"/>
        <v/>
      </c>
      <c r="AE67" s="331" t="str">
        <f t="shared" si="4"/>
        <v/>
      </c>
      <c r="AF67" s="332" t="str">
        <f t="shared" si="4"/>
        <v/>
      </c>
      <c r="AG67" s="331" t="str">
        <f t="shared" si="4"/>
        <v/>
      </c>
      <c r="AH67" s="331" t="str">
        <f t="shared" si="4"/>
        <v/>
      </c>
      <c r="AI67" s="331" t="str">
        <f t="shared" si="4"/>
        <v/>
      </c>
      <c r="AJ67" s="331" t="str">
        <f t="shared" si="4"/>
        <v/>
      </c>
      <c r="AK67" s="331" t="str">
        <f t="shared" si="4"/>
        <v/>
      </c>
      <c r="AL67" s="331" t="str">
        <f t="shared" si="4"/>
        <v/>
      </c>
      <c r="AM67" s="332" t="str">
        <f t="shared" si="4"/>
        <v/>
      </c>
      <c r="AN67" s="331" t="str">
        <f t="shared" si="4"/>
        <v/>
      </c>
      <c r="AO67" s="331" t="str">
        <f t="shared" si="4"/>
        <v/>
      </c>
      <c r="AP67" s="331" t="str">
        <f t="shared" si="4"/>
        <v/>
      </c>
      <c r="AQ67" s="331" t="str">
        <f t="shared" si="4"/>
        <v/>
      </c>
      <c r="AR67" s="331" t="str">
        <f t="shared" si="4"/>
        <v/>
      </c>
      <c r="AS67" s="331" t="str">
        <f t="shared" si="4"/>
        <v/>
      </c>
      <c r="AT67" s="332" t="str">
        <f t="shared" si="4"/>
        <v/>
      </c>
      <c r="AU67" s="331" t="str">
        <f t="shared" si="4"/>
        <v/>
      </c>
      <c r="AV67" s="331" t="str">
        <f t="shared" si="4"/>
        <v/>
      </c>
      <c r="AW67" s="332" t="str">
        <f t="shared" si="4"/>
        <v/>
      </c>
      <c r="AX67" s="599"/>
      <c r="AY67" s="600"/>
      <c r="AZ67" s="600"/>
      <c r="BA67" s="601"/>
      <c r="BB67" s="632"/>
      <c r="BC67" s="633"/>
      <c r="BD67" s="633"/>
      <c r="BE67" s="633"/>
      <c r="BF67" s="634"/>
    </row>
    <row r="68" spans="2:73" ht="18.75" customHeight="1">
      <c r="B68" s="607"/>
      <c r="C68" s="608"/>
      <c r="D68" s="608"/>
      <c r="E68" s="608"/>
      <c r="F68" s="608"/>
      <c r="G68" s="608"/>
      <c r="H68" s="608"/>
      <c r="I68" s="608"/>
      <c r="J68" s="608"/>
      <c r="K68" s="609"/>
      <c r="L68" s="615" t="s">
        <v>637</v>
      </c>
      <c r="M68" s="615"/>
      <c r="N68" s="615"/>
      <c r="O68" s="615"/>
      <c r="P68" s="615"/>
      <c r="Q68" s="615"/>
      <c r="R68" s="616"/>
      <c r="S68" s="334" t="str">
        <f t="shared" ref="S68:AH71" si="5">IF($L68="","",IF(COUNTIFS($F$22:$F$60,$L68,S$22:S$60,"&gt;0")=0,"",COUNTIFS($F$22:$F$60,$L68,S$22:S$60,"&gt;0")))</f>
        <v/>
      </c>
      <c r="T68" s="335" t="str">
        <f>IF($L68="","",IF(COUNTIFS($F$22:$F$60,$L68,T$22:T$60,"&gt;0")=0,"",COUNTIFS($F$22:$F$60,$L68,T$22:T$60,"&gt;0")))</f>
        <v/>
      </c>
      <c r="U68" s="335" t="str">
        <f t="shared" si="5"/>
        <v/>
      </c>
      <c r="V68" s="335" t="str">
        <f t="shared" si="5"/>
        <v/>
      </c>
      <c r="W68" s="335" t="str">
        <f t="shared" si="5"/>
        <v/>
      </c>
      <c r="X68" s="335" t="str">
        <f t="shared" si="5"/>
        <v/>
      </c>
      <c r="Y68" s="336" t="str">
        <f t="shared" si="5"/>
        <v/>
      </c>
      <c r="Z68" s="337" t="str">
        <f t="shared" si="5"/>
        <v/>
      </c>
      <c r="AA68" s="335" t="str">
        <f t="shared" si="5"/>
        <v/>
      </c>
      <c r="AB68" s="335" t="str">
        <f t="shared" si="5"/>
        <v/>
      </c>
      <c r="AC68" s="335" t="str">
        <f t="shared" si="5"/>
        <v/>
      </c>
      <c r="AD68" s="335" t="str">
        <f t="shared" si="5"/>
        <v/>
      </c>
      <c r="AE68" s="335" t="str">
        <f t="shared" si="5"/>
        <v/>
      </c>
      <c r="AF68" s="336" t="str">
        <f t="shared" si="5"/>
        <v/>
      </c>
      <c r="AG68" s="335" t="str">
        <f t="shared" si="5"/>
        <v/>
      </c>
      <c r="AH68" s="335" t="str">
        <f t="shared" si="5"/>
        <v/>
      </c>
      <c r="AI68" s="335" t="str">
        <f t="shared" si="4"/>
        <v/>
      </c>
      <c r="AJ68" s="335" t="str">
        <f t="shared" si="4"/>
        <v/>
      </c>
      <c r="AK68" s="335" t="str">
        <f t="shared" si="4"/>
        <v/>
      </c>
      <c r="AL68" s="335" t="str">
        <f t="shared" si="4"/>
        <v/>
      </c>
      <c r="AM68" s="336" t="str">
        <f t="shared" si="4"/>
        <v/>
      </c>
      <c r="AN68" s="335" t="str">
        <f t="shared" si="4"/>
        <v/>
      </c>
      <c r="AO68" s="335" t="str">
        <f t="shared" si="4"/>
        <v/>
      </c>
      <c r="AP68" s="335" t="str">
        <f t="shared" si="4"/>
        <v/>
      </c>
      <c r="AQ68" s="335" t="str">
        <f t="shared" si="4"/>
        <v/>
      </c>
      <c r="AR68" s="335" t="str">
        <f t="shared" si="4"/>
        <v/>
      </c>
      <c r="AS68" s="335" t="str">
        <f t="shared" si="4"/>
        <v/>
      </c>
      <c r="AT68" s="336" t="str">
        <f t="shared" si="4"/>
        <v/>
      </c>
      <c r="AU68" s="335" t="str">
        <f t="shared" si="4"/>
        <v/>
      </c>
      <c r="AV68" s="335" t="str">
        <f t="shared" si="4"/>
        <v/>
      </c>
      <c r="AW68" s="336" t="str">
        <f t="shared" si="4"/>
        <v/>
      </c>
      <c r="AX68" s="599"/>
      <c r="AY68" s="600"/>
      <c r="AZ68" s="600"/>
      <c r="BA68" s="601"/>
      <c r="BB68" s="632"/>
      <c r="BC68" s="633"/>
      <c r="BD68" s="633"/>
      <c r="BE68" s="633"/>
      <c r="BF68" s="634"/>
    </row>
    <row r="69" spans="2:73" ht="18.75" customHeight="1">
      <c r="B69" s="607"/>
      <c r="C69" s="608"/>
      <c r="D69" s="608"/>
      <c r="E69" s="608"/>
      <c r="F69" s="608"/>
      <c r="G69" s="608"/>
      <c r="H69" s="608"/>
      <c r="I69" s="608"/>
      <c r="J69" s="608"/>
      <c r="K69" s="609"/>
      <c r="L69" s="615" t="s">
        <v>636</v>
      </c>
      <c r="M69" s="615"/>
      <c r="N69" s="615"/>
      <c r="O69" s="615"/>
      <c r="P69" s="615"/>
      <c r="Q69" s="615"/>
      <c r="R69" s="616"/>
      <c r="S69" s="334" t="str">
        <f t="shared" si="5"/>
        <v/>
      </c>
      <c r="T69" s="335" t="str">
        <f t="shared" si="4"/>
        <v/>
      </c>
      <c r="U69" s="335" t="str">
        <f t="shared" si="4"/>
        <v/>
      </c>
      <c r="V69" s="335" t="str">
        <f t="shared" si="4"/>
        <v/>
      </c>
      <c r="W69" s="335" t="str">
        <f t="shared" si="4"/>
        <v/>
      </c>
      <c r="X69" s="335" t="str">
        <f>IF($L69="","",IF(COUNTIFS($F$22:$F$60,$L69,X$22:X$60,"&gt;0")=0,"",COUNTIFS($F$22:$F$60,$L69,X$22:X$60,"&gt;0")))</f>
        <v/>
      </c>
      <c r="Y69" s="336" t="str">
        <f t="shared" si="4"/>
        <v/>
      </c>
      <c r="Z69" s="337" t="str">
        <f t="shared" si="4"/>
        <v/>
      </c>
      <c r="AA69" s="335" t="str">
        <f t="shared" si="4"/>
        <v/>
      </c>
      <c r="AB69" s="335" t="str">
        <f t="shared" si="4"/>
        <v/>
      </c>
      <c r="AC69" s="335" t="str">
        <f t="shared" si="4"/>
        <v/>
      </c>
      <c r="AD69" s="335" t="str">
        <f t="shared" si="4"/>
        <v/>
      </c>
      <c r="AE69" s="335" t="str">
        <f t="shared" si="4"/>
        <v/>
      </c>
      <c r="AF69" s="336" t="str">
        <f t="shared" si="4"/>
        <v/>
      </c>
      <c r="AG69" s="335" t="str">
        <f t="shared" si="4"/>
        <v/>
      </c>
      <c r="AH69" s="335" t="str">
        <f t="shared" si="4"/>
        <v/>
      </c>
      <c r="AI69" s="335" t="str">
        <f t="shared" si="4"/>
        <v/>
      </c>
      <c r="AJ69" s="335" t="str">
        <f t="shared" si="4"/>
        <v/>
      </c>
      <c r="AK69" s="335" t="str">
        <f t="shared" si="4"/>
        <v/>
      </c>
      <c r="AL69" s="335" t="str">
        <f t="shared" si="4"/>
        <v/>
      </c>
      <c r="AM69" s="336" t="str">
        <f t="shared" si="4"/>
        <v/>
      </c>
      <c r="AN69" s="335" t="str">
        <f t="shared" si="4"/>
        <v/>
      </c>
      <c r="AO69" s="335" t="str">
        <f t="shared" si="4"/>
        <v/>
      </c>
      <c r="AP69" s="335" t="str">
        <f t="shared" si="4"/>
        <v/>
      </c>
      <c r="AQ69" s="335" t="str">
        <f t="shared" si="4"/>
        <v/>
      </c>
      <c r="AR69" s="335" t="str">
        <f t="shared" si="4"/>
        <v/>
      </c>
      <c r="AS69" s="335" t="str">
        <f t="shared" si="4"/>
        <v/>
      </c>
      <c r="AT69" s="336" t="str">
        <f t="shared" si="4"/>
        <v/>
      </c>
      <c r="AU69" s="335" t="str">
        <f t="shared" si="4"/>
        <v/>
      </c>
      <c r="AV69" s="335" t="str">
        <f t="shared" si="4"/>
        <v/>
      </c>
      <c r="AW69" s="336" t="str">
        <f t="shared" si="4"/>
        <v/>
      </c>
      <c r="AX69" s="599"/>
      <c r="AY69" s="600"/>
      <c r="AZ69" s="600"/>
      <c r="BA69" s="601"/>
      <c r="BB69" s="632"/>
      <c r="BC69" s="633"/>
      <c r="BD69" s="633"/>
      <c r="BE69" s="633"/>
      <c r="BF69" s="634"/>
    </row>
    <row r="70" spans="2:73" ht="18.75" customHeight="1">
      <c r="B70" s="607"/>
      <c r="C70" s="608"/>
      <c r="D70" s="608"/>
      <c r="E70" s="608"/>
      <c r="F70" s="608"/>
      <c r="G70" s="608"/>
      <c r="H70" s="608"/>
      <c r="I70" s="608"/>
      <c r="J70" s="608"/>
      <c r="K70" s="609"/>
      <c r="L70" s="615" t="s">
        <v>644</v>
      </c>
      <c r="M70" s="615"/>
      <c r="N70" s="615"/>
      <c r="O70" s="615"/>
      <c r="P70" s="615"/>
      <c r="Q70" s="615"/>
      <c r="R70" s="616"/>
      <c r="S70" s="334" t="str">
        <f t="shared" si="5"/>
        <v/>
      </c>
      <c r="T70" s="335" t="str">
        <f t="shared" si="4"/>
        <v/>
      </c>
      <c r="U70" s="335" t="str">
        <f t="shared" si="4"/>
        <v/>
      </c>
      <c r="V70" s="335" t="str">
        <f t="shared" si="4"/>
        <v/>
      </c>
      <c r="W70" s="335" t="str">
        <f t="shared" si="4"/>
        <v/>
      </c>
      <c r="X70" s="335" t="str">
        <f t="shared" si="4"/>
        <v/>
      </c>
      <c r="Y70" s="336" t="str">
        <f t="shared" si="4"/>
        <v/>
      </c>
      <c r="Z70" s="337" t="str">
        <f t="shared" si="4"/>
        <v/>
      </c>
      <c r="AA70" s="335" t="str">
        <f t="shared" si="4"/>
        <v/>
      </c>
      <c r="AB70" s="335" t="str">
        <f t="shared" si="4"/>
        <v/>
      </c>
      <c r="AC70" s="335" t="str">
        <f t="shared" si="4"/>
        <v/>
      </c>
      <c r="AD70" s="335" t="str">
        <f t="shared" si="4"/>
        <v/>
      </c>
      <c r="AE70" s="335" t="str">
        <f t="shared" si="4"/>
        <v/>
      </c>
      <c r="AF70" s="336" t="str">
        <f t="shared" si="4"/>
        <v/>
      </c>
      <c r="AG70" s="335" t="str">
        <f t="shared" si="4"/>
        <v/>
      </c>
      <c r="AH70" s="335" t="str">
        <f t="shared" si="4"/>
        <v/>
      </c>
      <c r="AI70" s="335" t="str">
        <f t="shared" si="4"/>
        <v/>
      </c>
      <c r="AJ70" s="335" t="str">
        <f t="shared" si="4"/>
        <v/>
      </c>
      <c r="AK70" s="335" t="str">
        <f t="shared" si="4"/>
        <v/>
      </c>
      <c r="AL70" s="335" t="str">
        <f t="shared" si="4"/>
        <v/>
      </c>
      <c r="AM70" s="336" t="str">
        <f t="shared" si="4"/>
        <v/>
      </c>
      <c r="AN70" s="335" t="str">
        <f t="shared" si="4"/>
        <v/>
      </c>
      <c r="AO70" s="335" t="str">
        <f t="shared" si="4"/>
        <v/>
      </c>
      <c r="AP70" s="335" t="str">
        <f t="shared" si="4"/>
        <v/>
      </c>
      <c r="AQ70" s="335" t="str">
        <f t="shared" si="4"/>
        <v/>
      </c>
      <c r="AR70" s="335" t="str">
        <f t="shared" si="4"/>
        <v/>
      </c>
      <c r="AS70" s="335" t="str">
        <f t="shared" si="4"/>
        <v/>
      </c>
      <c r="AT70" s="336" t="str">
        <f t="shared" si="4"/>
        <v/>
      </c>
      <c r="AU70" s="335" t="str">
        <f t="shared" si="4"/>
        <v/>
      </c>
      <c r="AV70" s="335" t="str">
        <f t="shared" si="4"/>
        <v/>
      </c>
      <c r="AW70" s="336" t="str">
        <f t="shared" si="4"/>
        <v/>
      </c>
      <c r="AX70" s="599"/>
      <c r="AY70" s="600"/>
      <c r="AZ70" s="600"/>
      <c r="BA70" s="601"/>
      <c r="BB70" s="632"/>
      <c r="BC70" s="633"/>
      <c r="BD70" s="633"/>
      <c r="BE70" s="633"/>
      <c r="BF70" s="634"/>
    </row>
    <row r="71" spans="2:73" ht="18.75" customHeight="1" thickBot="1">
      <c r="B71" s="610"/>
      <c r="C71" s="611"/>
      <c r="D71" s="611"/>
      <c r="E71" s="611"/>
      <c r="F71" s="611"/>
      <c r="G71" s="611"/>
      <c r="H71" s="611"/>
      <c r="I71" s="611"/>
      <c r="J71" s="611"/>
      <c r="K71" s="612"/>
      <c r="L71" s="617"/>
      <c r="M71" s="617"/>
      <c r="N71" s="617"/>
      <c r="O71" s="617"/>
      <c r="P71" s="617"/>
      <c r="Q71" s="617"/>
      <c r="R71" s="618"/>
      <c r="S71" s="338" t="str">
        <f t="shared" si="5"/>
        <v/>
      </c>
      <c r="T71" s="339" t="str">
        <f t="shared" si="4"/>
        <v/>
      </c>
      <c r="U71" s="339" t="str">
        <f t="shared" si="4"/>
        <v/>
      </c>
      <c r="V71" s="339" t="str">
        <f t="shared" si="4"/>
        <v/>
      </c>
      <c r="W71" s="339" t="str">
        <f t="shared" si="4"/>
        <v/>
      </c>
      <c r="X71" s="339" t="str">
        <f t="shared" si="4"/>
        <v/>
      </c>
      <c r="Y71" s="340" t="str">
        <f t="shared" si="4"/>
        <v/>
      </c>
      <c r="Z71" s="341" t="str">
        <f t="shared" si="4"/>
        <v/>
      </c>
      <c r="AA71" s="339" t="str">
        <f t="shared" si="4"/>
        <v/>
      </c>
      <c r="AB71" s="339" t="str">
        <f t="shared" si="4"/>
        <v/>
      </c>
      <c r="AC71" s="339" t="str">
        <f t="shared" si="4"/>
        <v/>
      </c>
      <c r="AD71" s="339" t="str">
        <f t="shared" si="4"/>
        <v/>
      </c>
      <c r="AE71" s="339" t="str">
        <f t="shared" si="4"/>
        <v/>
      </c>
      <c r="AF71" s="340" t="str">
        <f t="shared" si="4"/>
        <v/>
      </c>
      <c r="AG71" s="339" t="str">
        <f t="shared" si="4"/>
        <v/>
      </c>
      <c r="AH71" s="339" t="str">
        <f t="shared" si="4"/>
        <v/>
      </c>
      <c r="AI71" s="339" t="str">
        <f t="shared" si="4"/>
        <v/>
      </c>
      <c r="AJ71" s="339" t="str">
        <f t="shared" si="4"/>
        <v/>
      </c>
      <c r="AK71" s="339" t="str">
        <f t="shared" si="4"/>
        <v/>
      </c>
      <c r="AL71" s="339" t="str">
        <f t="shared" si="4"/>
        <v/>
      </c>
      <c r="AM71" s="340" t="str">
        <f t="shared" si="4"/>
        <v/>
      </c>
      <c r="AN71" s="339" t="str">
        <f t="shared" si="4"/>
        <v/>
      </c>
      <c r="AO71" s="339" t="str">
        <f t="shared" si="4"/>
        <v/>
      </c>
      <c r="AP71" s="339" t="str">
        <f t="shared" si="4"/>
        <v/>
      </c>
      <c r="AQ71" s="339" t="str">
        <f t="shared" si="4"/>
        <v/>
      </c>
      <c r="AR71" s="339" t="str">
        <f t="shared" si="4"/>
        <v/>
      </c>
      <c r="AS71" s="339" t="str">
        <f t="shared" si="4"/>
        <v/>
      </c>
      <c r="AT71" s="340" t="str">
        <f t="shared" si="4"/>
        <v/>
      </c>
      <c r="AU71" s="339" t="str">
        <f t="shared" si="4"/>
        <v/>
      </c>
      <c r="AV71" s="339" t="str">
        <f t="shared" si="4"/>
        <v/>
      </c>
      <c r="AW71" s="340" t="str">
        <f t="shared" si="4"/>
        <v/>
      </c>
      <c r="AX71" s="602"/>
      <c r="AY71" s="603"/>
      <c r="AZ71" s="603"/>
      <c r="BA71" s="604"/>
      <c r="BB71" s="635"/>
      <c r="BC71" s="636"/>
      <c r="BD71" s="636"/>
      <c r="BE71" s="636"/>
      <c r="BF71" s="637"/>
    </row>
    <row r="72" spans="2:73" ht="13.5" customHeight="1">
      <c r="C72" s="342"/>
      <c r="D72" s="342"/>
      <c r="E72" s="342"/>
      <c r="F72" s="342"/>
      <c r="G72" s="343"/>
      <c r="H72" s="344"/>
      <c r="AF72" s="275"/>
    </row>
    <row r="73" spans="2:73" ht="11.4" customHeight="1">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c r="AY73" s="345"/>
      <c r="AZ73" s="345"/>
      <c r="BA73" s="345"/>
    </row>
    <row r="74" spans="2:73" ht="20.25" customHeight="1">
      <c r="BN74" s="270"/>
      <c r="BO74" s="259"/>
      <c r="BP74" s="270"/>
      <c r="BQ74" s="270"/>
      <c r="BR74" s="270"/>
      <c r="BS74" s="319"/>
      <c r="BT74" s="346"/>
      <c r="BU74" s="346"/>
    </row>
    <row r="75" spans="2:73" ht="20.25" customHeight="1">
      <c r="C75" s="347"/>
      <c r="D75" s="347"/>
      <c r="E75" s="347"/>
      <c r="F75" s="347"/>
      <c r="G75" s="347"/>
      <c r="H75" s="275"/>
      <c r="I75" s="275"/>
    </row>
    <row r="76" spans="2:73" ht="20.25" customHeight="1">
      <c r="C76" s="347"/>
      <c r="D76" s="347"/>
      <c r="E76" s="347"/>
      <c r="F76" s="347"/>
      <c r="G76" s="347"/>
      <c r="H76" s="275"/>
      <c r="I76" s="275"/>
    </row>
    <row r="77" spans="2:73" ht="20.25" customHeight="1">
      <c r="C77" s="275"/>
      <c r="D77" s="275"/>
      <c r="E77" s="275"/>
      <c r="F77" s="275"/>
      <c r="G77" s="275"/>
    </row>
    <row r="78" spans="2:73" ht="20.25" customHeight="1">
      <c r="C78" s="275"/>
      <c r="D78" s="275"/>
      <c r="E78" s="275"/>
      <c r="F78" s="275"/>
      <c r="G78" s="275"/>
    </row>
    <row r="79" spans="2:73" ht="20.25" customHeight="1">
      <c r="C79" s="275"/>
      <c r="D79" s="275"/>
      <c r="E79" s="275"/>
      <c r="F79" s="275"/>
      <c r="G79" s="275"/>
    </row>
    <row r="80" spans="2:73" ht="20.25" customHeight="1">
      <c r="C80" s="275"/>
      <c r="D80" s="275"/>
      <c r="E80" s="275"/>
      <c r="F80" s="275"/>
      <c r="G80" s="275"/>
    </row>
  </sheetData>
  <sheetProtection insertColumns="0" deleteRows="0"/>
  <mergeCells count="24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4"/>
  <conditionalFormatting sqref="S24 S65:BA71">
    <cfRule type="expression" dxfId="549" priority="275">
      <formula>INDIRECT(ADDRESS(ROW(),COLUMN()))=TRUNC(INDIRECT(ADDRESS(ROW(),COLUMN())))</formula>
    </cfRule>
  </conditionalFormatting>
  <conditionalFormatting sqref="S23">
    <cfRule type="expression" dxfId="548" priority="274">
      <formula>INDIRECT(ADDRESS(ROW(),COLUMN()))=TRUNC(INDIRECT(ADDRESS(ROW(),COLUMN())))</formula>
    </cfRule>
  </conditionalFormatting>
  <conditionalFormatting sqref="T24:Y24">
    <cfRule type="expression" dxfId="547" priority="273">
      <formula>INDIRECT(ADDRESS(ROW(),COLUMN()))=TRUNC(INDIRECT(ADDRESS(ROW(),COLUMN())))</formula>
    </cfRule>
  </conditionalFormatting>
  <conditionalFormatting sqref="T23:Y23">
    <cfRule type="expression" dxfId="546" priority="272">
      <formula>INDIRECT(ADDRESS(ROW(),COLUMN()))=TRUNC(INDIRECT(ADDRESS(ROW(),COLUMN())))</formula>
    </cfRule>
  </conditionalFormatting>
  <conditionalFormatting sqref="AX23:BA24">
    <cfRule type="expression" dxfId="545" priority="271">
      <formula>INDIRECT(ADDRESS(ROW(),COLUMN()))=TRUNC(INDIRECT(ADDRESS(ROW(),COLUMN())))</formula>
    </cfRule>
  </conditionalFormatting>
  <conditionalFormatting sqref="BC14:BD14">
    <cfRule type="expression" dxfId="544" priority="270">
      <formula>INDIRECT(ADDRESS(ROW(),COLUMN()))=TRUNC(INDIRECT(ADDRESS(ROW(),COLUMN())))</formula>
    </cfRule>
  </conditionalFormatting>
  <conditionalFormatting sqref="Z24">
    <cfRule type="expression" dxfId="543" priority="269">
      <formula>INDIRECT(ADDRESS(ROW(),COLUMN()))=TRUNC(INDIRECT(ADDRESS(ROW(),COLUMN())))</formula>
    </cfRule>
  </conditionalFormatting>
  <conditionalFormatting sqref="Z23">
    <cfRule type="expression" dxfId="542" priority="268">
      <formula>INDIRECT(ADDRESS(ROW(),COLUMN()))=TRUNC(INDIRECT(ADDRESS(ROW(),COLUMN())))</formula>
    </cfRule>
  </conditionalFormatting>
  <conditionalFormatting sqref="AA24:AF24">
    <cfRule type="expression" dxfId="541" priority="267">
      <formula>INDIRECT(ADDRESS(ROW(),COLUMN()))=TRUNC(INDIRECT(ADDRESS(ROW(),COLUMN())))</formula>
    </cfRule>
  </conditionalFormatting>
  <conditionalFormatting sqref="AA23:AF23">
    <cfRule type="expression" dxfId="540" priority="266">
      <formula>INDIRECT(ADDRESS(ROW(),COLUMN()))=TRUNC(INDIRECT(ADDRESS(ROW(),COLUMN())))</formula>
    </cfRule>
  </conditionalFormatting>
  <conditionalFormatting sqref="AG24">
    <cfRule type="expression" dxfId="539" priority="265">
      <formula>INDIRECT(ADDRESS(ROW(),COLUMN()))=TRUNC(INDIRECT(ADDRESS(ROW(),COLUMN())))</formula>
    </cfRule>
  </conditionalFormatting>
  <conditionalFormatting sqref="AG23">
    <cfRule type="expression" dxfId="538" priority="264">
      <formula>INDIRECT(ADDRESS(ROW(),COLUMN()))=TRUNC(INDIRECT(ADDRESS(ROW(),COLUMN())))</formula>
    </cfRule>
  </conditionalFormatting>
  <conditionalFormatting sqref="AH24:AM24">
    <cfRule type="expression" dxfId="537" priority="263">
      <formula>INDIRECT(ADDRESS(ROW(),COLUMN()))=TRUNC(INDIRECT(ADDRESS(ROW(),COLUMN())))</formula>
    </cfRule>
  </conditionalFormatting>
  <conditionalFormatting sqref="AH23:AM23">
    <cfRule type="expression" dxfId="536" priority="262">
      <formula>INDIRECT(ADDRESS(ROW(),COLUMN()))=TRUNC(INDIRECT(ADDRESS(ROW(),COLUMN())))</formula>
    </cfRule>
  </conditionalFormatting>
  <conditionalFormatting sqref="AN24">
    <cfRule type="expression" dxfId="535" priority="261">
      <formula>INDIRECT(ADDRESS(ROW(),COLUMN()))=TRUNC(INDIRECT(ADDRESS(ROW(),COLUMN())))</formula>
    </cfRule>
  </conditionalFormatting>
  <conditionalFormatting sqref="AN23">
    <cfRule type="expression" dxfId="534" priority="260">
      <formula>INDIRECT(ADDRESS(ROW(),COLUMN()))=TRUNC(INDIRECT(ADDRESS(ROW(),COLUMN())))</formula>
    </cfRule>
  </conditionalFormatting>
  <conditionalFormatting sqref="AO24:AT24">
    <cfRule type="expression" dxfId="533" priority="259">
      <formula>INDIRECT(ADDRESS(ROW(),COLUMN()))=TRUNC(INDIRECT(ADDRESS(ROW(),COLUMN())))</formula>
    </cfRule>
  </conditionalFormatting>
  <conditionalFormatting sqref="AO23:AT23">
    <cfRule type="expression" dxfId="532" priority="258">
      <formula>INDIRECT(ADDRESS(ROW(),COLUMN()))=TRUNC(INDIRECT(ADDRESS(ROW(),COLUMN())))</formula>
    </cfRule>
  </conditionalFormatting>
  <conditionalFormatting sqref="AU24">
    <cfRule type="expression" dxfId="531" priority="257">
      <formula>INDIRECT(ADDRESS(ROW(),COLUMN()))=TRUNC(INDIRECT(ADDRESS(ROW(),COLUMN())))</formula>
    </cfRule>
  </conditionalFormatting>
  <conditionalFormatting sqref="AU23">
    <cfRule type="expression" dxfId="530" priority="256">
      <formula>INDIRECT(ADDRESS(ROW(),COLUMN()))=TRUNC(INDIRECT(ADDRESS(ROW(),COLUMN())))</formula>
    </cfRule>
  </conditionalFormatting>
  <conditionalFormatting sqref="AV24:AW24">
    <cfRule type="expression" dxfId="529" priority="255">
      <formula>INDIRECT(ADDRESS(ROW(),COLUMN()))=TRUNC(INDIRECT(ADDRESS(ROW(),COLUMN())))</formula>
    </cfRule>
  </conditionalFormatting>
  <conditionalFormatting sqref="AV23:AW23">
    <cfRule type="expression" dxfId="528" priority="254">
      <formula>INDIRECT(ADDRESS(ROW(),COLUMN()))=TRUNC(INDIRECT(ADDRESS(ROW(),COLUMN())))</formula>
    </cfRule>
  </conditionalFormatting>
  <conditionalFormatting sqref="S27">
    <cfRule type="expression" dxfId="527" priority="253">
      <formula>INDIRECT(ADDRESS(ROW(),COLUMN()))=TRUNC(INDIRECT(ADDRESS(ROW(),COLUMN())))</formula>
    </cfRule>
  </conditionalFormatting>
  <conditionalFormatting sqref="S26">
    <cfRule type="expression" dxfId="526" priority="252">
      <formula>INDIRECT(ADDRESS(ROW(),COLUMN()))=TRUNC(INDIRECT(ADDRESS(ROW(),COLUMN())))</formula>
    </cfRule>
  </conditionalFormatting>
  <conditionalFormatting sqref="T27:Y27">
    <cfRule type="expression" dxfId="525" priority="251">
      <formula>INDIRECT(ADDRESS(ROW(),COLUMN()))=TRUNC(INDIRECT(ADDRESS(ROW(),COLUMN())))</formula>
    </cfRule>
  </conditionalFormatting>
  <conditionalFormatting sqref="T26:Y26">
    <cfRule type="expression" dxfId="524" priority="250">
      <formula>INDIRECT(ADDRESS(ROW(),COLUMN()))=TRUNC(INDIRECT(ADDRESS(ROW(),COLUMN())))</formula>
    </cfRule>
  </conditionalFormatting>
  <conditionalFormatting sqref="AX26:BA27">
    <cfRule type="expression" dxfId="523" priority="249">
      <formula>INDIRECT(ADDRESS(ROW(),COLUMN()))=TRUNC(INDIRECT(ADDRESS(ROW(),COLUMN())))</formula>
    </cfRule>
  </conditionalFormatting>
  <conditionalFormatting sqref="Z27">
    <cfRule type="expression" dxfId="522" priority="248">
      <formula>INDIRECT(ADDRESS(ROW(),COLUMN()))=TRUNC(INDIRECT(ADDRESS(ROW(),COLUMN())))</formula>
    </cfRule>
  </conditionalFormatting>
  <conditionalFormatting sqref="Z26">
    <cfRule type="expression" dxfId="521" priority="247">
      <formula>INDIRECT(ADDRESS(ROW(),COLUMN()))=TRUNC(INDIRECT(ADDRESS(ROW(),COLUMN())))</formula>
    </cfRule>
  </conditionalFormatting>
  <conditionalFormatting sqref="AA27:AF27">
    <cfRule type="expression" dxfId="520" priority="246">
      <formula>INDIRECT(ADDRESS(ROW(),COLUMN()))=TRUNC(INDIRECT(ADDRESS(ROW(),COLUMN())))</formula>
    </cfRule>
  </conditionalFormatting>
  <conditionalFormatting sqref="AA26:AF26">
    <cfRule type="expression" dxfId="519" priority="245">
      <formula>INDIRECT(ADDRESS(ROW(),COLUMN()))=TRUNC(INDIRECT(ADDRESS(ROW(),COLUMN())))</formula>
    </cfRule>
  </conditionalFormatting>
  <conditionalFormatting sqref="AG27">
    <cfRule type="expression" dxfId="518" priority="244">
      <formula>INDIRECT(ADDRESS(ROW(),COLUMN()))=TRUNC(INDIRECT(ADDRESS(ROW(),COLUMN())))</formula>
    </cfRule>
  </conditionalFormatting>
  <conditionalFormatting sqref="AG26">
    <cfRule type="expression" dxfId="517" priority="243">
      <formula>INDIRECT(ADDRESS(ROW(),COLUMN()))=TRUNC(INDIRECT(ADDRESS(ROW(),COLUMN())))</formula>
    </cfRule>
  </conditionalFormatting>
  <conditionalFormatting sqref="AH27:AM27">
    <cfRule type="expression" dxfId="516" priority="242">
      <formula>INDIRECT(ADDRESS(ROW(),COLUMN()))=TRUNC(INDIRECT(ADDRESS(ROW(),COLUMN())))</formula>
    </cfRule>
  </conditionalFormatting>
  <conditionalFormatting sqref="AH26:AM26">
    <cfRule type="expression" dxfId="515" priority="241">
      <formula>INDIRECT(ADDRESS(ROW(),COLUMN()))=TRUNC(INDIRECT(ADDRESS(ROW(),COLUMN())))</formula>
    </cfRule>
  </conditionalFormatting>
  <conditionalFormatting sqref="AN27">
    <cfRule type="expression" dxfId="514" priority="240">
      <formula>INDIRECT(ADDRESS(ROW(),COLUMN()))=TRUNC(INDIRECT(ADDRESS(ROW(),COLUMN())))</formula>
    </cfRule>
  </conditionalFormatting>
  <conditionalFormatting sqref="AN26">
    <cfRule type="expression" dxfId="513" priority="239">
      <formula>INDIRECT(ADDRESS(ROW(),COLUMN()))=TRUNC(INDIRECT(ADDRESS(ROW(),COLUMN())))</formula>
    </cfRule>
  </conditionalFormatting>
  <conditionalFormatting sqref="AO27:AT27">
    <cfRule type="expression" dxfId="512" priority="238">
      <formula>INDIRECT(ADDRESS(ROW(),COLUMN()))=TRUNC(INDIRECT(ADDRESS(ROW(),COLUMN())))</formula>
    </cfRule>
  </conditionalFormatting>
  <conditionalFormatting sqref="AO26:AT26">
    <cfRule type="expression" dxfId="511" priority="237">
      <formula>INDIRECT(ADDRESS(ROW(),COLUMN()))=TRUNC(INDIRECT(ADDRESS(ROW(),COLUMN())))</formula>
    </cfRule>
  </conditionalFormatting>
  <conditionalFormatting sqref="AU27">
    <cfRule type="expression" dxfId="510" priority="236">
      <formula>INDIRECT(ADDRESS(ROW(),COLUMN()))=TRUNC(INDIRECT(ADDRESS(ROW(),COLUMN())))</formula>
    </cfRule>
  </conditionalFormatting>
  <conditionalFormatting sqref="AU26">
    <cfRule type="expression" dxfId="509" priority="235">
      <formula>INDIRECT(ADDRESS(ROW(),COLUMN()))=TRUNC(INDIRECT(ADDRESS(ROW(),COLUMN())))</formula>
    </cfRule>
  </conditionalFormatting>
  <conditionalFormatting sqref="AV27:AW27">
    <cfRule type="expression" dxfId="508" priority="234">
      <formula>INDIRECT(ADDRESS(ROW(),COLUMN()))=TRUNC(INDIRECT(ADDRESS(ROW(),COLUMN())))</formula>
    </cfRule>
  </conditionalFormatting>
  <conditionalFormatting sqref="AV26:AW26">
    <cfRule type="expression" dxfId="507" priority="233">
      <formula>INDIRECT(ADDRESS(ROW(),COLUMN()))=TRUNC(INDIRECT(ADDRESS(ROW(),COLUMN())))</formula>
    </cfRule>
  </conditionalFormatting>
  <conditionalFormatting sqref="S30">
    <cfRule type="expression" dxfId="506" priority="232">
      <formula>INDIRECT(ADDRESS(ROW(),COLUMN()))=TRUNC(INDIRECT(ADDRESS(ROW(),COLUMN())))</formula>
    </cfRule>
  </conditionalFormatting>
  <conditionalFormatting sqref="S29">
    <cfRule type="expression" dxfId="505" priority="231">
      <formula>INDIRECT(ADDRESS(ROW(),COLUMN()))=TRUNC(INDIRECT(ADDRESS(ROW(),COLUMN())))</formula>
    </cfRule>
  </conditionalFormatting>
  <conditionalFormatting sqref="T30:Y30">
    <cfRule type="expression" dxfId="504" priority="230">
      <formula>INDIRECT(ADDRESS(ROW(),COLUMN()))=TRUNC(INDIRECT(ADDRESS(ROW(),COLUMN())))</formula>
    </cfRule>
  </conditionalFormatting>
  <conditionalFormatting sqref="T29:Y29">
    <cfRule type="expression" dxfId="503" priority="229">
      <formula>INDIRECT(ADDRESS(ROW(),COLUMN()))=TRUNC(INDIRECT(ADDRESS(ROW(),COLUMN())))</formula>
    </cfRule>
  </conditionalFormatting>
  <conditionalFormatting sqref="AX29:BA30">
    <cfRule type="expression" dxfId="502" priority="228">
      <formula>INDIRECT(ADDRESS(ROW(),COLUMN()))=TRUNC(INDIRECT(ADDRESS(ROW(),COLUMN())))</formula>
    </cfRule>
  </conditionalFormatting>
  <conditionalFormatting sqref="Z30">
    <cfRule type="expression" dxfId="501" priority="227">
      <formula>INDIRECT(ADDRESS(ROW(),COLUMN()))=TRUNC(INDIRECT(ADDRESS(ROW(),COLUMN())))</formula>
    </cfRule>
  </conditionalFormatting>
  <conditionalFormatting sqref="Z29">
    <cfRule type="expression" dxfId="500" priority="226">
      <formula>INDIRECT(ADDRESS(ROW(),COLUMN()))=TRUNC(INDIRECT(ADDRESS(ROW(),COLUMN())))</formula>
    </cfRule>
  </conditionalFormatting>
  <conditionalFormatting sqref="AA30:AF30">
    <cfRule type="expression" dxfId="499" priority="225">
      <formula>INDIRECT(ADDRESS(ROW(),COLUMN()))=TRUNC(INDIRECT(ADDRESS(ROW(),COLUMN())))</formula>
    </cfRule>
  </conditionalFormatting>
  <conditionalFormatting sqref="AA29:AF29">
    <cfRule type="expression" dxfId="498" priority="224">
      <formula>INDIRECT(ADDRESS(ROW(),COLUMN()))=TRUNC(INDIRECT(ADDRESS(ROW(),COLUMN())))</formula>
    </cfRule>
  </conditionalFormatting>
  <conditionalFormatting sqref="AG30">
    <cfRule type="expression" dxfId="497" priority="223">
      <formula>INDIRECT(ADDRESS(ROW(),COLUMN()))=TRUNC(INDIRECT(ADDRESS(ROW(),COLUMN())))</formula>
    </cfRule>
  </conditionalFormatting>
  <conditionalFormatting sqref="AG29">
    <cfRule type="expression" dxfId="496" priority="222">
      <formula>INDIRECT(ADDRESS(ROW(),COLUMN()))=TRUNC(INDIRECT(ADDRESS(ROW(),COLUMN())))</formula>
    </cfRule>
  </conditionalFormatting>
  <conditionalFormatting sqref="AH30:AM30">
    <cfRule type="expression" dxfId="495" priority="221">
      <formula>INDIRECT(ADDRESS(ROW(),COLUMN()))=TRUNC(INDIRECT(ADDRESS(ROW(),COLUMN())))</formula>
    </cfRule>
  </conditionalFormatting>
  <conditionalFormatting sqref="AH29:AM29">
    <cfRule type="expression" dxfId="494" priority="220">
      <formula>INDIRECT(ADDRESS(ROW(),COLUMN()))=TRUNC(INDIRECT(ADDRESS(ROW(),COLUMN())))</formula>
    </cfRule>
  </conditionalFormatting>
  <conditionalFormatting sqref="AN30">
    <cfRule type="expression" dxfId="493" priority="219">
      <formula>INDIRECT(ADDRESS(ROW(),COLUMN()))=TRUNC(INDIRECT(ADDRESS(ROW(),COLUMN())))</formula>
    </cfRule>
  </conditionalFormatting>
  <conditionalFormatting sqref="AN29">
    <cfRule type="expression" dxfId="492" priority="218">
      <formula>INDIRECT(ADDRESS(ROW(),COLUMN()))=TRUNC(INDIRECT(ADDRESS(ROW(),COLUMN())))</formula>
    </cfRule>
  </conditionalFormatting>
  <conditionalFormatting sqref="AO30:AT30">
    <cfRule type="expression" dxfId="491" priority="217">
      <formula>INDIRECT(ADDRESS(ROW(),COLUMN()))=TRUNC(INDIRECT(ADDRESS(ROW(),COLUMN())))</formula>
    </cfRule>
  </conditionalFormatting>
  <conditionalFormatting sqref="AO29:AT29">
    <cfRule type="expression" dxfId="490" priority="216">
      <formula>INDIRECT(ADDRESS(ROW(),COLUMN()))=TRUNC(INDIRECT(ADDRESS(ROW(),COLUMN())))</formula>
    </cfRule>
  </conditionalFormatting>
  <conditionalFormatting sqref="AU30">
    <cfRule type="expression" dxfId="489" priority="215">
      <formula>INDIRECT(ADDRESS(ROW(),COLUMN()))=TRUNC(INDIRECT(ADDRESS(ROW(),COLUMN())))</formula>
    </cfRule>
  </conditionalFormatting>
  <conditionalFormatting sqref="AU29">
    <cfRule type="expression" dxfId="488" priority="214">
      <formula>INDIRECT(ADDRESS(ROW(),COLUMN()))=TRUNC(INDIRECT(ADDRESS(ROW(),COLUMN())))</formula>
    </cfRule>
  </conditionalFormatting>
  <conditionalFormatting sqref="AV30:AW30">
    <cfRule type="expression" dxfId="487" priority="213">
      <formula>INDIRECT(ADDRESS(ROW(),COLUMN()))=TRUNC(INDIRECT(ADDRESS(ROW(),COLUMN())))</formula>
    </cfRule>
  </conditionalFormatting>
  <conditionalFormatting sqref="AV29:AW29">
    <cfRule type="expression" dxfId="486" priority="212">
      <formula>INDIRECT(ADDRESS(ROW(),COLUMN()))=TRUNC(INDIRECT(ADDRESS(ROW(),COLUMN())))</formula>
    </cfRule>
  </conditionalFormatting>
  <conditionalFormatting sqref="S33">
    <cfRule type="expression" dxfId="485" priority="211">
      <formula>INDIRECT(ADDRESS(ROW(),COLUMN()))=TRUNC(INDIRECT(ADDRESS(ROW(),COLUMN())))</formula>
    </cfRule>
  </conditionalFormatting>
  <conditionalFormatting sqref="S32">
    <cfRule type="expression" dxfId="484" priority="210">
      <formula>INDIRECT(ADDRESS(ROW(),COLUMN()))=TRUNC(INDIRECT(ADDRESS(ROW(),COLUMN())))</formula>
    </cfRule>
  </conditionalFormatting>
  <conditionalFormatting sqref="T33:Y33">
    <cfRule type="expression" dxfId="483" priority="209">
      <formula>INDIRECT(ADDRESS(ROW(),COLUMN()))=TRUNC(INDIRECT(ADDRESS(ROW(),COLUMN())))</formula>
    </cfRule>
  </conditionalFormatting>
  <conditionalFormatting sqref="T32:Y32">
    <cfRule type="expression" dxfId="482" priority="208">
      <formula>INDIRECT(ADDRESS(ROW(),COLUMN()))=TRUNC(INDIRECT(ADDRESS(ROW(),COLUMN())))</formula>
    </cfRule>
  </conditionalFormatting>
  <conditionalFormatting sqref="AX32:BA33">
    <cfRule type="expression" dxfId="481" priority="207">
      <formula>INDIRECT(ADDRESS(ROW(),COLUMN()))=TRUNC(INDIRECT(ADDRESS(ROW(),COLUMN())))</formula>
    </cfRule>
  </conditionalFormatting>
  <conditionalFormatting sqref="Z33">
    <cfRule type="expression" dxfId="480" priority="206">
      <formula>INDIRECT(ADDRESS(ROW(),COLUMN()))=TRUNC(INDIRECT(ADDRESS(ROW(),COLUMN())))</formula>
    </cfRule>
  </conditionalFormatting>
  <conditionalFormatting sqref="Z32">
    <cfRule type="expression" dxfId="479" priority="205">
      <formula>INDIRECT(ADDRESS(ROW(),COLUMN()))=TRUNC(INDIRECT(ADDRESS(ROW(),COLUMN())))</formula>
    </cfRule>
  </conditionalFormatting>
  <conditionalFormatting sqref="AA33:AF33">
    <cfRule type="expression" dxfId="478" priority="204">
      <formula>INDIRECT(ADDRESS(ROW(),COLUMN()))=TRUNC(INDIRECT(ADDRESS(ROW(),COLUMN())))</formula>
    </cfRule>
  </conditionalFormatting>
  <conditionalFormatting sqref="AA32:AF32">
    <cfRule type="expression" dxfId="477" priority="203">
      <formula>INDIRECT(ADDRESS(ROW(),COLUMN()))=TRUNC(INDIRECT(ADDRESS(ROW(),COLUMN())))</formula>
    </cfRule>
  </conditionalFormatting>
  <conditionalFormatting sqref="AG33">
    <cfRule type="expression" dxfId="476" priority="202">
      <formula>INDIRECT(ADDRESS(ROW(),COLUMN()))=TRUNC(INDIRECT(ADDRESS(ROW(),COLUMN())))</formula>
    </cfRule>
  </conditionalFormatting>
  <conditionalFormatting sqref="AG32">
    <cfRule type="expression" dxfId="475" priority="201">
      <formula>INDIRECT(ADDRESS(ROW(),COLUMN()))=TRUNC(INDIRECT(ADDRESS(ROW(),COLUMN())))</formula>
    </cfRule>
  </conditionalFormatting>
  <conditionalFormatting sqref="AH33:AM33">
    <cfRule type="expression" dxfId="474" priority="200">
      <formula>INDIRECT(ADDRESS(ROW(),COLUMN()))=TRUNC(INDIRECT(ADDRESS(ROW(),COLUMN())))</formula>
    </cfRule>
  </conditionalFormatting>
  <conditionalFormatting sqref="AH32:AM32">
    <cfRule type="expression" dxfId="473" priority="199">
      <formula>INDIRECT(ADDRESS(ROW(),COLUMN()))=TRUNC(INDIRECT(ADDRESS(ROW(),COLUMN())))</formula>
    </cfRule>
  </conditionalFormatting>
  <conditionalFormatting sqref="AN33">
    <cfRule type="expression" dxfId="472" priority="198">
      <formula>INDIRECT(ADDRESS(ROW(),COLUMN()))=TRUNC(INDIRECT(ADDRESS(ROW(),COLUMN())))</formula>
    </cfRule>
  </conditionalFormatting>
  <conditionalFormatting sqref="AN32">
    <cfRule type="expression" dxfId="471" priority="197">
      <formula>INDIRECT(ADDRESS(ROW(),COLUMN()))=TRUNC(INDIRECT(ADDRESS(ROW(),COLUMN())))</formula>
    </cfRule>
  </conditionalFormatting>
  <conditionalFormatting sqref="AO33:AT33">
    <cfRule type="expression" dxfId="470" priority="196">
      <formula>INDIRECT(ADDRESS(ROW(),COLUMN()))=TRUNC(INDIRECT(ADDRESS(ROW(),COLUMN())))</formula>
    </cfRule>
  </conditionalFormatting>
  <conditionalFormatting sqref="AO32:AT32">
    <cfRule type="expression" dxfId="469" priority="195">
      <formula>INDIRECT(ADDRESS(ROW(),COLUMN()))=TRUNC(INDIRECT(ADDRESS(ROW(),COLUMN())))</formula>
    </cfRule>
  </conditionalFormatting>
  <conditionalFormatting sqref="AU33">
    <cfRule type="expression" dxfId="468" priority="194">
      <formula>INDIRECT(ADDRESS(ROW(),COLUMN()))=TRUNC(INDIRECT(ADDRESS(ROW(),COLUMN())))</formula>
    </cfRule>
  </conditionalFormatting>
  <conditionalFormatting sqref="AU32">
    <cfRule type="expression" dxfId="467" priority="193">
      <formula>INDIRECT(ADDRESS(ROW(),COLUMN()))=TRUNC(INDIRECT(ADDRESS(ROW(),COLUMN())))</formula>
    </cfRule>
  </conditionalFormatting>
  <conditionalFormatting sqref="AV33:AW33">
    <cfRule type="expression" dxfId="466" priority="192">
      <formula>INDIRECT(ADDRESS(ROW(),COLUMN()))=TRUNC(INDIRECT(ADDRESS(ROW(),COLUMN())))</formula>
    </cfRule>
  </conditionalFormatting>
  <conditionalFormatting sqref="AV32:AW32">
    <cfRule type="expression" dxfId="465" priority="191">
      <formula>INDIRECT(ADDRESS(ROW(),COLUMN()))=TRUNC(INDIRECT(ADDRESS(ROW(),COLUMN())))</formula>
    </cfRule>
  </conditionalFormatting>
  <conditionalFormatting sqref="S36">
    <cfRule type="expression" dxfId="464" priority="190">
      <formula>INDIRECT(ADDRESS(ROW(),COLUMN()))=TRUNC(INDIRECT(ADDRESS(ROW(),COLUMN())))</formula>
    </cfRule>
  </conditionalFormatting>
  <conditionalFormatting sqref="S35">
    <cfRule type="expression" dxfId="463" priority="189">
      <formula>INDIRECT(ADDRESS(ROW(),COLUMN()))=TRUNC(INDIRECT(ADDRESS(ROW(),COLUMN())))</formula>
    </cfRule>
  </conditionalFormatting>
  <conditionalFormatting sqref="T36:Y36">
    <cfRule type="expression" dxfId="462" priority="188">
      <formula>INDIRECT(ADDRESS(ROW(),COLUMN()))=TRUNC(INDIRECT(ADDRESS(ROW(),COLUMN())))</formula>
    </cfRule>
  </conditionalFormatting>
  <conditionalFormatting sqref="T35:Y35">
    <cfRule type="expression" dxfId="461" priority="187">
      <formula>INDIRECT(ADDRESS(ROW(),COLUMN()))=TRUNC(INDIRECT(ADDRESS(ROW(),COLUMN())))</formula>
    </cfRule>
  </conditionalFormatting>
  <conditionalFormatting sqref="AX35:BA36">
    <cfRule type="expression" dxfId="460" priority="186">
      <formula>INDIRECT(ADDRESS(ROW(),COLUMN()))=TRUNC(INDIRECT(ADDRESS(ROW(),COLUMN())))</formula>
    </cfRule>
  </conditionalFormatting>
  <conditionalFormatting sqref="Z36">
    <cfRule type="expression" dxfId="459" priority="185">
      <formula>INDIRECT(ADDRESS(ROW(),COLUMN()))=TRUNC(INDIRECT(ADDRESS(ROW(),COLUMN())))</formula>
    </cfRule>
  </conditionalFormatting>
  <conditionalFormatting sqref="Z35">
    <cfRule type="expression" dxfId="458" priority="184">
      <formula>INDIRECT(ADDRESS(ROW(),COLUMN()))=TRUNC(INDIRECT(ADDRESS(ROW(),COLUMN())))</formula>
    </cfRule>
  </conditionalFormatting>
  <conditionalFormatting sqref="AA36:AF36">
    <cfRule type="expression" dxfId="457" priority="183">
      <formula>INDIRECT(ADDRESS(ROW(),COLUMN()))=TRUNC(INDIRECT(ADDRESS(ROW(),COLUMN())))</formula>
    </cfRule>
  </conditionalFormatting>
  <conditionalFormatting sqref="AA35:AF35">
    <cfRule type="expression" dxfId="456" priority="182">
      <formula>INDIRECT(ADDRESS(ROW(),COLUMN()))=TRUNC(INDIRECT(ADDRESS(ROW(),COLUMN())))</formula>
    </cfRule>
  </conditionalFormatting>
  <conditionalFormatting sqref="AG36">
    <cfRule type="expression" dxfId="455" priority="181">
      <formula>INDIRECT(ADDRESS(ROW(),COLUMN()))=TRUNC(INDIRECT(ADDRESS(ROW(),COLUMN())))</formula>
    </cfRule>
  </conditionalFormatting>
  <conditionalFormatting sqref="AG35">
    <cfRule type="expression" dxfId="454" priority="180">
      <formula>INDIRECT(ADDRESS(ROW(),COLUMN()))=TRUNC(INDIRECT(ADDRESS(ROW(),COLUMN())))</formula>
    </cfRule>
  </conditionalFormatting>
  <conditionalFormatting sqref="AH36:AM36">
    <cfRule type="expression" dxfId="453" priority="179">
      <formula>INDIRECT(ADDRESS(ROW(),COLUMN()))=TRUNC(INDIRECT(ADDRESS(ROW(),COLUMN())))</formula>
    </cfRule>
  </conditionalFormatting>
  <conditionalFormatting sqref="AH35:AM35">
    <cfRule type="expression" dxfId="452" priority="178">
      <formula>INDIRECT(ADDRESS(ROW(),COLUMN()))=TRUNC(INDIRECT(ADDRESS(ROW(),COLUMN())))</formula>
    </cfRule>
  </conditionalFormatting>
  <conditionalFormatting sqref="AN36">
    <cfRule type="expression" dxfId="451" priority="177">
      <formula>INDIRECT(ADDRESS(ROW(),COLUMN()))=TRUNC(INDIRECT(ADDRESS(ROW(),COLUMN())))</formula>
    </cfRule>
  </conditionalFormatting>
  <conditionalFormatting sqref="AN35">
    <cfRule type="expression" dxfId="450" priority="176">
      <formula>INDIRECT(ADDRESS(ROW(),COLUMN()))=TRUNC(INDIRECT(ADDRESS(ROW(),COLUMN())))</formula>
    </cfRule>
  </conditionalFormatting>
  <conditionalFormatting sqref="AO36:AT36">
    <cfRule type="expression" dxfId="449" priority="175">
      <formula>INDIRECT(ADDRESS(ROW(),COLUMN()))=TRUNC(INDIRECT(ADDRESS(ROW(),COLUMN())))</formula>
    </cfRule>
  </conditionalFormatting>
  <conditionalFormatting sqref="AO35:AT35">
    <cfRule type="expression" dxfId="448" priority="174">
      <formula>INDIRECT(ADDRESS(ROW(),COLUMN()))=TRUNC(INDIRECT(ADDRESS(ROW(),COLUMN())))</formula>
    </cfRule>
  </conditionalFormatting>
  <conditionalFormatting sqref="AU36">
    <cfRule type="expression" dxfId="447" priority="173">
      <formula>INDIRECT(ADDRESS(ROW(),COLUMN()))=TRUNC(INDIRECT(ADDRESS(ROW(),COLUMN())))</formula>
    </cfRule>
  </conditionalFormatting>
  <conditionalFormatting sqref="AU35">
    <cfRule type="expression" dxfId="446" priority="172">
      <formula>INDIRECT(ADDRESS(ROW(),COLUMN()))=TRUNC(INDIRECT(ADDRESS(ROW(),COLUMN())))</formula>
    </cfRule>
  </conditionalFormatting>
  <conditionalFormatting sqref="AV36:AW36">
    <cfRule type="expression" dxfId="445" priority="171">
      <formula>INDIRECT(ADDRESS(ROW(),COLUMN()))=TRUNC(INDIRECT(ADDRESS(ROW(),COLUMN())))</formula>
    </cfRule>
  </conditionalFormatting>
  <conditionalFormatting sqref="AV35:AW35">
    <cfRule type="expression" dxfId="444" priority="170">
      <formula>INDIRECT(ADDRESS(ROW(),COLUMN()))=TRUNC(INDIRECT(ADDRESS(ROW(),COLUMN())))</formula>
    </cfRule>
  </conditionalFormatting>
  <conditionalFormatting sqref="S39">
    <cfRule type="expression" dxfId="443" priority="169">
      <formula>INDIRECT(ADDRESS(ROW(),COLUMN()))=TRUNC(INDIRECT(ADDRESS(ROW(),COLUMN())))</formula>
    </cfRule>
  </conditionalFormatting>
  <conditionalFormatting sqref="S38">
    <cfRule type="expression" dxfId="442" priority="168">
      <formula>INDIRECT(ADDRESS(ROW(),COLUMN()))=TRUNC(INDIRECT(ADDRESS(ROW(),COLUMN())))</formula>
    </cfRule>
  </conditionalFormatting>
  <conditionalFormatting sqref="T39:Y39">
    <cfRule type="expression" dxfId="441" priority="167">
      <formula>INDIRECT(ADDRESS(ROW(),COLUMN()))=TRUNC(INDIRECT(ADDRESS(ROW(),COLUMN())))</formula>
    </cfRule>
  </conditionalFormatting>
  <conditionalFormatting sqref="T38:Y38">
    <cfRule type="expression" dxfId="440" priority="166">
      <formula>INDIRECT(ADDRESS(ROW(),COLUMN()))=TRUNC(INDIRECT(ADDRESS(ROW(),COLUMN())))</formula>
    </cfRule>
  </conditionalFormatting>
  <conditionalFormatting sqref="AX38:BA39">
    <cfRule type="expression" dxfId="439" priority="165">
      <formula>INDIRECT(ADDRESS(ROW(),COLUMN()))=TRUNC(INDIRECT(ADDRESS(ROW(),COLUMN())))</formula>
    </cfRule>
  </conditionalFormatting>
  <conditionalFormatting sqref="Z39">
    <cfRule type="expression" dxfId="438" priority="164">
      <formula>INDIRECT(ADDRESS(ROW(),COLUMN()))=TRUNC(INDIRECT(ADDRESS(ROW(),COLUMN())))</formula>
    </cfRule>
  </conditionalFormatting>
  <conditionalFormatting sqref="Z38">
    <cfRule type="expression" dxfId="437" priority="163">
      <formula>INDIRECT(ADDRESS(ROW(),COLUMN()))=TRUNC(INDIRECT(ADDRESS(ROW(),COLUMN())))</formula>
    </cfRule>
  </conditionalFormatting>
  <conditionalFormatting sqref="AA39:AF39">
    <cfRule type="expression" dxfId="436" priority="162">
      <formula>INDIRECT(ADDRESS(ROW(),COLUMN()))=TRUNC(INDIRECT(ADDRESS(ROW(),COLUMN())))</formula>
    </cfRule>
  </conditionalFormatting>
  <conditionalFormatting sqref="AA38:AF38">
    <cfRule type="expression" dxfId="435" priority="161">
      <formula>INDIRECT(ADDRESS(ROW(),COLUMN()))=TRUNC(INDIRECT(ADDRESS(ROW(),COLUMN())))</formula>
    </cfRule>
  </conditionalFormatting>
  <conditionalFormatting sqref="AG39">
    <cfRule type="expression" dxfId="434" priority="160">
      <formula>INDIRECT(ADDRESS(ROW(),COLUMN()))=TRUNC(INDIRECT(ADDRESS(ROW(),COLUMN())))</formula>
    </cfRule>
  </conditionalFormatting>
  <conditionalFormatting sqref="AG38">
    <cfRule type="expression" dxfId="433" priority="159">
      <formula>INDIRECT(ADDRESS(ROW(),COLUMN()))=TRUNC(INDIRECT(ADDRESS(ROW(),COLUMN())))</formula>
    </cfRule>
  </conditionalFormatting>
  <conditionalFormatting sqref="AH39:AM39">
    <cfRule type="expression" dxfId="432" priority="158">
      <formula>INDIRECT(ADDRESS(ROW(),COLUMN()))=TRUNC(INDIRECT(ADDRESS(ROW(),COLUMN())))</formula>
    </cfRule>
  </conditionalFormatting>
  <conditionalFormatting sqref="AH38:AM38">
    <cfRule type="expression" dxfId="431" priority="157">
      <formula>INDIRECT(ADDRESS(ROW(),COLUMN()))=TRUNC(INDIRECT(ADDRESS(ROW(),COLUMN())))</formula>
    </cfRule>
  </conditionalFormatting>
  <conditionalFormatting sqref="AN39">
    <cfRule type="expression" dxfId="430" priority="156">
      <formula>INDIRECT(ADDRESS(ROW(),COLUMN()))=TRUNC(INDIRECT(ADDRESS(ROW(),COLUMN())))</formula>
    </cfRule>
  </conditionalFormatting>
  <conditionalFormatting sqref="AN38">
    <cfRule type="expression" dxfId="429" priority="155">
      <formula>INDIRECT(ADDRESS(ROW(),COLUMN()))=TRUNC(INDIRECT(ADDRESS(ROW(),COLUMN())))</formula>
    </cfRule>
  </conditionalFormatting>
  <conditionalFormatting sqref="AO39:AT39">
    <cfRule type="expression" dxfId="428" priority="154">
      <formula>INDIRECT(ADDRESS(ROW(),COLUMN()))=TRUNC(INDIRECT(ADDRESS(ROW(),COLUMN())))</formula>
    </cfRule>
  </conditionalFormatting>
  <conditionalFormatting sqref="AO38:AT38">
    <cfRule type="expression" dxfId="427" priority="153">
      <formula>INDIRECT(ADDRESS(ROW(),COLUMN()))=TRUNC(INDIRECT(ADDRESS(ROW(),COLUMN())))</formula>
    </cfRule>
  </conditionalFormatting>
  <conditionalFormatting sqref="AU39">
    <cfRule type="expression" dxfId="426" priority="152">
      <formula>INDIRECT(ADDRESS(ROW(),COLUMN()))=TRUNC(INDIRECT(ADDRESS(ROW(),COLUMN())))</formula>
    </cfRule>
  </conditionalFormatting>
  <conditionalFormatting sqref="AU38">
    <cfRule type="expression" dxfId="425" priority="151">
      <formula>INDIRECT(ADDRESS(ROW(),COLUMN()))=TRUNC(INDIRECT(ADDRESS(ROW(),COLUMN())))</formula>
    </cfRule>
  </conditionalFormatting>
  <conditionalFormatting sqref="AV39:AW39">
    <cfRule type="expression" dxfId="424" priority="150">
      <formula>INDIRECT(ADDRESS(ROW(),COLUMN()))=TRUNC(INDIRECT(ADDRESS(ROW(),COLUMN())))</formula>
    </cfRule>
  </conditionalFormatting>
  <conditionalFormatting sqref="AV38:AW38">
    <cfRule type="expression" dxfId="423" priority="149">
      <formula>INDIRECT(ADDRESS(ROW(),COLUMN()))=TRUNC(INDIRECT(ADDRESS(ROW(),COLUMN())))</formula>
    </cfRule>
  </conditionalFormatting>
  <conditionalFormatting sqref="S42">
    <cfRule type="expression" dxfId="422" priority="148">
      <formula>INDIRECT(ADDRESS(ROW(),COLUMN()))=TRUNC(INDIRECT(ADDRESS(ROW(),COLUMN())))</formula>
    </cfRule>
  </conditionalFormatting>
  <conditionalFormatting sqref="S41">
    <cfRule type="expression" dxfId="421" priority="147">
      <formula>INDIRECT(ADDRESS(ROW(),COLUMN()))=TRUNC(INDIRECT(ADDRESS(ROW(),COLUMN())))</formula>
    </cfRule>
  </conditionalFormatting>
  <conditionalFormatting sqref="T42:Y42">
    <cfRule type="expression" dxfId="420" priority="146">
      <formula>INDIRECT(ADDRESS(ROW(),COLUMN()))=TRUNC(INDIRECT(ADDRESS(ROW(),COLUMN())))</formula>
    </cfRule>
  </conditionalFormatting>
  <conditionalFormatting sqref="T41:Y41">
    <cfRule type="expression" dxfId="419" priority="145">
      <formula>INDIRECT(ADDRESS(ROW(),COLUMN()))=TRUNC(INDIRECT(ADDRESS(ROW(),COLUMN())))</formula>
    </cfRule>
  </conditionalFormatting>
  <conditionalFormatting sqref="AX41:BA42">
    <cfRule type="expression" dxfId="418" priority="144">
      <formula>INDIRECT(ADDRESS(ROW(),COLUMN()))=TRUNC(INDIRECT(ADDRESS(ROW(),COLUMN())))</formula>
    </cfRule>
  </conditionalFormatting>
  <conditionalFormatting sqref="Z42">
    <cfRule type="expression" dxfId="417" priority="143">
      <formula>INDIRECT(ADDRESS(ROW(),COLUMN()))=TRUNC(INDIRECT(ADDRESS(ROW(),COLUMN())))</formula>
    </cfRule>
  </conditionalFormatting>
  <conditionalFormatting sqref="Z41">
    <cfRule type="expression" dxfId="416" priority="142">
      <formula>INDIRECT(ADDRESS(ROW(),COLUMN()))=TRUNC(INDIRECT(ADDRESS(ROW(),COLUMN())))</formula>
    </cfRule>
  </conditionalFormatting>
  <conditionalFormatting sqref="AA42:AF42">
    <cfRule type="expression" dxfId="415" priority="141">
      <formula>INDIRECT(ADDRESS(ROW(),COLUMN()))=TRUNC(INDIRECT(ADDRESS(ROW(),COLUMN())))</formula>
    </cfRule>
  </conditionalFormatting>
  <conditionalFormatting sqref="AA41:AF41">
    <cfRule type="expression" dxfId="414" priority="140">
      <formula>INDIRECT(ADDRESS(ROW(),COLUMN()))=TRUNC(INDIRECT(ADDRESS(ROW(),COLUMN())))</formula>
    </cfRule>
  </conditionalFormatting>
  <conditionalFormatting sqref="AG42">
    <cfRule type="expression" dxfId="413" priority="139">
      <formula>INDIRECT(ADDRESS(ROW(),COLUMN()))=TRUNC(INDIRECT(ADDRESS(ROW(),COLUMN())))</formula>
    </cfRule>
  </conditionalFormatting>
  <conditionalFormatting sqref="AG41">
    <cfRule type="expression" dxfId="412" priority="138">
      <formula>INDIRECT(ADDRESS(ROW(),COLUMN()))=TRUNC(INDIRECT(ADDRESS(ROW(),COLUMN())))</formula>
    </cfRule>
  </conditionalFormatting>
  <conditionalFormatting sqref="AH42:AM42">
    <cfRule type="expression" dxfId="411" priority="137">
      <formula>INDIRECT(ADDRESS(ROW(),COLUMN()))=TRUNC(INDIRECT(ADDRESS(ROW(),COLUMN())))</formula>
    </cfRule>
  </conditionalFormatting>
  <conditionalFormatting sqref="AH41:AM41">
    <cfRule type="expression" dxfId="410" priority="136">
      <formula>INDIRECT(ADDRESS(ROW(),COLUMN()))=TRUNC(INDIRECT(ADDRESS(ROW(),COLUMN())))</formula>
    </cfRule>
  </conditionalFormatting>
  <conditionalFormatting sqref="AN42">
    <cfRule type="expression" dxfId="409" priority="135">
      <formula>INDIRECT(ADDRESS(ROW(),COLUMN()))=TRUNC(INDIRECT(ADDRESS(ROW(),COLUMN())))</formula>
    </cfRule>
  </conditionalFormatting>
  <conditionalFormatting sqref="AN41">
    <cfRule type="expression" dxfId="408" priority="134">
      <formula>INDIRECT(ADDRESS(ROW(),COLUMN()))=TRUNC(INDIRECT(ADDRESS(ROW(),COLUMN())))</formula>
    </cfRule>
  </conditionalFormatting>
  <conditionalFormatting sqref="AO42:AT42">
    <cfRule type="expression" dxfId="407" priority="133">
      <formula>INDIRECT(ADDRESS(ROW(),COLUMN()))=TRUNC(INDIRECT(ADDRESS(ROW(),COLUMN())))</formula>
    </cfRule>
  </conditionalFormatting>
  <conditionalFormatting sqref="AO41:AT41">
    <cfRule type="expression" dxfId="406" priority="132">
      <formula>INDIRECT(ADDRESS(ROW(),COLUMN()))=TRUNC(INDIRECT(ADDRESS(ROW(),COLUMN())))</formula>
    </cfRule>
  </conditionalFormatting>
  <conditionalFormatting sqref="AU42">
    <cfRule type="expression" dxfId="405" priority="131">
      <formula>INDIRECT(ADDRESS(ROW(),COLUMN()))=TRUNC(INDIRECT(ADDRESS(ROW(),COLUMN())))</formula>
    </cfRule>
  </conditionalFormatting>
  <conditionalFormatting sqref="AU41">
    <cfRule type="expression" dxfId="404" priority="130">
      <formula>INDIRECT(ADDRESS(ROW(),COLUMN()))=TRUNC(INDIRECT(ADDRESS(ROW(),COLUMN())))</formula>
    </cfRule>
  </conditionalFormatting>
  <conditionalFormatting sqref="AV42:AW42">
    <cfRule type="expression" dxfId="403" priority="129">
      <formula>INDIRECT(ADDRESS(ROW(),COLUMN()))=TRUNC(INDIRECT(ADDRESS(ROW(),COLUMN())))</formula>
    </cfRule>
  </conditionalFormatting>
  <conditionalFormatting sqref="AV41:AW41">
    <cfRule type="expression" dxfId="402" priority="128">
      <formula>INDIRECT(ADDRESS(ROW(),COLUMN()))=TRUNC(INDIRECT(ADDRESS(ROW(),COLUMN())))</formula>
    </cfRule>
  </conditionalFormatting>
  <conditionalFormatting sqref="S45">
    <cfRule type="expression" dxfId="401" priority="127">
      <formula>INDIRECT(ADDRESS(ROW(),COLUMN()))=TRUNC(INDIRECT(ADDRESS(ROW(),COLUMN())))</formula>
    </cfRule>
  </conditionalFormatting>
  <conditionalFormatting sqref="S44">
    <cfRule type="expression" dxfId="400" priority="126">
      <formula>INDIRECT(ADDRESS(ROW(),COLUMN()))=TRUNC(INDIRECT(ADDRESS(ROW(),COLUMN())))</formula>
    </cfRule>
  </conditionalFormatting>
  <conditionalFormatting sqref="T45:Y45">
    <cfRule type="expression" dxfId="399" priority="125">
      <formula>INDIRECT(ADDRESS(ROW(),COLUMN()))=TRUNC(INDIRECT(ADDRESS(ROW(),COLUMN())))</formula>
    </cfRule>
  </conditionalFormatting>
  <conditionalFormatting sqref="T44:Y44">
    <cfRule type="expression" dxfId="398" priority="124">
      <formula>INDIRECT(ADDRESS(ROW(),COLUMN()))=TRUNC(INDIRECT(ADDRESS(ROW(),COLUMN())))</formula>
    </cfRule>
  </conditionalFormatting>
  <conditionalFormatting sqref="AX44:BA45">
    <cfRule type="expression" dxfId="397" priority="123">
      <formula>INDIRECT(ADDRESS(ROW(),COLUMN()))=TRUNC(INDIRECT(ADDRESS(ROW(),COLUMN())))</formula>
    </cfRule>
  </conditionalFormatting>
  <conditionalFormatting sqref="Z45">
    <cfRule type="expression" dxfId="396" priority="122">
      <formula>INDIRECT(ADDRESS(ROW(),COLUMN()))=TRUNC(INDIRECT(ADDRESS(ROW(),COLUMN())))</formula>
    </cfRule>
  </conditionalFormatting>
  <conditionalFormatting sqref="Z44">
    <cfRule type="expression" dxfId="395" priority="121">
      <formula>INDIRECT(ADDRESS(ROW(),COLUMN()))=TRUNC(INDIRECT(ADDRESS(ROW(),COLUMN())))</formula>
    </cfRule>
  </conditionalFormatting>
  <conditionalFormatting sqref="AA45:AF45">
    <cfRule type="expression" dxfId="394" priority="120">
      <formula>INDIRECT(ADDRESS(ROW(),COLUMN()))=TRUNC(INDIRECT(ADDRESS(ROW(),COLUMN())))</formula>
    </cfRule>
  </conditionalFormatting>
  <conditionalFormatting sqref="AA44:AF44">
    <cfRule type="expression" dxfId="393" priority="119">
      <formula>INDIRECT(ADDRESS(ROW(),COLUMN()))=TRUNC(INDIRECT(ADDRESS(ROW(),COLUMN())))</formula>
    </cfRule>
  </conditionalFormatting>
  <conditionalFormatting sqref="AG45">
    <cfRule type="expression" dxfId="392" priority="118">
      <formula>INDIRECT(ADDRESS(ROW(),COLUMN()))=TRUNC(INDIRECT(ADDRESS(ROW(),COLUMN())))</formula>
    </cfRule>
  </conditionalFormatting>
  <conditionalFormatting sqref="AG44">
    <cfRule type="expression" dxfId="391" priority="117">
      <formula>INDIRECT(ADDRESS(ROW(),COLUMN()))=TRUNC(INDIRECT(ADDRESS(ROW(),COLUMN())))</formula>
    </cfRule>
  </conditionalFormatting>
  <conditionalFormatting sqref="AH45:AM45">
    <cfRule type="expression" dxfId="390" priority="116">
      <formula>INDIRECT(ADDRESS(ROW(),COLUMN()))=TRUNC(INDIRECT(ADDRESS(ROW(),COLUMN())))</formula>
    </cfRule>
  </conditionalFormatting>
  <conditionalFormatting sqref="AH44:AM44">
    <cfRule type="expression" dxfId="389" priority="115">
      <formula>INDIRECT(ADDRESS(ROW(),COLUMN()))=TRUNC(INDIRECT(ADDRESS(ROW(),COLUMN())))</formula>
    </cfRule>
  </conditionalFormatting>
  <conditionalFormatting sqref="AN45">
    <cfRule type="expression" dxfId="388" priority="114">
      <formula>INDIRECT(ADDRESS(ROW(),COLUMN()))=TRUNC(INDIRECT(ADDRESS(ROW(),COLUMN())))</formula>
    </cfRule>
  </conditionalFormatting>
  <conditionalFormatting sqref="AN44">
    <cfRule type="expression" dxfId="387" priority="113">
      <formula>INDIRECT(ADDRESS(ROW(),COLUMN()))=TRUNC(INDIRECT(ADDRESS(ROW(),COLUMN())))</formula>
    </cfRule>
  </conditionalFormatting>
  <conditionalFormatting sqref="AO45:AT45">
    <cfRule type="expression" dxfId="386" priority="112">
      <formula>INDIRECT(ADDRESS(ROW(),COLUMN()))=TRUNC(INDIRECT(ADDRESS(ROW(),COLUMN())))</formula>
    </cfRule>
  </conditionalFormatting>
  <conditionalFormatting sqref="AO44:AT44">
    <cfRule type="expression" dxfId="385" priority="111">
      <formula>INDIRECT(ADDRESS(ROW(),COLUMN()))=TRUNC(INDIRECT(ADDRESS(ROW(),COLUMN())))</formula>
    </cfRule>
  </conditionalFormatting>
  <conditionalFormatting sqref="AU45">
    <cfRule type="expression" dxfId="384" priority="110">
      <formula>INDIRECT(ADDRESS(ROW(),COLUMN()))=TRUNC(INDIRECT(ADDRESS(ROW(),COLUMN())))</formula>
    </cfRule>
  </conditionalFormatting>
  <conditionalFormatting sqref="AU44">
    <cfRule type="expression" dxfId="383" priority="109">
      <formula>INDIRECT(ADDRESS(ROW(),COLUMN()))=TRUNC(INDIRECT(ADDRESS(ROW(),COLUMN())))</formula>
    </cfRule>
  </conditionalFormatting>
  <conditionalFormatting sqref="AV45:AW45">
    <cfRule type="expression" dxfId="382" priority="108">
      <formula>INDIRECT(ADDRESS(ROW(),COLUMN()))=TRUNC(INDIRECT(ADDRESS(ROW(),COLUMN())))</formula>
    </cfRule>
  </conditionalFormatting>
  <conditionalFormatting sqref="AV44:AW44">
    <cfRule type="expression" dxfId="381" priority="107">
      <formula>INDIRECT(ADDRESS(ROW(),COLUMN()))=TRUNC(INDIRECT(ADDRESS(ROW(),COLUMN())))</formula>
    </cfRule>
  </conditionalFormatting>
  <conditionalFormatting sqref="S48">
    <cfRule type="expression" dxfId="380" priority="106">
      <formula>INDIRECT(ADDRESS(ROW(),COLUMN()))=TRUNC(INDIRECT(ADDRESS(ROW(),COLUMN())))</formula>
    </cfRule>
  </conditionalFormatting>
  <conditionalFormatting sqref="S47">
    <cfRule type="expression" dxfId="379" priority="105">
      <formula>INDIRECT(ADDRESS(ROW(),COLUMN()))=TRUNC(INDIRECT(ADDRESS(ROW(),COLUMN())))</formula>
    </cfRule>
  </conditionalFormatting>
  <conditionalFormatting sqref="T48:Y48">
    <cfRule type="expression" dxfId="378" priority="104">
      <formula>INDIRECT(ADDRESS(ROW(),COLUMN()))=TRUNC(INDIRECT(ADDRESS(ROW(),COLUMN())))</formula>
    </cfRule>
  </conditionalFormatting>
  <conditionalFormatting sqref="T47:Y47">
    <cfRule type="expression" dxfId="377" priority="103">
      <formula>INDIRECT(ADDRESS(ROW(),COLUMN()))=TRUNC(INDIRECT(ADDRESS(ROW(),COLUMN())))</formula>
    </cfRule>
  </conditionalFormatting>
  <conditionalFormatting sqref="AX47:BA48">
    <cfRule type="expression" dxfId="376" priority="102">
      <formula>INDIRECT(ADDRESS(ROW(),COLUMN()))=TRUNC(INDIRECT(ADDRESS(ROW(),COLUMN())))</formula>
    </cfRule>
  </conditionalFormatting>
  <conditionalFormatting sqref="Z48">
    <cfRule type="expression" dxfId="375" priority="101">
      <formula>INDIRECT(ADDRESS(ROW(),COLUMN()))=TRUNC(INDIRECT(ADDRESS(ROW(),COLUMN())))</formula>
    </cfRule>
  </conditionalFormatting>
  <conditionalFormatting sqref="Z47">
    <cfRule type="expression" dxfId="374" priority="100">
      <formula>INDIRECT(ADDRESS(ROW(),COLUMN()))=TRUNC(INDIRECT(ADDRESS(ROW(),COLUMN())))</formula>
    </cfRule>
  </conditionalFormatting>
  <conditionalFormatting sqref="AA48:AF48">
    <cfRule type="expression" dxfId="373" priority="99">
      <formula>INDIRECT(ADDRESS(ROW(),COLUMN()))=TRUNC(INDIRECT(ADDRESS(ROW(),COLUMN())))</formula>
    </cfRule>
  </conditionalFormatting>
  <conditionalFormatting sqref="AA47:AF47">
    <cfRule type="expression" dxfId="372" priority="98">
      <formula>INDIRECT(ADDRESS(ROW(),COLUMN()))=TRUNC(INDIRECT(ADDRESS(ROW(),COLUMN())))</formula>
    </cfRule>
  </conditionalFormatting>
  <conditionalFormatting sqref="AG48">
    <cfRule type="expression" dxfId="371" priority="97">
      <formula>INDIRECT(ADDRESS(ROW(),COLUMN()))=TRUNC(INDIRECT(ADDRESS(ROW(),COLUMN())))</formula>
    </cfRule>
  </conditionalFormatting>
  <conditionalFormatting sqref="AG47">
    <cfRule type="expression" dxfId="370" priority="96">
      <formula>INDIRECT(ADDRESS(ROW(),COLUMN()))=TRUNC(INDIRECT(ADDRESS(ROW(),COLUMN())))</formula>
    </cfRule>
  </conditionalFormatting>
  <conditionalFormatting sqref="AH48:AM48">
    <cfRule type="expression" dxfId="369" priority="95">
      <formula>INDIRECT(ADDRESS(ROW(),COLUMN()))=TRUNC(INDIRECT(ADDRESS(ROW(),COLUMN())))</formula>
    </cfRule>
  </conditionalFormatting>
  <conditionalFormatting sqref="AH47:AM47">
    <cfRule type="expression" dxfId="368" priority="94">
      <formula>INDIRECT(ADDRESS(ROW(),COLUMN()))=TRUNC(INDIRECT(ADDRESS(ROW(),COLUMN())))</formula>
    </cfRule>
  </conditionalFormatting>
  <conditionalFormatting sqref="AN48">
    <cfRule type="expression" dxfId="367" priority="93">
      <formula>INDIRECT(ADDRESS(ROW(),COLUMN()))=TRUNC(INDIRECT(ADDRESS(ROW(),COLUMN())))</formula>
    </cfRule>
  </conditionalFormatting>
  <conditionalFormatting sqref="AN47">
    <cfRule type="expression" dxfId="366" priority="92">
      <formula>INDIRECT(ADDRESS(ROW(),COLUMN()))=TRUNC(INDIRECT(ADDRESS(ROW(),COLUMN())))</formula>
    </cfRule>
  </conditionalFormatting>
  <conditionalFormatting sqref="AO48:AT48">
    <cfRule type="expression" dxfId="365" priority="91">
      <formula>INDIRECT(ADDRESS(ROW(),COLUMN()))=TRUNC(INDIRECT(ADDRESS(ROW(),COLUMN())))</formula>
    </cfRule>
  </conditionalFormatting>
  <conditionalFormatting sqref="AO47:AT47">
    <cfRule type="expression" dxfId="364" priority="90">
      <formula>INDIRECT(ADDRESS(ROW(),COLUMN()))=TRUNC(INDIRECT(ADDRESS(ROW(),COLUMN())))</formula>
    </cfRule>
  </conditionalFormatting>
  <conditionalFormatting sqref="AU48">
    <cfRule type="expression" dxfId="363" priority="89">
      <formula>INDIRECT(ADDRESS(ROW(),COLUMN()))=TRUNC(INDIRECT(ADDRESS(ROW(),COLUMN())))</formula>
    </cfRule>
  </conditionalFormatting>
  <conditionalFormatting sqref="AU47">
    <cfRule type="expression" dxfId="362" priority="88">
      <formula>INDIRECT(ADDRESS(ROW(),COLUMN()))=TRUNC(INDIRECT(ADDRESS(ROW(),COLUMN())))</formula>
    </cfRule>
  </conditionalFormatting>
  <conditionalFormatting sqref="AV48:AW48">
    <cfRule type="expression" dxfId="361" priority="87">
      <formula>INDIRECT(ADDRESS(ROW(),COLUMN()))=TRUNC(INDIRECT(ADDRESS(ROW(),COLUMN())))</formula>
    </cfRule>
  </conditionalFormatting>
  <conditionalFormatting sqref="AV47:AW47">
    <cfRule type="expression" dxfId="360" priority="86">
      <formula>INDIRECT(ADDRESS(ROW(),COLUMN()))=TRUNC(INDIRECT(ADDRESS(ROW(),COLUMN())))</formula>
    </cfRule>
  </conditionalFormatting>
  <conditionalFormatting sqref="S51">
    <cfRule type="expression" dxfId="359" priority="85">
      <formula>INDIRECT(ADDRESS(ROW(),COLUMN()))=TRUNC(INDIRECT(ADDRESS(ROW(),COLUMN())))</formula>
    </cfRule>
  </conditionalFormatting>
  <conditionalFormatting sqref="S50">
    <cfRule type="expression" dxfId="358" priority="84">
      <formula>INDIRECT(ADDRESS(ROW(),COLUMN()))=TRUNC(INDIRECT(ADDRESS(ROW(),COLUMN())))</formula>
    </cfRule>
  </conditionalFormatting>
  <conditionalFormatting sqref="T51:Y51">
    <cfRule type="expression" dxfId="357" priority="83">
      <formula>INDIRECT(ADDRESS(ROW(),COLUMN()))=TRUNC(INDIRECT(ADDRESS(ROW(),COLUMN())))</formula>
    </cfRule>
  </conditionalFormatting>
  <conditionalFormatting sqref="T50:Y50">
    <cfRule type="expression" dxfId="356" priority="82">
      <formula>INDIRECT(ADDRESS(ROW(),COLUMN()))=TRUNC(INDIRECT(ADDRESS(ROW(),COLUMN())))</formula>
    </cfRule>
  </conditionalFormatting>
  <conditionalFormatting sqref="AX50:BA51">
    <cfRule type="expression" dxfId="355" priority="81">
      <formula>INDIRECT(ADDRESS(ROW(),COLUMN()))=TRUNC(INDIRECT(ADDRESS(ROW(),COLUMN())))</formula>
    </cfRule>
  </conditionalFormatting>
  <conditionalFormatting sqref="Z51">
    <cfRule type="expression" dxfId="354" priority="80">
      <formula>INDIRECT(ADDRESS(ROW(),COLUMN()))=TRUNC(INDIRECT(ADDRESS(ROW(),COLUMN())))</formula>
    </cfRule>
  </conditionalFormatting>
  <conditionalFormatting sqref="Z50">
    <cfRule type="expression" dxfId="353" priority="79">
      <formula>INDIRECT(ADDRESS(ROW(),COLUMN()))=TRUNC(INDIRECT(ADDRESS(ROW(),COLUMN())))</formula>
    </cfRule>
  </conditionalFormatting>
  <conditionalFormatting sqref="AA51:AF51">
    <cfRule type="expression" dxfId="352" priority="78">
      <formula>INDIRECT(ADDRESS(ROW(),COLUMN()))=TRUNC(INDIRECT(ADDRESS(ROW(),COLUMN())))</formula>
    </cfRule>
  </conditionalFormatting>
  <conditionalFormatting sqref="AA50:AF50">
    <cfRule type="expression" dxfId="351" priority="77">
      <formula>INDIRECT(ADDRESS(ROW(),COLUMN()))=TRUNC(INDIRECT(ADDRESS(ROW(),COLUMN())))</formula>
    </cfRule>
  </conditionalFormatting>
  <conditionalFormatting sqref="AG51">
    <cfRule type="expression" dxfId="350" priority="76">
      <formula>INDIRECT(ADDRESS(ROW(),COLUMN()))=TRUNC(INDIRECT(ADDRESS(ROW(),COLUMN())))</formula>
    </cfRule>
  </conditionalFormatting>
  <conditionalFormatting sqref="AG50">
    <cfRule type="expression" dxfId="349" priority="75">
      <formula>INDIRECT(ADDRESS(ROW(),COLUMN()))=TRUNC(INDIRECT(ADDRESS(ROW(),COLUMN())))</formula>
    </cfRule>
  </conditionalFormatting>
  <conditionalFormatting sqref="AH51:AM51">
    <cfRule type="expression" dxfId="348" priority="74">
      <formula>INDIRECT(ADDRESS(ROW(),COLUMN()))=TRUNC(INDIRECT(ADDRESS(ROW(),COLUMN())))</formula>
    </cfRule>
  </conditionalFormatting>
  <conditionalFormatting sqref="AH50:AM50">
    <cfRule type="expression" dxfId="347" priority="73">
      <formula>INDIRECT(ADDRESS(ROW(),COLUMN()))=TRUNC(INDIRECT(ADDRESS(ROW(),COLUMN())))</formula>
    </cfRule>
  </conditionalFormatting>
  <conditionalFormatting sqref="AN51">
    <cfRule type="expression" dxfId="346" priority="72">
      <formula>INDIRECT(ADDRESS(ROW(),COLUMN()))=TRUNC(INDIRECT(ADDRESS(ROW(),COLUMN())))</formula>
    </cfRule>
  </conditionalFormatting>
  <conditionalFormatting sqref="AN50">
    <cfRule type="expression" dxfId="345" priority="71">
      <formula>INDIRECT(ADDRESS(ROW(),COLUMN()))=TRUNC(INDIRECT(ADDRESS(ROW(),COLUMN())))</formula>
    </cfRule>
  </conditionalFormatting>
  <conditionalFormatting sqref="AO51:AT51">
    <cfRule type="expression" dxfId="344" priority="70">
      <formula>INDIRECT(ADDRESS(ROW(),COLUMN()))=TRUNC(INDIRECT(ADDRESS(ROW(),COLUMN())))</formula>
    </cfRule>
  </conditionalFormatting>
  <conditionalFormatting sqref="AO50:AT50">
    <cfRule type="expression" dxfId="343" priority="69">
      <formula>INDIRECT(ADDRESS(ROW(),COLUMN()))=TRUNC(INDIRECT(ADDRESS(ROW(),COLUMN())))</formula>
    </cfRule>
  </conditionalFormatting>
  <conditionalFormatting sqref="AU51">
    <cfRule type="expression" dxfId="342" priority="68">
      <formula>INDIRECT(ADDRESS(ROW(),COLUMN()))=TRUNC(INDIRECT(ADDRESS(ROW(),COLUMN())))</formula>
    </cfRule>
  </conditionalFormatting>
  <conditionalFormatting sqref="AU50">
    <cfRule type="expression" dxfId="341" priority="67">
      <formula>INDIRECT(ADDRESS(ROW(),COLUMN()))=TRUNC(INDIRECT(ADDRESS(ROW(),COLUMN())))</formula>
    </cfRule>
  </conditionalFormatting>
  <conditionalFormatting sqref="AV51:AW51">
    <cfRule type="expression" dxfId="340" priority="66">
      <formula>INDIRECT(ADDRESS(ROW(),COLUMN()))=TRUNC(INDIRECT(ADDRESS(ROW(),COLUMN())))</formula>
    </cfRule>
  </conditionalFormatting>
  <conditionalFormatting sqref="AV50:AW50">
    <cfRule type="expression" dxfId="339" priority="65">
      <formula>INDIRECT(ADDRESS(ROW(),COLUMN()))=TRUNC(INDIRECT(ADDRESS(ROW(),COLUMN())))</formula>
    </cfRule>
  </conditionalFormatting>
  <conditionalFormatting sqref="S54">
    <cfRule type="expression" dxfId="338" priority="64">
      <formula>INDIRECT(ADDRESS(ROW(),COLUMN()))=TRUNC(INDIRECT(ADDRESS(ROW(),COLUMN())))</formula>
    </cfRule>
  </conditionalFormatting>
  <conditionalFormatting sqref="S53">
    <cfRule type="expression" dxfId="337" priority="63">
      <formula>INDIRECT(ADDRESS(ROW(),COLUMN()))=TRUNC(INDIRECT(ADDRESS(ROW(),COLUMN())))</formula>
    </cfRule>
  </conditionalFormatting>
  <conditionalFormatting sqref="T54:Y54">
    <cfRule type="expression" dxfId="336" priority="62">
      <formula>INDIRECT(ADDRESS(ROW(),COLUMN()))=TRUNC(INDIRECT(ADDRESS(ROW(),COLUMN())))</formula>
    </cfRule>
  </conditionalFormatting>
  <conditionalFormatting sqref="T53:Y53">
    <cfRule type="expression" dxfId="335" priority="61">
      <formula>INDIRECT(ADDRESS(ROW(),COLUMN()))=TRUNC(INDIRECT(ADDRESS(ROW(),COLUMN())))</formula>
    </cfRule>
  </conditionalFormatting>
  <conditionalFormatting sqref="AX53:BA54">
    <cfRule type="expression" dxfId="334" priority="60">
      <formula>INDIRECT(ADDRESS(ROW(),COLUMN()))=TRUNC(INDIRECT(ADDRESS(ROW(),COLUMN())))</formula>
    </cfRule>
  </conditionalFormatting>
  <conditionalFormatting sqref="Z54">
    <cfRule type="expression" dxfId="333" priority="59">
      <formula>INDIRECT(ADDRESS(ROW(),COLUMN()))=TRUNC(INDIRECT(ADDRESS(ROW(),COLUMN())))</formula>
    </cfRule>
  </conditionalFormatting>
  <conditionalFormatting sqref="Z53">
    <cfRule type="expression" dxfId="332" priority="58">
      <formula>INDIRECT(ADDRESS(ROW(),COLUMN()))=TRUNC(INDIRECT(ADDRESS(ROW(),COLUMN())))</formula>
    </cfRule>
  </conditionalFormatting>
  <conditionalFormatting sqref="AA54:AF54">
    <cfRule type="expression" dxfId="331" priority="57">
      <formula>INDIRECT(ADDRESS(ROW(),COLUMN()))=TRUNC(INDIRECT(ADDRESS(ROW(),COLUMN())))</formula>
    </cfRule>
  </conditionalFormatting>
  <conditionalFormatting sqref="AA53:AF53">
    <cfRule type="expression" dxfId="330" priority="56">
      <formula>INDIRECT(ADDRESS(ROW(),COLUMN()))=TRUNC(INDIRECT(ADDRESS(ROW(),COLUMN())))</formula>
    </cfRule>
  </conditionalFormatting>
  <conditionalFormatting sqref="AG54">
    <cfRule type="expression" dxfId="329" priority="55">
      <formula>INDIRECT(ADDRESS(ROW(),COLUMN()))=TRUNC(INDIRECT(ADDRESS(ROW(),COLUMN())))</formula>
    </cfRule>
  </conditionalFormatting>
  <conditionalFormatting sqref="AG53">
    <cfRule type="expression" dxfId="328" priority="54">
      <formula>INDIRECT(ADDRESS(ROW(),COLUMN()))=TRUNC(INDIRECT(ADDRESS(ROW(),COLUMN())))</formula>
    </cfRule>
  </conditionalFormatting>
  <conditionalFormatting sqref="AH54:AM54">
    <cfRule type="expression" dxfId="327" priority="53">
      <formula>INDIRECT(ADDRESS(ROW(),COLUMN()))=TRUNC(INDIRECT(ADDRESS(ROW(),COLUMN())))</formula>
    </cfRule>
  </conditionalFormatting>
  <conditionalFormatting sqref="AH53:AM53">
    <cfRule type="expression" dxfId="326" priority="52">
      <formula>INDIRECT(ADDRESS(ROW(),COLUMN()))=TRUNC(INDIRECT(ADDRESS(ROW(),COLUMN())))</formula>
    </cfRule>
  </conditionalFormatting>
  <conditionalFormatting sqref="AN54">
    <cfRule type="expression" dxfId="325" priority="51">
      <formula>INDIRECT(ADDRESS(ROW(),COLUMN()))=TRUNC(INDIRECT(ADDRESS(ROW(),COLUMN())))</formula>
    </cfRule>
  </conditionalFormatting>
  <conditionalFormatting sqref="AN53">
    <cfRule type="expression" dxfId="324" priority="50">
      <formula>INDIRECT(ADDRESS(ROW(),COLUMN()))=TRUNC(INDIRECT(ADDRESS(ROW(),COLUMN())))</formula>
    </cfRule>
  </conditionalFormatting>
  <conditionalFormatting sqref="AO54:AT54">
    <cfRule type="expression" dxfId="323" priority="49">
      <formula>INDIRECT(ADDRESS(ROW(),COLUMN()))=TRUNC(INDIRECT(ADDRESS(ROW(),COLUMN())))</formula>
    </cfRule>
  </conditionalFormatting>
  <conditionalFormatting sqref="AO53:AT53">
    <cfRule type="expression" dxfId="322" priority="48">
      <formula>INDIRECT(ADDRESS(ROW(),COLUMN()))=TRUNC(INDIRECT(ADDRESS(ROW(),COLUMN())))</formula>
    </cfRule>
  </conditionalFormatting>
  <conditionalFormatting sqref="AU54">
    <cfRule type="expression" dxfId="321" priority="47">
      <formula>INDIRECT(ADDRESS(ROW(),COLUMN()))=TRUNC(INDIRECT(ADDRESS(ROW(),COLUMN())))</formula>
    </cfRule>
  </conditionalFormatting>
  <conditionalFormatting sqref="AU53">
    <cfRule type="expression" dxfId="320" priority="46">
      <formula>INDIRECT(ADDRESS(ROW(),COLUMN()))=TRUNC(INDIRECT(ADDRESS(ROW(),COLUMN())))</formula>
    </cfRule>
  </conditionalFormatting>
  <conditionalFormatting sqref="AV54:AW54">
    <cfRule type="expression" dxfId="319" priority="45">
      <formula>INDIRECT(ADDRESS(ROW(),COLUMN()))=TRUNC(INDIRECT(ADDRESS(ROW(),COLUMN())))</formula>
    </cfRule>
  </conditionalFormatting>
  <conditionalFormatting sqref="AV53:AW53">
    <cfRule type="expression" dxfId="318" priority="44">
      <formula>INDIRECT(ADDRESS(ROW(),COLUMN()))=TRUNC(INDIRECT(ADDRESS(ROW(),COLUMN())))</formula>
    </cfRule>
  </conditionalFormatting>
  <conditionalFormatting sqref="S57">
    <cfRule type="expression" dxfId="317" priority="43">
      <formula>INDIRECT(ADDRESS(ROW(),COLUMN()))=TRUNC(INDIRECT(ADDRESS(ROW(),COLUMN())))</formula>
    </cfRule>
  </conditionalFormatting>
  <conditionalFormatting sqref="S56">
    <cfRule type="expression" dxfId="316" priority="42">
      <formula>INDIRECT(ADDRESS(ROW(),COLUMN()))=TRUNC(INDIRECT(ADDRESS(ROW(),COLUMN())))</formula>
    </cfRule>
  </conditionalFormatting>
  <conditionalFormatting sqref="T57:Y57">
    <cfRule type="expression" dxfId="315" priority="41">
      <formula>INDIRECT(ADDRESS(ROW(),COLUMN()))=TRUNC(INDIRECT(ADDRESS(ROW(),COLUMN())))</formula>
    </cfRule>
  </conditionalFormatting>
  <conditionalFormatting sqref="T56:Y56">
    <cfRule type="expression" dxfId="314" priority="40">
      <formula>INDIRECT(ADDRESS(ROW(),COLUMN()))=TRUNC(INDIRECT(ADDRESS(ROW(),COLUMN())))</formula>
    </cfRule>
  </conditionalFormatting>
  <conditionalFormatting sqref="AX56:BA57">
    <cfRule type="expression" dxfId="313" priority="39">
      <formula>INDIRECT(ADDRESS(ROW(),COLUMN()))=TRUNC(INDIRECT(ADDRESS(ROW(),COLUMN())))</formula>
    </cfRule>
  </conditionalFormatting>
  <conditionalFormatting sqref="Z57">
    <cfRule type="expression" dxfId="312" priority="38">
      <formula>INDIRECT(ADDRESS(ROW(),COLUMN()))=TRUNC(INDIRECT(ADDRESS(ROW(),COLUMN())))</formula>
    </cfRule>
  </conditionalFormatting>
  <conditionalFormatting sqref="Z56">
    <cfRule type="expression" dxfId="311" priority="37">
      <formula>INDIRECT(ADDRESS(ROW(),COLUMN()))=TRUNC(INDIRECT(ADDRESS(ROW(),COLUMN())))</formula>
    </cfRule>
  </conditionalFormatting>
  <conditionalFormatting sqref="AA57:AF57">
    <cfRule type="expression" dxfId="310" priority="36">
      <formula>INDIRECT(ADDRESS(ROW(),COLUMN()))=TRUNC(INDIRECT(ADDRESS(ROW(),COLUMN())))</formula>
    </cfRule>
  </conditionalFormatting>
  <conditionalFormatting sqref="AA56:AF56">
    <cfRule type="expression" dxfId="309" priority="35">
      <formula>INDIRECT(ADDRESS(ROW(),COLUMN()))=TRUNC(INDIRECT(ADDRESS(ROW(),COLUMN())))</formula>
    </cfRule>
  </conditionalFormatting>
  <conditionalFormatting sqref="AG57">
    <cfRule type="expression" dxfId="308" priority="34">
      <formula>INDIRECT(ADDRESS(ROW(),COLUMN()))=TRUNC(INDIRECT(ADDRESS(ROW(),COLUMN())))</formula>
    </cfRule>
  </conditionalFormatting>
  <conditionalFormatting sqref="AG56">
    <cfRule type="expression" dxfId="307" priority="33">
      <formula>INDIRECT(ADDRESS(ROW(),COLUMN()))=TRUNC(INDIRECT(ADDRESS(ROW(),COLUMN())))</formula>
    </cfRule>
  </conditionalFormatting>
  <conditionalFormatting sqref="AH57:AM57">
    <cfRule type="expression" dxfId="306" priority="32">
      <formula>INDIRECT(ADDRESS(ROW(),COLUMN()))=TRUNC(INDIRECT(ADDRESS(ROW(),COLUMN())))</formula>
    </cfRule>
  </conditionalFormatting>
  <conditionalFormatting sqref="AH56:AM56">
    <cfRule type="expression" dxfId="305" priority="31">
      <formula>INDIRECT(ADDRESS(ROW(),COLUMN()))=TRUNC(INDIRECT(ADDRESS(ROW(),COLUMN())))</formula>
    </cfRule>
  </conditionalFormatting>
  <conditionalFormatting sqref="AN57">
    <cfRule type="expression" dxfId="304" priority="30">
      <formula>INDIRECT(ADDRESS(ROW(),COLUMN()))=TRUNC(INDIRECT(ADDRESS(ROW(),COLUMN())))</formula>
    </cfRule>
  </conditionalFormatting>
  <conditionalFormatting sqref="AN56">
    <cfRule type="expression" dxfId="303" priority="29">
      <formula>INDIRECT(ADDRESS(ROW(),COLUMN()))=TRUNC(INDIRECT(ADDRESS(ROW(),COLUMN())))</formula>
    </cfRule>
  </conditionalFormatting>
  <conditionalFormatting sqref="AO57:AT57">
    <cfRule type="expression" dxfId="302" priority="28">
      <formula>INDIRECT(ADDRESS(ROW(),COLUMN()))=TRUNC(INDIRECT(ADDRESS(ROW(),COLUMN())))</formula>
    </cfRule>
  </conditionalFormatting>
  <conditionalFormatting sqref="AO56:AT56">
    <cfRule type="expression" dxfId="301" priority="27">
      <formula>INDIRECT(ADDRESS(ROW(),COLUMN()))=TRUNC(INDIRECT(ADDRESS(ROW(),COLUMN())))</formula>
    </cfRule>
  </conditionalFormatting>
  <conditionalFormatting sqref="AU57">
    <cfRule type="expression" dxfId="300" priority="26">
      <formula>INDIRECT(ADDRESS(ROW(),COLUMN()))=TRUNC(INDIRECT(ADDRESS(ROW(),COLUMN())))</formula>
    </cfRule>
  </conditionalFormatting>
  <conditionalFormatting sqref="AU56">
    <cfRule type="expression" dxfId="299" priority="25">
      <formula>INDIRECT(ADDRESS(ROW(),COLUMN()))=TRUNC(INDIRECT(ADDRESS(ROW(),COLUMN())))</formula>
    </cfRule>
  </conditionalFormatting>
  <conditionalFormatting sqref="AV57:AW57">
    <cfRule type="expression" dxfId="298" priority="24">
      <formula>INDIRECT(ADDRESS(ROW(),COLUMN()))=TRUNC(INDIRECT(ADDRESS(ROW(),COLUMN())))</formula>
    </cfRule>
  </conditionalFormatting>
  <conditionalFormatting sqref="AV56:AW56">
    <cfRule type="expression" dxfId="297" priority="23">
      <formula>INDIRECT(ADDRESS(ROW(),COLUMN()))=TRUNC(INDIRECT(ADDRESS(ROW(),COLUMN())))</formula>
    </cfRule>
  </conditionalFormatting>
  <conditionalFormatting sqref="S60">
    <cfRule type="expression" dxfId="296" priority="22">
      <formula>INDIRECT(ADDRESS(ROW(),COLUMN()))=TRUNC(INDIRECT(ADDRESS(ROW(),COLUMN())))</formula>
    </cfRule>
  </conditionalFormatting>
  <conditionalFormatting sqref="S59">
    <cfRule type="expression" dxfId="295" priority="21">
      <formula>INDIRECT(ADDRESS(ROW(),COLUMN()))=TRUNC(INDIRECT(ADDRESS(ROW(),COLUMN())))</formula>
    </cfRule>
  </conditionalFormatting>
  <conditionalFormatting sqref="T60:Y60">
    <cfRule type="expression" dxfId="294" priority="20">
      <formula>INDIRECT(ADDRESS(ROW(),COLUMN()))=TRUNC(INDIRECT(ADDRESS(ROW(),COLUMN())))</formula>
    </cfRule>
  </conditionalFormatting>
  <conditionalFormatting sqref="T59:Y59">
    <cfRule type="expression" dxfId="293" priority="19">
      <formula>INDIRECT(ADDRESS(ROW(),COLUMN()))=TRUNC(INDIRECT(ADDRESS(ROW(),COLUMN())))</formula>
    </cfRule>
  </conditionalFormatting>
  <conditionalFormatting sqref="AX59:BA60">
    <cfRule type="expression" dxfId="292" priority="18">
      <formula>INDIRECT(ADDRESS(ROW(),COLUMN()))=TRUNC(INDIRECT(ADDRESS(ROW(),COLUMN())))</formula>
    </cfRule>
  </conditionalFormatting>
  <conditionalFormatting sqref="Z60">
    <cfRule type="expression" dxfId="291" priority="17">
      <formula>INDIRECT(ADDRESS(ROW(),COLUMN()))=TRUNC(INDIRECT(ADDRESS(ROW(),COLUMN())))</formula>
    </cfRule>
  </conditionalFormatting>
  <conditionalFormatting sqref="Z59">
    <cfRule type="expression" dxfId="290" priority="16">
      <formula>INDIRECT(ADDRESS(ROW(),COLUMN()))=TRUNC(INDIRECT(ADDRESS(ROW(),COLUMN())))</formula>
    </cfRule>
  </conditionalFormatting>
  <conditionalFormatting sqref="AA60:AF60">
    <cfRule type="expression" dxfId="289" priority="15">
      <formula>INDIRECT(ADDRESS(ROW(),COLUMN()))=TRUNC(INDIRECT(ADDRESS(ROW(),COLUMN())))</formula>
    </cfRule>
  </conditionalFormatting>
  <conditionalFormatting sqref="AA59:AF59">
    <cfRule type="expression" dxfId="288" priority="14">
      <formula>INDIRECT(ADDRESS(ROW(),COLUMN()))=TRUNC(INDIRECT(ADDRESS(ROW(),COLUMN())))</formula>
    </cfRule>
  </conditionalFormatting>
  <conditionalFormatting sqref="AG60">
    <cfRule type="expression" dxfId="287" priority="13">
      <formula>INDIRECT(ADDRESS(ROW(),COLUMN()))=TRUNC(INDIRECT(ADDRESS(ROW(),COLUMN())))</formula>
    </cfRule>
  </conditionalFormatting>
  <conditionalFormatting sqref="AG59">
    <cfRule type="expression" dxfId="286" priority="12">
      <formula>INDIRECT(ADDRESS(ROW(),COLUMN()))=TRUNC(INDIRECT(ADDRESS(ROW(),COLUMN())))</formula>
    </cfRule>
  </conditionalFormatting>
  <conditionalFormatting sqref="AH60:AM60">
    <cfRule type="expression" dxfId="285" priority="11">
      <formula>INDIRECT(ADDRESS(ROW(),COLUMN()))=TRUNC(INDIRECT(ADDRESS(ROW(),COLUMN())))</formula>
    </cfRule>
  </conditionalFormatting>
  <conditionalFormatting sqref="AH59:AM59">
    <cfRule type="expression" dxfId="284" priority="10">
      <formula>INDIRECT(ADDRESS(ROW(),COLUMN()))=TRUNC(INDIRECT(ADDRESS(ROW(),COLUMN())))</formula>
    </cfRule>
  </conditionalFormatting>
  <conditionalFormatting sqref="AN60">
    <cfRule type="expression" dxfId="283" priority="9">
      <formula>INDIRECT(ADDRESS(ROW(),COLUMN()))=TRUNC(INDIRECT(ADDRESS(ROW(),COLUMN())))</formula>
    </cfRule>
  </conditionalFormatting>
  <conditionalFormatting sqref="AN59">
    <cfRule type="expression" dxfId="282" priority="8">
      <formula>INDIRECT(ADDRESS(ROW(),COLUMN()))=TRUNC(INDIRECT(ADDRESS(ROW(),COLUMN())))</formula>
    </cfRule>
  </conditionalFormatting>
  <conditionalFormatting sqref="AO60:AT60">
    <cfRule type="expression" dxfId="281" priority="7">
      <formula>INDIRECT(ADDRESS(ROW(),COLUMN()))=TRUNC(INDIRECT(ADDRESS(ROW(),COLUMN())))</formula>
    </cfRule>
  </conditionalFormatting>
  <conditionalFormatting sqref="AO59:AT59">
    <cfRule type="expression" dxfId="280" priority="6">
      <formula>INDIRECT(ADDRESS(ROW(),COLUMN()))=TRUNC(INDIRECT(ADDRESS(ROW(),COLUMN())))</formula>
    </cfRule>
  </conditionalFormatting>
  <conditionalFormatting sqref="AU60">
    <cfRule type="expression" dxfId="279" priority="5">
      <formula>INDIRECT(ADDRESS(ROW(),COLUMN()))=TRUNC(INDIRECT(ADDRESS(ROW(),COLUMN())))</formula>
    </cfRule>
  </conditionalFormatting>
  <conditionalFormatting sqref="AU59">
    <cfRule type="expression" dxfId="278" priority="4">
      <formula>INDIRECT(ADDRESS(ROW(),COLUMN()))=TRUNC(INDIRECT(ADDRESS(ROW(),COLUMN())))</formula>
    </cfRule>
  </conditionalFormatting>
  <conditionalFormatting sqref="AV60:AW60">
    <cfRule type="expression" dxfId="277" priority="3">
      <formula>INDIRECT(ADDRESS(ROW(),COLUMN()))=TRUNC(INDIRECT(ADDRESS(ROW(),COLUMN())))</formula>
    </cfRule>
  </conditionalFormatting>
  <conditionalFormatting sqref="AV59:AW59">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decimal" allowBlank="1" showInputMessage="1" showErrorMessage="1" error="入力可能範囲　32～40" sqref="AX6" xr:uid="{AE687BD6-5ABD-4E95-8DB1-CD8E6A3BF7BF}">
      <formula1>32</formula1>
      <formula2>40</formula2>
    </dataValidation>
    <dataValidation type="list" allowBlank="1" showInputMessage="1" sqref="G22:G60" xr:uid="{7CD10B71-DD04-4A1C-AA6F-725771B34D8A}">
      <formula1>"A, B, C, D"</formula1>
    </dataValidation>
    <dataValidation type="list" allowBlank="1" showInputMessage="1" sqref="S22:AW22 S25:AW25 S28:AW28 S31:AW31 S34:AW34 S37:AW37 S40:AW40 S43:AW43 S46:AW46 S49:AW49 S52:AW52 S55:AW55 S58:AW58" xr:uid="{A83A75C2-9AA0-4C18-B7E0-035C3A556159}">
      <formula1>シフト記号表</formula1>
    </dataValidation>
    <dataValidation type="list" allowBlank="1" showInputMessage="1" sqref="C22:E60" xr:uid="{8BD48B77-CC91-4AB7-936D-8F736D59249F}">
      <formula1>職種</formula1>
    </dataValidation>
    <dataValidation type="list" allowBlank="1" showInputMessage="1" showErrorMessage="1" sqref="BB4:BE4" xr:uid="{A02CB685-1E3A-472B-943F-39AD828AFB12}">
      <formula1>"予定,実績,予定・実績"</formula1>
    </dataValidation>
    <dataValidation type="list" allowBlank="1" showInputMessage="1" showErrorMessage="1" sqref="AC3" xr:uid="{729E6E24-5B4E-4E3B-8020-D6AA861E45FC}">
      <formula1>#REF!</formula1>
    </dataValidation>
    <dataValidation type="list" allowBlank="1" showInputMessage="1" showErrorMessage="1" sqref="BB3:BE3" xr:uid="{7977C9FF-936D-4CC9-A80B-BA9F9601D6EE}">
      <formula1>"４週,暦月"</formula1>
    </dataValidation>
    <dataValidation type="list" errorStyle="warning" allowBlank="1" showInputMessage="1" error="リストにない場合のみ、入力してください。" sqref="H22:K60" xr:uid="{050952B6-A57C-46D4-95F9-90E518B7E58C}">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23322-CA77-42C5-971C-8D273D8113B6}">
  <sheetPr>
    <pageSetUpPr fitToPage="1"/>
  </sheetPr>
  <dimension ref="B1:BU80"/>
  <sheetViews>
    <sheetView showGridLines="0" view="pageBreakPreview" zoomScaleNormal="70" zoomScaleSheetLayoutView="100" workbookViewId="0">
      <selection activeCell="E114" sqref="E114:AH115"/>
    </sheetView>
  </sheetViews>
  <sheetFormatPr defaultColWidth="4.88671875" defaultRowHeight="20.25" customHeight="1"/>
  <cols>
    <col min="1" max="1" width="1.77734375" style="273" customWidth="1"/>
    <col min="2" max="5" width="6.33203125" style="273" customWidth="1"/>
    <col min="6" max="6" width="18.33203125" style="273" hidden="1" customWidth="1"/>
    <col min="7" max="58" width="6.21875" style="273" customWidth="1"/>
    <col min="59" max="16384" width="4.88671875" style="273"/>
  </cols>
  <sheetData>
    <row r="1" spans="2:64" s="246" customFormat="1" ht="20.25" customHeight="1">
      <c r="C1" s="247" t="s">
        <v>584</v>
      </c>
      <c r="D1" s="247"/>
      <c r="E1" s="247"/>
      <c r="F1" s="247"/>
      <c r="G1" s="247"/>
      <c r="H1" s="248" t="s">
        <v>585</v>
      </c>
      <c r="J1" s="248"/>
      <c r="L1" s="247"/>
      <c r="M1" s="247"/>
      <c r="N1" s="247"/>
      <c r="O1" s="247"/>
      <c r="P1" s="247"/>
      <c r="Q1" s="247"/>
      <c r="R1" s="247"/>
      <c r="AM1" s="249"/>
      <c r="AN1" s="250"/>
      <c r="AO1" s="250" t="s">
        <v>586</v>
      </c>
      <c r="AP1" s="809" t="s">
        <v>587</v>
      </c>
      <c r="AQ1" s="810"/>
      <c r="AR1" s="810"/>
      <c r="AS1" s="810"/>
      <c r="AT1" s="810"/>
      <c r="AU1" s="810"/>
      <c r="AV1" s="810"/>
      <c r="AW1" s="810"/>
      <c r="AX1" s="810"/>
      <c r="AY1" s="810"/>
      <c r="AZ1" s="810"/>
      <c r="BA1" s="810"/>
      <c r="BB1" s="810"/>
      <c r="BC1" s="810"/>
      <c r="BD1" s="810"/>
      <c r="BE1" s="810"/>
      <c r="BF1" s="250" t="s">
        <v>588</v>
      </c>
    </row>
    <row r="2" spans="2:64" s="246" customFormat="1" ht="20.25" customHeight="1">
      <c r="C2" s="247"/>
      <c r="D2" s="247"/>
      <c r="E2" s="247"/>
      <c r="F2" s="247"/>
      <c r="G2" s="247"/>
      <c r="J2" s="248"/>
      <c r="L2" s="247"/>
      <c r="M2" s="247"/>
      <c r="N2" s="247"/>
      <c r="O2" s="247"/>
      <c r="P2" s="247"/>
      <c r="Q2" s="247"/>
      <c r="R2" s="247"/>
      <c r="Y2" s="250" t="s">
        <v>589</v>
      </c>
      <c r="Z2" s="811">
        <v>6</v>
      </c>
      <c r="AA2" s="811"/>
      <c r="AB2" s="250" t="s">
        <v>590</v>
      </c>
      <c r="AC2" s="812">
        <f>IF(Z2=0,"",YEAR(DATE(2018+Z2,1,1)))</f>
        <v>2024</v>
      </c>
      <c r="AD2" s="812"/>
      <c r="AE2" s="251" t="s">
        <v>487</v>
      </c>
      <c r="AF2" s="251" t="s">
        <v>591</v>
      </c>
      <c r="AG2" s="811">
        <v>4</v>
      </c>
      <c r="AH2" s="811"/>
      <c r="AI2" s="251" t="s">
        <v>592</v>
      </c>
      <c r="AM2" s="249"/>
      <c r="AN2" s="250"/>
      <c r="AO2" s="250" t="s">
        <v>593</v>
      </c>
      <c r="AP2" s="811" t="s">
        <v>594</v>
      </c>
      <c r="AQ2" s="811"/>
      <c r="AR2" s="811"/>
      <c r="AS2" s="811"/>
      <c r="AT2" s="811"/>
      <c r="AU2" s="811"/>
      <c r="AV2" s="811"/>
      <c r="AW2" s="811"/>
      <c r="AX2" s="811"/>
      <c r="AY2" s="811"/>
      <c r="AZ2" s="811"/>
      <c r="BA2" s="811"/>
      <c r="BB2" s="811"/>
      <c r="BC2" s="811"/>
      <c r="BD2" s="811"/>
      <c r="BE2" s="811"/>
      <c r="BF2" s="250" t="s">
        <v>588</v>
      </c>
    </row>
    <row r="3" spans="2:64" s="251" customFormat="1" ht="20.25" customHeight="1">
      <c r="G3" s="248"/>
      <c r="J3" s="248"/>
      <c r="L3" s="250"/>
      <c r="M3" s="250"/>
      <c r="N3" s="250"/>
      <c r="O3" s="250"/>
      <c r="P3" s="250"/>
      <c r="Q3" s="250"/>
      <c r="R3" s="250"/>
      <c r="Z3" s="252"/>
      <c r="AA3" s="252"/>
      <c r="AB3" s="252"/>
      <c r="AC3" s="253"/>
      <c r="AD3" s="252"/>
      <c r="BA3" s="254" t="s">
        <v>595</v>
      </c>
      <c r="BB3" s="800" t="s">
        <v>596</v>
      </c>
      <c r="BC3" s="801"/>
      <c r="BD3" s="801"/>
      <c r="BE3" s="802"/>
      <c r="BF3" s="250"/>
    </row>
    <row r="4" spans="2:64" s="251" customFormat="1" ht="19.2">
      <c r="G4" s="248"/>
      <c r="J4" s="248"/>
      <c r="L4" s="250"/>
      <c r="M4" s="250"/>
      <c r="N4" s="250"/>
      <c r="O4" s="250"/>
      <c r="P4" s="250"/>
      <c r="Q4" s="250"/>
      <c r="R4" s="250"/>
      <c r="Z4" s="255"/>
      <c r="AA4" s="255"/>
      <c r="AG4" s="246"/>
      <c r="AH4" s="246"/>
      <c r="AI4" s="246"/>
      <c r="AJ4" s="246"/>
      <c r="AK4" s="246"/>
      <c r="AL4" s="246"/>
      <c r="AM4" s="246"/>
      <c r="AN4" s="246"/>
      <c r="AO4" s="246"/>
      <c r="AP4" s="246"/>
      <c r="AQ4" s="246"/>
      <c r="AR4" s="246"/>
      <c r="AS4" s="246"/>
      <c r="AT4" s="246"/>
      <c r="AU4" s="246"/>
      <c r="AV4" s="246"/>
      <c r="AW4" s="246"/>
      <c r="AX4" s="246"/>
      <c r="AY4" s="246"/>
      <c r="AZ4" s="246"/>
      <c r="BA4" s="254" t="s">
        <v>597</v>
      </c>
      <c r="BB4" s="800" t="s">
        <v>598</v>
      </c>
      <c r="BC4" s="801"/>
      <c r="BD4" s="801"/>
      <c r="BE4" s="802"/>
      <c r="BF4" s="256"/>
    </row>
    <row r="5" spans="2:64" s="251" customFormat="1" ht="6.75" customHeight="1">
      <c r="C5" s="246"/>
      <c r="D5" s="246"/>
      <c r="E5" s="246"/>
      <c r="F5" s="246"/>
      <c r="G5" s="247"/>
      <c r="H5" s="246"/>
      <c r="I5" s="246"/>
      <c r="J5" s="247"/>
      <c r="K5" s="246"/>
      <c r="L5" s="256"/>
      <c r="M5" s="256"/>
      <c r="N5" s="256"/>
      <c r="O5" s="256"/>
      <c r="P5" s="256"/>
      <c r="Q5" s="256"/>
      <c r="R5" s="256"/>
      <c r="S5" s="246"/>
      <c r="T5" s="246"/>
      <c r="U5" s="246"/>
      <c r="V5" s="246"/>
      <c r="W5" s="246"/>
      <c r="X5" s="246"/>
      <c r="Y5" s="246"/>
      <c r="Z5" s="257"/>
      <c r="AA5" s="257"/>
      <c r="AB5" s="246"/>
      <c r="AC5" s="246"/>
      <c r="AD5" s="246"/>
      <c r="AE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56"/>
      <c r="BF5" s="256"/>
    </row>
    <row r="6" spans="2:64" s="251" customFormat="1" ht="20.25" customHeight="1">
      <c r="C6" s="246"/>
      <c r="D6" s="246"/>
      <c r="E6" s="246"/>
      <c r="F6" s="246"/>
      <c r="G6" s="247"/>
      <c r="H6" s="246"/>
      <c r="I6" s="246"/>
      <c r="J6" s="247"/>
      <c r="K6" s="246"/>
      <c r="L6" s="256"/>
      <c r="M6" s="256"/>
      <c r="N6" s="256"/>
      <c r="O6" s="256"/>
      <c r="P6" s="256"/>
      <c r="Q6" s="256"/>
      <c r="R6" s="256"/>
      <c r="S6" s="246"/>
      <c r="T6" s="246"/>
      <c r="U6" s="246"/>
      <c r="V6" s="246"/>
      <c r="W6" s="246"/>
      <c r="X6" s="246"/>
      <c r="Y6" s="246"/>
      <c r="Z6" s="257"/>
      <c r="AA6" s="257"/>
      <c r="AB6" s="246"/>
      <c r="AC6" s="246"/>
      <c r="AD6" s="246"/>
      <c r="AE6" s="246"/>
      <c r="AG6" s="246"/>
      <c r="AH6" s="246"/>
      <c r="AI6" s="246"/>
      <c r="AJ6" s="246"/>
      <c r="AK6" s="246"/>
      <c r="AL6" s="246" t="s">
        <v>599</v>
      </c>
      <c r="AM6" s="246"/>
      <c r="AN6" s="246"/>
      <c r="AO6" s="246"/>
      <c r="AP6" s="246"/>
      <c r="AQ6" s="246"/>
      <c r="AR6" s="246"/>
      <c r="AS6" s="246"/>
      <c r="AT6" s="258"/>
      <c r="AU6" s="258"/>
      <c r="AV6" s="259"/>
      <c r="AW6" s="246"/>
      <c r="AX6" s="803">
        <v>40</v>
      </c>
      <c r="AY6" s="804"/>
      <c r="AZ6" s="259" t="s">
        <v>600</v>
      </c>
      <c r="BA6" s="246"/>
      <c r="BB6" s="803">
        <v>160</v>
      </c>
      <c r="BC6" s="804"/>
      <c r="BD6" s="259" t="s">
        <v>601</v>
      </c>
      <c r="BE6" s="246"/>
      <c r="BF6" s="256"/>
    </row>
    <row r="7" spans="2:64" s="251" customFormat="1" ht="6.75" customHeight="1">
      <c r="C7" s="246"/>
      <c r="D7" s="246"/>
      <c r="E7" s="246"/>
      <c r="F7" s="246"/>
      <c r="G7" s="247"/>
      <c r="H7" s="246"/>
      <c r="I7" s="246"/>
      <c r="J7" s="247"/>
      <c r="K7" s="246"/>
      <c r="L7" s="256"/>
      <c r="M7" s="256"/>
      <c r="N7" s="256"/>
      <c r="O7" s="256"/>
      <c r="P7" s="256"/>
      <c r="Q7" s="256"/>
      <c r="R7" s="256"/>
      <c r="S7" s="246"/>
      <c r="T7" s="246"/>
      <c r="U7" s="246"/>
      <c r="V7" s="246"/>
      <c r="W7" s="246"/>
      <c r="X7" s="246"/>
      <c r="Y7" s="246"/>
      <c r="Z7" s="257"/>
      <c r="AA7" s="257"/>
      <c r="AB7" s="246"/>
      <c r="AC7" s="246"/>
      <c r="AD7" s="246"/>
      <c r="AE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56"/>
      <c r="BF7" s="256"/>
    </row>
    <row r="8" spans="2:64" s="251" customFormat="1" ht="20.25" customHeight="1">
      <c r="B8" s="260"/>
      <c r="C8" s="260"/>
      <c r="D8" s="260"/>
      <c r="E8" s="260"/>
      <c r="F8" s="260"/>
      <c r="G8" s="261"/>
      <c r="H8" s="261"/>
      <c r="I8" s="261"/>
      <c r="J8" s="260"/>
      <c r="K8" s="260"/>
      <c r="L8" s="261"/>
      <c r="M8" s="261"/>
      <c r="N8" s="261"/>
      <c r="O8" s="260"/>
      <c r="P8" s="261"/>
      <c r="Q8" s="261"/>
      <c r="R8" s="261"/>
      <c r="S8" s="262"/>
      <c r="T8" s="263"/>
      <c r="U8" s="263"/>
      <c r="V8" s="264"/>
      <c r="Z8" s="257"/>
      <c r="AA8" s="265"/>
      <c r="AB8" s="247"/>
      <c r="AC8" s="257"/>
      <c r="AD8" s="257"/>
      <c r="AE8" s="257"/>
      <c r="AF8" s="255"/>
      <c r="AG8" s="266"/>
      <c r="AH8" s="266"/>
      <c r="AI8" s="266"/>
      <c r="AJ8" s="246"/>
      <c r="AK8" s="256"/>
      <c r="AL8" s="265"/>
      <c r="AM8" s="265"/>
      <c r="AN8" s="247"/>
      <c r="AO8" s="258"/>
      <c r="AP8" s="258"/>
      <c r="AQ8" s="258"/>
      <c r="AR8" s="267"/>
      <c r="AS8" s="267"/>
      <c r="AT8" s="246"/>
      <c r="AU8" s="258"/>
      <c r="AV8" s="258"/>
      <c r="AW8" s="260"/>
      <c r="AX8" s="246"/>
      <c r="AY8" s="246" t="s">
        <v>602</v>
      </c>
      <c r="AZ8" s="246"/>
      <c r="BA8" s="246"/>
      <c r="BB8" s="805">
        <f>DAY(EOMONTH(DATE(AC2,AG2,1),0))</f>
        <v>30</v>
      </c>
      <c r="BC8" s="806"/>
      <c r="BD8" s="246" t="s">
        <v>603</v>
      </c>
      <c r="BE8" s="246"/>
      <c r="BF8" s="246"/>
      <c r="BJ8" s="250"/>
      <c r="BK8" s="250"/>
      <c r="BL8" s="250"/>
    </row>
    <row r="9" spans="2:64" s="251" customFormat="1" ht="6" customHeight="1">
      <c r="B9" s="258"/>
      <c r="C9" s="258"/>
      <c r="D9" s="258"/>
      <c r="E9" s="258"/>
      <c r="F9" s="258"/>
      <c r="G9" s="260"/>
      <c r="H9" s="261"/>
      <c r="I9" s="258"/>
      <c r="J9" s="258"/>
      <c r="K9" s="258"/>
      <c r="L9" s="260"/>
      <c r="M9" s="261"/>
      <c r="N9" s="258"/>
      <c r="O9" s="258"/>
      <c r="P9" s="260"/>
      <c r="Q9" s="258"/>
      <c r="R9" s="258"/>
      <c r="S9" s="258"/>
      <c r="T9" s="258"/>
      <c r="U9" s="258"/>
      <c r="V9" s="258"/>
      <c r="Z9" s="246"/>
      <c r="AA9" s="246"/>
      <c r="AB9" s="246"/>
      <c r="AC9" s="246"/>
      <c r="AD9" s="246"/>
      <c r="AE9" s="246"/>
      <c r="AG9" s="257"/>
      <c r="AH9" s="246"/>
      <c r="AI9" s="246"/>
      <c r="AJ9" s="266"/>
      <c r="AK9" s="246"/>
      <c r="AL9" s="246"/>
      <c r="AM9" s="246"/>
      <c r="AN9" s="246"/>
      <c r="AO9" s="246"/>
      <c r="AP9" s="246"/>
      <c r="AQ9" s="257"/>
      <c r="AR9" s="257"/>
      <c r="AS9" s="257"/>
      <c r="AT9" s="246"/>
      <c r="AU9" s="246"/>
      <c r="AV9" s="246"/>
      <c r="AW9" s="246"/>
      <c r="AX9" s="246"/>
      <c r="AY9" s="246"/>
      <c r="AZ9" s="246"/>
      <c r="BA9" s="246"/>
      <c r="BB9" s="246"/>
      <c r="BC9" s="246"/>
      <c r="BD9" s="246"/>
      <c r="BE9" s="246"/>
      <c r="BF9" s="246"/>
      <c r="BJ9" s="250"/>
      <c r="BK9" s="250"/>
      <c r="BL9" s="250"/>
    </row>
    <row r="10" spans="2:64" s="251" customFormat="1" ht="19.2">
      <c r="B10" s="260"/>
      <c r="C10" s="260"/>
      <c r="D10" s="260"/>
      <c r="E10" s="260"/>
      <c r="F10" s="260"/>
      <c r="G10" s="261"/>
      <c r="H10" s="261"/>
      <c r="I10" s="261"/>
      <c r="J10" s="260"/>
      <c r="K10" s="260"/>
      <c r="L10" s="261"/>
      <c r="M10" s="261"/>
      <c r="N10" s="261"/>
      <c r="O10" s="260"/>
      <c r="P10" s="261"/>
      <c r="Q10" s="261"/>
      <c r="R10" s="261"/>
      <c r="S10" s="262"/>
      <c r="T10" s="263"/>
      <c r="U10" s="263"/>
      <c r="V10" s="264"/>
      <c r="Z10" s="257"/>
      <c r="AA10" s="265"/>
      <c r="AB10" s="247"/>
      <c r="AC10" s="257"/>
      <c r="AD10" s="257"/>
      <c r="AE10" s="257"/>
      <c r="AG10" s="266"/>
      <c r="AH10" s="266"/>
      <c r="AI10" s="266"/>
      <c r="AJ10" s="246"/>
      <c r="AK10" s="256"/>
      <c r="AL10" s="265"/>
      <c r="AM10" s="246"/>
      <c r="AN10" s="246"/>
      <c r="AO10" s="268"/>
      <c r="AP10" s="268"/>
      <c r="AQ10" s="268"/>
      <c r="AR10" s="259"/>
      <c r="AS10" s="257"/>
      <c r="AT10" s="257"/>
      <c r="AU10" s="257"/>
      <c r="AV10" s="246"/>
      <c r="AW10" s="246"/>
      <c r="AX10" s="269"/>
      <c r="AY10" s="269"/>
      <c r="AZ10" s="256" t="s">
        <v>604</v>
      </c>
      <c r="BA10" s="246"/>
      <c r="BB10" s="803">
        <v>1</v>
      </c>
      <c r="BC10" s="807"/>
      <c r="BD10" s="804"/>
      <c r="BE10" s="270" t="s">
        <v>605</v>
      </c>
      <c r="BF10" s="246"/>
      <c r="BJ10" s="250"/>
      <c r="BK10" s="250"/>
      <c r="BL10" s="250"/>
    </row>
    <row r="11" spans="2:64" s="251" customFormat="1" ht="6" customHeight="1">
      <c r="B11" s="258"/>
      <c r="C11" s="258"/>
      <c r="D11" s="258"/>
      <c r="E11" s="258"/>
      <c r="F11" s="252"/>
      <c r="G11" s="258"/>
      <c r="H11" s="258"/>
      <c r="I11" s="258"/>
      <c r="J11" s="258"/>
      <c r="K11" s="260"/>
      <c r="L11" s="261"/>
      <c r="M11" s="258"/>
      <c r="N11" s="258"/>
      <c r="O11" s="260"/>
      <c r="P11" s="258"/>
      <c r="Q11" s="258"/>
      <c r="R11" s="258"/>
      <c r="S11" s="258"/>
      <c r="T11" s="258"/>
      <c r="U11" s="258"/>
      <c r="V11" s="252"/>
      <c r="Z11" s="246"/>
      <c r="AA11" s="246"/>
      <c r="AB11" s="246"/>
      <c r="AC11" s="246"/>
      <c r="AD11" s="246"/>
      <c r="AE11" s="246"/>
      <c r="AG11" s="257"/>
      <c r="AH11" s="266"/>
      <c r="AI11" s="246"/>
      <c r="AJ11" s="266"/>
      <c r="AK11" s="246"/>
      <c r="AL11" s="246"/>
      <c r="AM11" s="246"/>
      <c r="AN11" s="246"/>
      <c r="AO11" s="258"/>
      <c r="AP11" s="258"/>
      <c r="AQ11" s="260"/>
      <c r="AR11" s="271"/>
      <c r="AS11" s="257"/>
      <c r="AT11" s="257"/>
      <c r="AU11" s="257"/>
      <c r="AV11" s="246"/>
      <c r="AW11" s="246"/>
      <c r="AX11" s="269"/>
      <c r="AY11" s="269"/>
      <c r="AZ11" s="246"/>
      <c r="BA11" s="246"/>
      <c r="BB11" s="257"/>
      <c r="BC11" s="257"/>
      <c r="BD11" s="257"/>
      <c r="BE11" s="270"/>
      <c r="BF11" s="246"/>
      <c r="BJ11" s="250"/>
      <c r="BK11" s="250"/>
      <c r="BL11" s="250"/>
    </row>
    <row r="12" spans="2:64" s="251" customFormat="1" ht="20.25" customHeight="1">
      <c r="B12" s="272"/>
      <c r="C12" s="272"/>
      <c r="D12" s="272"/>
      <c r="E12" s="272"/>
      <c r="F12" s="272"/>
      <c r="G12" s="272"/>
      <c r="H12" s="272"/>
      <c r="I12" s="272"/>
      <c r="J12" s="272"/>
      <c r="K12" s="272"/>
      <c r="L12" s="272"/>
      <c r="M12" s="272"/>
      <c r="N12" s="272"/>
      <c r="O12" s="272"/>
      <c r="P12" s="272"/>
      <c r="Q12" s="272"/>
      <c r="R12" s="272"/>
      <c r="S12" s="272"/>
      <c r="T12" s="272"/>
      <c r="U12" s="272"/>
      <c r="V12" s="272"/>
      <c r="Z12" s="260"/>
      <c r="AA12" s="273"/>
      <c r="AB12" s="273"/>
      <c r="AC12" s="260"/>
      <c r="AD12" s="257"/>
      <c r="AE12" s="257"/>
      <c r="AF12" s="255"/>
      <c r="AG12" s="247"/>
      <c r="AH12" s="266"/>
      <c r="AI12" s="246"/>
      <c r="AJ12" s="266"/>
      <c r="AK12" s="246"/>
      <c r="AL12" s="246"/>
      <c r="AM12" s="246"/>
      <c r="AN12" s="246"/>
      <c r="AO12" s="808"/>
      <c r="AP12" s="808"/>
      <c r="AQ12" s="808"/>
      <c r="AR12" s="259"/>
      <c r="AS12" s="257"/>
      <c r="AT12" s="257"/>
      <c r="AU12" s="257"/>
      <c r="AV12" s="246"/>
      <c r="AW12" s="246"/>
      <c r="AX12" s="269"/>
      <c r="AY12" s="269"/>
      <c r="AZ12" s="246"/>
      <c r="BA12" s="246"/>
      <c r="BB12" s="803">
        <v>1</v>
      </c>
      <c r="BC12" s="807"/>
      <c r="BD12" s="804"/>
      <c r="BE12" s="274" t="s">
        <v>606</v>
      </c>
      <c r="BF12" s="246"/>
      <c r="BJ12" s="250"/>
      <c r="BK12" s="250"/>
      <c r="BL12" s="250"/>
    </row>
    <row r="13" spans="2:64" s="251" customFormat="1" ht="6.75" customHeight="1">
      <c r="B13" s="272"/>
      <c r="C13" s="272"/>
      <c r="D13" s="272"/>
      <c r="E13" s="272"/>
      <c r="F13" s="272"/>
      <c r="G13" s="272"/>
      <c r="H13" s="272"/>
      <c r="I13" s="272"/>
      <c r="J13" s="272"/>
      <c r="K13" s="272"/>
      <c r="L13" s="272"/>
      <c r="M13" s="272"/>
      <c r="N13" s="272"/>
      <c r="O13" s="272"/>
      <c r="P13" s="272"/>
      <c r="Q13" s="272"/>
      <c r="R13" s="272"/>
      <c r="S13" s="272"/>
      <c r="T13" s="272"/>
      <c r="U13" s="272"/>
      <c r="V13" s="272"/>
      <c r="Z13" s="261"/>
      <c r="AA13" s="275"/>
      <c r="AB13" s="275"/>
      <c r="AC13" s="261"/>
      <c r="AD13" s="266"/>
      <c r="AE13" s="266"/>
      <c r="AG13" s="246"/>
      <c r="AH13" s="246"/>
      <c r="AI13" s="246"/>
      <c r="AJ13" s="246"/>
      <c r="AK13" s="246"/>
      <c r="AL13" s="246"/>
      <c r="AM13" s="246"/>
      <c r="AN13" s="246"/>
      <c r="AO13" s="258"/>
      <c r="AP13" s="258"/>
      <c r="AQ13" s="258"/>
      <c r="AR13" s="246"/>
      <c r="AS13" s="257"/>
      <c r="AT13" s="257"/>
      <c r="AU13" s="257"/>
      <c r="AV13" s="246"/>
      <c r="AW13" s="246"/>
      <c r="AX13" s="269"/>
      <c r="AY13" s="269"/>
      <c r="AZ13" s="246"/>
      <c r="BA13" s="246"/>
      <c r="BB13" s="257"/>
      <c r="BC13" s="257"/>
      <c r="BD13" s="257"/>
      <c r="BE13" s="270"/>
      <c r="BF13" s="246"/>
      <c r="BJ13" s="250"/>
      <c r="BK13" s="250"/>
      <c r="BL13" s="250"/>
    </row>
    <row r="14" spans="2:64" s="251" customFormat="1" ht="19.2">
      <c r="B14" s="272"/>
      <c r="C14" s="272"/>
      <c r="D14" s="272"/>
      <c r="E14" s="272"/>
      <c r="F14" s="272"/>
      <c r="G14" s="272"/>
      <c r="H14" s="272"/>
      <c r="I14" s="272"/>
      <c r="J14" s="272"/>
      <c r="K14" s="272"/>
      <c r="L14" s="272"/>
      <c r="M14" s="272"/>
      <c r="N14" s="272"/>
      <c r="O14" s="272"/>
      <c r="P14" s="272"/>
      <c r="Q14" s="272"/>
      <c r="R14" s="272"/>
      <c r="S14" s="272"/>
      <c r="T14" s="272"/>
      <c r="U14" s="272"/>
      <c r="V14" s="272"/>
      <c r="Z14" s="260"/>
      <c r="AA14" s="273"/>
      <c r="AB14" s="273"/>
      <c r="AC14" s="260"/>
      <c r="AD14" s="257"/>
      <c r="AE14" s="257"/>
      <c r="AG14" s="246"/>
      <c r="AH14" s="246"/>
      <c r="AI14" s="246"/>
      <c r="AJ14" s="246"/>
      <c r="AK14" s="246"/>
      <c r="AL14" s="246"/>
      <c r="AM14" s="246"/>
      <c r="AN14" s="246"/>
      <c r="AO14" s="258"/>
      <c r="AP14" s="258"/>
      <c r="AQ14" s="258"/>
      <c r="AR14" s="246"/>
      <c r="AS14" s="257"/>
      <c r="AT14" s="256" t="s">
        <v>607</v>
      </c>
      <c r="AU14" s="762">
        <v>0.39583333333333331</v>
      </c>
      <c r="AV14" s="763"/>
      <c r="AW14" s="764"/>
      <c r="AX14" s="257" t="s">
        <v>485</v>
      </c>
      <c r="AY14" s="762">
        <v>0.6875</v>
      </c>
      <c r="AZ14" s="763"/>
      <c r="BA14" s="764"/>
      <c r="BB14" s="256" t="s">
        <v>608</v>
      </c>
      <c r="BC14" s="765">
        <f>(AY14-AU14)*24</f>
        <v>7</v>
      </c>
      <c r="BD14" s="766"/>
      <c r="BE14" s="247" t="s">
        <v>609</v>
      </c>
      <c r="BF14" s="257"/>
      <c r="BJ14" s="250"/>
      <c r="BK14" s="250"/>
      <c r="BL14" s="250"/>
    </row>
    <row r="15" spans="2:64" s="251" customFormat="1" ht="6.75" customHeight="1">
      <c r="C15" s="267"/>
      <c r="D15" s="267"/>
      <c r="E15" s="267"/>
      <c r="F15" s="267"/>
      <c r="G15" s="246"/>
      <c r="H15" s="246"/>
      <c r="I15" s="256"/>
      <c r="J15" s="257"/>
      <c r="K15" s="266"/>
      <c r="L15" s="246"/>
      <c r="M15" s="246"/>
      <c r="N15" s="257"/>
      <c r="O15" s="246"/>
      <c r="P15" s="246"/>
      <c r="Q15" s="266"/>
      <c r="R15" s="246"/>
      <c r="S15" s="246"/>
      <c r="T15" s="246"/>
      <c r="U15" s="246"/>
      <c r="V15" s="246"/>
      <c r="W15" s="256"/>
      <c r="X15" s="257"/>
      <c r="Y15" s="257"/>
      <c r="Z15" s="247"/>
      <c r="AA15" s="257"/>
      <c r="AB15" s="256"/>
      <c r="AC15" s="257"/>
      <c r="AD15" s="266"/>
      <c r="AE15" s="246"/>
      <c r="AG15" s="255"/>
      <c r="AH15" s="276"/>
      <c r="AJ15" s="276"/>
      <c r="AQ15" s="255"/>
      <c r="AR15" s="255"/>
      <c r="AS15" s="255"/>
      <c r="AT15" s="255"/>
      <c r="AU15" s="255"/>
      <c r="AX15" s="277"/>
      <c r="AY15" s="277"/>
      <c r="BB15" s="255"/>
      <c r="BC15" s="255"/>
      <c r="BD15" s="255"/>
      <c r="BE15" s="278"/>
      <c r="BJ15" s="250"/>
      <c r="BK15" s="250"/>
      <c r="BL15" s="250"/>
    </row>
    <row r="16" spans="2:64" ht="8.4" customHeight="1" thickBot="1">
      <c r="C16" s="275"/>
      <c r="D16" s="275"/>
      <c r="E16" s="275"/>
      <c r="F16" s="275"/>
      <c r="G16" s="275"/>
      <c r="X16" s="275"/>
      <c r="AN16" s="275"/>
      <c r="BE16" s="279"/>
      <c r="BF16" s="279"/>
      <c r="BG16" s="279"/>
    </row>
    <row r="17" spans="2:58" ht="20.25" customHeight="1">
      <c r="B17" s="767" t="s">
        <v>476</v>
      </c>
      <c r="C17" s="770" t="s">
        <v>610</v>
      </c>
      <c r="D17" s="771"/>
      <c r="E17" s="772"/>
      <c r="F17" s="280"/>
      <c r="G17" s="779" t="s">
        <v>611</v>
      </c>
      <c r="H17" s="782" t="s">
        <v>612</v>
      </c>
      <c r="I17" s="771"/>
      <c r="J17" s="771"/>
      <c r="K17" s="772"/>
      <c r="L17" s="782" t="s">
        <v>613</v>
      </c>
      <c r="M17" s="771"/>
      <c r="N17" s="771"/>
      <c r="O17" s="785"/>
      <c r="P17" s="788"/>
      <c r="Q17" s="789"/>
      <c r="R17" s="790"/>
      <c r="S17" s="797" t="s">
        <v>614</v>
      </c>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798"/>
      <c r="AW17" s="799"/>
      <c r="AX17" s="742" t="str">
        <f>IF(BB3="４週","(11) 1～4週目の勤務時間数合計","(11) 1か月の勤務時間数   合計")</f>
        <v>(11) 1～4週目の勤務時間数合計</v>
      </c>
      <c r="AY17" s="743"/>
      <c r="AZ17" s="748" t="s">
        <v>615</v>
      </c>
      <c r="BA17" s="749"/>
      <c r="BB17" s="754" t="s">
        <v>616</v>
      </c>
      <c r="BC17" s="619"/>
      <c r="BD17" s="619"/>
      <c r="BE17" s="619"/>
      <c r="BF17" s="755"/>
    </row>
    <row r="18" spans="2:58" ht="20.25" customHeight="1">
      <c r="B18" s="768"/>
      <c r="C18" s="773"/>
      <c r="D18" s="774"/>
      <c r="E18" s="775"/>
      <c r="F18" s="281"/>
      <c r="G18" s="780"/>
      <c r="H18" s="783"/>
      <c r="I18" s="774"/>
      <c r="J18" s="774"/>
      <c r="K18" s="775"/>
      <c r="L18" s="783"/>
      <c r="M18" s="774"/>
      <c r="N18" s="774"/>
      <c r="O18" s="786"/>
      <c r="P18" s="791"/>
      <c r="Q18" s="792"/>
      <c r="R18" s="793"/>
      <c r="S18" s="756" t="s">
        <v>617</v>
      </c>
      <c r="T18" s="757"/>
      <c r="U18" s="757"/>
      <c r="V18" s="757"/>
      <c r="W18" s="757"/>
      <c r="X18" s="757"/>
      <c r="Y18" s="758"/>
      <c r="Z18" s="756" t="s">
        <v>618</v>
      </c>
      <c r="AA18" s="757"/>
      <c r="AB18" s="757"/>
      <c r="AC18" s="757"/>
      <c r="AD18" s="757"/>
      <c r="AE18" s="757"/>
      <c r="AF18" s="758"/>
      <c r="AG18" s="756" t="s">
        <v>619</v>
      </c>
      <c r="AH18" s="757"/>
      <c r="AI18" s="757"/>
      <c r="AJ18" s="757"/>
      <c r="AK18" s="757"/>
      <c r="AL18" s="757"/>
      <c r="AM18" s="758"/>
      <c r="AN18" s="756" t="s">
        <v>620</v>
      </c>
      <c r="AO18" s="757"/>
      <c r="AP18" s="757"/>
      <c r="AQ18" s="757"/>
      <c r="AR18" s="757"/>
      <c r="AS18" s="757"/>
      <c r="AT18" s="758"/>
      <c r="AU18" s="759" t="s">
        <v>621</v>
      </c>
      <c r="AV18" s="760"/>
      <c r="AW18" s="761"/>
      <c r="AX18" s="744"/>
      <c r="AY18" s="745"/>
      <c r="AZ18" s="750"/>
      <c r="BA18" s="751"/>
      <c r="BB18" s="607"/>
      <c r="BC18" s="608"/>
      <c r="BD18" s="608"/>
      <c r="BE18" s="608"/>
      <c r="BF18" s="609"/>
    </row>
    <row r="19" spans="2:58" ht="20.25" customHeight="1">
      <c r="B19" s="768"/>
      <c r="C19" s="773"/>
      <c r="D19" s="774"/>
      <c r="E19" s="775"/>
      <c r="F19" s="281"/>
      <c r="G19" s="780"/>
      <c r="H19" s="783"/>
      <c r="I19" s="774"/>
      <c r="J19" s="774"/>
      <c r="K19" s="775"/>
      <c r="L19" s="783"/>
      <c r="M19" s="774"/>
      <c r="N19" s="774"/>
      <c r="O19" s="786"/>
      <c r="P19" s="791"/>
      <c r="Q19" s="792"/>
      <c r="R19" s="793"/>
      <c r="S19" s="282">
        <v>1</v>
      </c>
      <c r="T19" s="283">
        <v>2</v>
      </c>
      <c r="U19" s="283">
        <v>3</v>
      </c>
      <c r="V19" s="283">
        <v>4</v>
      </c>
      <c r="W19" s="283">
        <v>5</v>
      </c>
      <c r="X19" s="283">
        <v>6</v>
      </c>
      <c r="Y19" s="284">
        <v>7</v>
      </c>
      <c r="Z19" s="282">
        <v>8</v>
      </c>
      <c r="AA19" s="283">
        <v>9</v>
      </c>
      <c r="AB19" s="283">
        <v>10</v>
      </c>
      <c r="AC19" s="283">
        <v>11</v>
      </c>
      <c r="AD19" s="283">
        <v>12</v>
      </c>
      <c r="AE19" s="283">
        <v>13</v>
      </c>
      <c r="AF19" s="284">
        <v>14</v>
      </c>
      <c r="AG19" s="285">
        <v>15</v>
      </c>
      <c r="AH19" s="283">
        <v>16</v>
      </c>
      <c r="AI19" s="283">
        <v>17</v>
      </c>
      <c r="AJ19" s="283">
        <v>18</v>
      </c>
      <c r="AK19" s="283">
        <v>19</v>
      </c>
      <c r="AL19" s="283">
        <v>20</v>
      </c>
      <c r="AM19" s="284">
        <v>21</v>
      </c>
      <c r="AN19" s="282">
        <v>22</v>
      </c>
      <c r="AO19" s="283">
        <v>23</v>
      </c>
      <c r="AP19" s="283">
        <v>24</v>
      </c>
      <c r="AQ19" s="283">
        <v>25</v>
      </c>
      <c r="AR19" s="283">
        <v>26</v>
      </c>
      <c r="AS19" s="283">
        <v>27</v>
      </c>
      <c r="AT19" s="284">
        <v>28</v>
      </c>
      <c r="AU19" s="282" t="str">
        <f>IF($BB$3="暦月",IF(DAY(DATE($AC$2,$AG$2,29))=29,29,""),"")</f>
        <v/>
      </c>
      <c r="AV19" s="283" t="str">
        <f>IF($BB$3="暦月",IF(DAY(DATE($AC$2,$AG$2,30))=30,30,""),"")</f>
        <v/>
      </c>
      <c r="AW19" s="284" t="str">
        <f>IF($BB$3="暦月",IF(DAY(DATE($AC$2,$AG$2,31))=31,31,""),"")</f>
        <v/>
      </c>
      <c r="AX19" s="744"/>
      <c r="AY19" s="745"/>
      <c r="AZ19" s="750"/>
      <c r="BA19" s="751"/>
      <c r="BB19" s="607"/>
      <c r="BC19" s="608"/>
      <c r="BD19" s="608"/>
      <c r="BE19" s="608"/>
      <c r="BF19" s="609"/>
    </row>
    <row r="20" spans="2:58" ht="20.25" hidden="1" customHeight="1">
      <c r="B20" s="768"/>
      <c r="C20" s="773"/>
      <c r="D20" s="774"/>
      <c r="E20" s="775"/>
      <c r="F20" s="281"/>
      <c r="G20" s="780"/>
      <c r="H20" s="783"/>
      <c r="I20" s="774"/>
      <c r="J20" s="774"/>
      <c r="K20" s="775"/>
      <c r="L20" s="783"/>
      <c r="M20" s="774"/>
      <c r="N20" s="774"/>
      <c r="O20" s="786"/>
      <c r="P20" s="791"/>
      <c r="Q20" s="792"/>
      <c r="R20" s="793"/>
      <c r="S20" s="282">
        <f>WEEKDAY(DATE($AC$2,$AG$2,1))</f>
        <v>2</v>
      </c>
      <c r="T20" s="283">
        <f>WEEKDAY(DATE($AC$2,$AG$2,2))</f>
        <v>3</v>
      </c>
      <c r="U20" s="283">
        <f>WEEKDAY(DATE($AC$2,$AG$2,3))</f>
        <v>4</v>
      </c>
      <c r="V20" s="283">
        <f>WEEKDAY(DATE($AC$2,$AG$2,4))</f>
        <v>5</v>
      </c>
      <c r="W20" s="283">
        <f>WEEKDAY(DATE($AC$2,$AG$2,5))</f>
        <v>6</v>
      </c>
      <c r="X20" s="283">
        <f>WEEKDAY(DATE($AC$2,$AG$2,6))</f>
        <v>7</v>
      </c>
      <c r="Y20" s="284">
        <f>WEEKDAY(DATE($AC$2,$AG$2,7))</f>
        <v>1</v>
      </c>
      <c r="Z20" s="282">
        <f>WEEKDAY(DATE($AC$2,$AG$2,8))</f>
        <v>2</v>
      </c>
      <c r="AA20" s="283">
        <f>WEEKDAY(DATE($AC$2,$AG$2,9))</f>
        <v>3</v>
      </c>
      <c r="AB20" s="283">
        <f>WEEKDAY(DATE($AC$2,$AG$2,10))</f>
        <v>4</v>
      </c>
      <c r="AC20" s="283">
        <f>WEEKDAY(DATE($AC$2,$AG$2,11))</f>
        <v>5</v>
      </c>
      <c r="AD20" s="283">
        <f>WEEKDAY(DATE($AC$2,$AG$2,12))</f>
        <v>6</v>
      </c>
      <c r="AE20" s="283">
        <f>WEEKDAY(DATE($AC$2,$AG$2,13))</f>
        <v>7</v>
      </c>
      <c r="AF20" s="284">
        <f>WEEKDAY(DATE($AC$2,$AG$2,14))</f>
        <v>1</v>
      </c>
      <c r="AG20" s="282">
        <f>WEEKDAY(DATE($AC$2,$AG$2,15))</f>
        <v>2</v>
      </c>
      <c r="AH20" s="283">
        <f>WEEKDAY(DATE($AC$2,$AG$2,16))</f>
        <v>3</v>
      </c>
      <c r="AI20" s="283">
        <f>WEEKDAY(DATE($AC$2,$AG$2,17))</f>
        <v>4</v>
      </c>
      <c r="AJ20" s="283">
        <f>WEEKDAY(DATE($AC$2,$AG$2,18))</f>
        <v>5</v>
      </c>
      <c r="AK20" s="283">
        <f>WEEKDAY(DATE($AC$2,$AG$2,19))</f>
        <v>6</v>
      </c>
      <c r="AL20" s="283">
        <f>WEEKDAY(DATE($AC$2,$AG$2,20))</f>
        <v>7</v>
      </c>
      <c r="AM20" s="284">
        <f>WEEKDAY(DATE($AC$2,$AG$2,21))</f>
        <v>1</v>
      </c>
      <c r="AN20" s="282">
        <f>WEEKDAY(DATE($AC$2,$AG$2,22))</f>
        <v>2</v>
      </c>
      <c r="AO20" s="283">
        <f>WEEKDAY(DATE($AC$2,$AG$2,23))</f>
        <v>3</v>
      </c>
      <c r="AP20" s="283">
        <f>WEEKDAY(DATE($AC$2,$AG$2,24))</f>
        <v>4</v>
      </c>
      <c r="AQ20" s="283">
        <f>WEEKDAY(DATE($AC$2,$AG$2,25))</f>
        <v>5</v>
      </c>
      <c r="AR20" s="283">
        <f>WEEKDAY(DATE($AC$2,$AG$2,26))</f>
        <v>6</v>
      </c>
      <c r="AS20" s="283">
        <f>WEEKDAY(DATE($AC$2,$AG$2,27))</f>
        <v>7</v>
      </c>
      <c r="AT20" s="284">
        <f>WEEKDAY(DATE($AC$2,$AG$2,28))</f>
        <v>1</v>
      </c>
      <c r="AU20" s="282">
        <f>IF(AU19=29,WEEKDAY(DATE($AC$2,$AG$2,29)),0)</f>
        <v>0</v>
      </c>
      <c r="AV20" s="283">
        <f>IF(AV19=30,WEEKDAY(DATE($AC$2,$AG$2,30)),0)</f>
        <v>0</v>
      </c>
      <c r="AW20" s="284">
        <f>IF(AW19=31,WEEKDAY(DATE($AC$2,$AG$2,31)),0)</f>
        <v>0</v>
      </c>
      <c r="AX20" s="744"/>
      <c r="AY20" s="745"/>
      <c r="AZ20" s="750"/>
      <c r="BA20" s="751"/>
      <c r="BB20" s="607"/>
      <c r="BC20" s="608"/>
      <c r="BD20" s="608"/>
      <c r="BE20" s="608"/>
      <c r="BF20" s="609"/>
    </row>
    <row r="21" spans="2:58" ht="22.5" customHeight="1" thickBot="1">
      <c r="B21" s="769"/>
      <c r="C21" s="776"/>
      <c r="D21" s="777"/>
      <c r="E21" s="778"/>
      <c r="F21" s="286"/>
      <c r="G21" s="781"/>
      <c r="H21" s="784"/>
      <c r="I21" s="777"/>
      <c r="J21" s="777"/>
      <c r="K21" s="778"/>
      <c r="L21" s="784"/>
      <c r="M21" s="777"/>
      <c r="N21" s="777"/>
      <c r="O21" s="787"/>
      <c r="P21" s="794"/>
      <c r="Q21" s="795"/>
      <c r="R21" s="796"/>
      <c r="S21" s="287" t="str">
        <f>IF(S20=1,"日",IF(S20=2,"月",IF(S20=3,"火",IF(S20=4,"水",IF(S20=5,"木",IF(S20=6,"金","土"))))))</f>
        <v>月</v>
      </c>
      <c r="T21" s="288" t="str">
        <f t="shared" ref="T21:AT21" si="0">IF(T20=1,"日",IF(T20=2,"月",IF(T20=3,"火",IF(T20=4,"水",IF(T20=5,"木",IF(T20=6,"金","土"))))))</f>
        <v>火</v>
      </c>
      <c r="U21" s="288" t="str">
        <f t="shared" si="0"/>
        <v>水</v>
      </c>
      <c r="V21" s="288" t="str">
        <f t="shared" si="0"/>
        <v>木</v>
      </c>
      <c r="W21" s="288" t="str">
        <f t="shared" si="0"/>
        <v>金</v>
      </c>
      <c r="X21" s="288" t="str">
        <f t="shared" si="0"/>
        <v>土</v>
      </c>
      <c r="Y21" s="289" t="str">
        <f t="shared" si="0"/>
        <v>日</v>
      </c>
      <c r="Z21" s="287" t="str">
        <f>IF(Z20=1,"日",IF(Z20=2,"月",IF(Z20=3,"火",IF(Z20=4,"水",IF(Z20=5,"木",IF(Z20=6,"金","土"))))))</f>
        <v>月</v>
      </c>
      <c r="AA21" s="288" t="str">
        <f t="shared" si="0"/>
        <v>火</v>
      </c>
      <c r="AB21" s="288" t="str">
        <f t="shared" si="0"/>
        <v>水</v>
      </c>
      <c r="AC21" s="288" t="str">
        <f t="shared" si="0"/>
        <v>木</v>
      </c>
      <c r="AD21" s="288" t="str">
        <f t="shared" si="0"/>
        <v>金</v>
      </c>
      <c r="AE21" s="288" t="str">
        <f t="shared" si="0"/>
        <v>土</v>
      </c>
      <c r="AF21" s="289" t="str">
        <f t="shared" si="0"/>
        <v>日</v>
      </c>
      <c r="AG21" s="287" t="str">
        <f>IF(AG20=1,"日",IF(AG20=2,"月",IF(AG20=3,"火",IF(AG20=4,"水",IF(AG20=5,"木",IF(AG20=6,"金","土"))))))</f>
        <v>月</v>
      </c>
      <c r="AH21" s="288" t="str">
        <f t="shared" si="0"/>
        <v>火</v>
      </c>
      <c r="AI21" s="288" t="str">
        <f t="shared" si="0"/>
        <v>水</v>
      </c>
      <c r="AJ21" s="288" t="str">
        <f t="shared" si="0"/>
        <v>木</v>
      </c>
      <c r="AK21" s="288" t="str">
        <f t="shared" si="0"/>
        <v>金</v>
      </c>
      <c r="AL21" s="288" t="str">
        <f t="shared" si="0"/>
        <v>土</v>
      </c>
      <c r="AM21" s="289" t="str">
        <f t="shared" si="0"/>
        <v>日</v>
      </c>
      <c r="AN21" s="287" t="str">
        <f>IF(AN20=1,"日",IF(AN20=2,"月",IF(AN20=3,"火",IF(AN20=4,"水",IF(AN20=5,"木",IF(AN20=6,"金","土"))))))</f>
        <v>月</v>
      </c>
      <c r="AO21" s="288" t="str">
        <f t="shared" si="0"/>
        <v>火</v>
      </c>
      <c r="AP21" s="288" t="str">
        <f t="shared" si="0"/>
        <v>水</v>
      </c>
      <c r="AQ21" s="288" t="str">
        <f t="shared" si="0"/>
        <v>木</v>
      </c>
      <c r="AR21" s="288" t="str">
        <f t="shared" si="0"/>
        <v>金</v>
      </c>
      <c r="AS21" s="288" t="str">
        <f t="shared" si="0"/>
        <v>土</v>
      </c>
      <c r="AT21" s="289" t="str">
        <f t="shared" si="0"/>
        <v>日</v>
      </c>
      <c r="AU21" s="288" t="str">
        <f>IF(AU20=1,"日",IF(AU20=2,"月",IF(AU20=3,"火",IF(AU20=4,"水",IF(AU20=5,"木",IF(AU20=6,"金",IF(AU20=0,"","土")))))))</f>
        <v/>
      </c>
      <c r="AV21" s="288" t="str">
        <f>IF(AV20=1,"日",IF(AV20=2,"月",IF(AV20=3,"火",IF(AV20=4,"水",IF(AV20=5,"木",IF(AV20=6,"金",IF(AV20=0,"","土")))))))</f>
        <v/>
      </c>
      <c r="AW21" s="288" t="str">
        <f>IF(AW20=1,"日",IF(AW20=2,"月",IF(AW20=3,"火",IF(AW20=4,"水",IF(AW20=5,"木",IF(AW20=6,"金",IF(AW20=0,"","土")))))))</f>
        <v/>
      </c>
      <c r="AX21" s="746"/>
      <c r="AY21" s="747"/>
      <c r="AZ21" s="752"/>
      <c r="BA21" s="753"/>
      <c r="BB21" s="610"/>
      <c r="BC21" s="611"/>
      <c r="BD21" s="611"/>
      <c r="BE21" s="611"/>
      <c r="BF21" s="612"/>
    </row>
    <row r="22" spans="2:58" ht="20.25" customHeight="1">
      <c r="B22" s="833">
        <v>1</v>
      </c>
      <c r="C22" s="729" t="s">
        <v>622</v>
      </c>
      <c r="D22" s="730"/>
      <c r="E22" s="731"/>
      <c r="F22" s="290"/>
      <c r="G22" s="732" t="s">
        <v>623</v>
      </c>
      <c r="H22" s="733" t="s">
        <v>624</v>
      </c>
      <c r="I22" s="734"/>
      <c r="J22" s="734"/>
      <c r="K22" s="735"/>
      <c r="L22" s="736" t="s">
        <v>625</v>
      </c>
      <c r="M22" s="737"/>
      <c r="N22" s="737"/>
      <c r="O22" s="738"/>
      <c r="P22" s="739" t="s">
        <v>626</v>
      </c>
      <c r="Q22" s="740"/>
      <c r="R22" s="741"/>
      <c r="S22" s="291" t="s">
        <v>483</v>
      </c>
      <c r="T22" s="292" t="s">
        <v>627</v>
      </c>
      <c r="U22" s="292"/>
      <c r="V22" s="292" t="s">
        <v>483</v>
      </c>
      <c r="W22" s="292" t="s">
        <v>483</v>
      </c>
      <c r="X22" s="292"/>
      <c r="Y22" s="293" t="s">
        <v>483</v>
      </c>
      <c r="Z22" s="291" t="s">
        <v>483</v>
      </c>
      <c r="AA22" s="292" t="s">
        <v>483</v>
      </c>
      <c r="AB22" s="292"/>
      <c r="AC22" s="292" t="s">
        <v>483</v>
      </c>
      <c r="AD22" s="292" t="s">
        <v>483</v>
      </c>
      <c r="AE22" s="292"/>
      <c r="AF22" s="293" t="s">
        <v>483</v>
      </c>
      <c r="AG22" s="291" t="s">
        <v>483</v>
      </c>
      <c r="AH22" s="292" t="s">
        <v>483</v>
      </c>
      <c r="AI22" s="292"/>
      <c r="AJ22" s="292" t="s">
        <v>483</v>
      </c>
      <c r="AK22" s="292" t="s">
        <v>483</v>
      </c>
      <c r="AL22" s="292"/>
      <c r="AM22" s="293" t="s">
        <v>483</v>
      </c>
      <c r="AN22" s="291" t="s">
        <v>483</v>
      </c>
      <c r="AO22" s="292" t="s">
        <v>483</v>
      </c>
      <c r="AP22" s="292"/>
      <c r="AQ22" s="292" t="s">
        <v>483</v>
      </c>
      <c r="AR22" s="292" t="s">
        <v>483</v>
      </c>
      <c r="AS22" s="292"/>
      <c r="AT22" s="293" t="s">
        <v>483</v>
      </c>
      <c r="AU22" s="291"/>
      <c r="AV22" s="292"/>
      <c r="AW22" s="292"/>
      <c r="AX22" s="721"/>
      <c r="AY22" s="722"/>
      <c r="AZ22" s="723"/>
      <c r="BA22" s="724"/>
      <c r="BB22" s="725"/>
      <c r="BC22" s="726"/>
      <c r="BD22" s="726"/>
      <c r="BE22" s="726"/>
      <c r="BF22" s="727"/>
    </row>
    <row r="23" spans="2:58" ht="20.25" customHeight="1">
      <c r="B23" s="831"/>
      <c r="C23" s="715"/>
      <c r="D23" s="716"/>
      <c r="E23" s="717"/>
      <c r="F23" s="294"/>
      <c r="G23" s="680"/>
      <c r="H23" s="685"/>
      <c r="I23" s="683"/>
      <c r="J23" s="683"/>
      <c r="K23" s="684"/>
      <c r="L23" s="690"/>
      <c r="M23" s="649"/>
      <c r="N23" s="649"/>
      <c r="O23" s="650"/>
      <c r="P23" s="654" t="s">
        <v>628</v>
      </c>
      <c r="Q23" s="655"/>
      <c r="R23" s="656"/>
      <c r="S23" s="295">
        <f>IF(S22="","",VLOOKUP(S22,'【記載例】シフト記号表（勤務時間帯）'!$C$6:$K$35,9,FALSE))</f>
        <v>8</v>
      </c>
      <c r="T23" s="296">
        <f>IF(T22="","",VLOOKUP(T22,'【記載例】シフト記号表（勤務時間帯）'!$C$6:$K$35,9,FALSE))</f>
        <v>8</v>
      </c>
      <c r="U23" s="296" t="str">
        <f>IF(U22="","",VLOOKUP(U22,'【記載例】シフト記号表（勤務時間帯）'!$C$6:$K$35,9,FALSE))</f>
        <v/>
      </c>
      <c r="V23" s="296">
        <f>IF(V22="","",VLOOKUP(V22,'【記載例】シフト記号表（勤務時間帯）'!$C$6:$K$35,9,FALSE))</f>
        <v>8</v>
      </c>
      <c r="W23" s="296">
        <f>IF(W22="","",VLOOKUP(W22,'【記載例】シフト記号表（勤務時間帯）'!$C$6:$K$35,9,FALSE))</f>
        <v>8</v>
      </c>
      <c r="X23" s="296" t="str">
        <f>IF(X22="","",VLOOKUP(X22,'【記載例】シフト記号表（勤務時間帯）'!$C$6:$K$35,9,FALSE))</f>
        <v/>
      </c>
      <c r="Y23" s="297">
        <f>IF(Y22="","",VLOOKUP(Y22,'【記載例】シフト記号表（勤務時間帯）'!$C$6:$K$35,9,FALSE))</f>
        <v>8</v>
      </c>
      <c r="Z23" s="295">
        <f>IF(Z22="","",VLOOKUP(Z22,'【記載例】シフト記号表（勤務時間帯）'!$C$6:$K$35,9,FALSE))</f>
        <v>8</v>
      </c>
      <c r="AA23" s="296">
        <f>IF(AA22="","",VLOOKUP(AA22,'【記載例】シフト記号表（勤務時間帯）'!$C$6:$K$35,9,FALSE))</f>
        <v>8</v>
      </c>
      <c r="AB23" s="296" t="str">
        <f>IF(AB22="","",VLOOKUP(AB22,'【記載例】シフト記号表（勤務時間帯）'!$C$6:$K$35,9,FALSE))</f>
        <v/>
      </c>
      <c r="AC23" s="296">
        <f>IF(AC22="","",VLOOKUP(AC22,'【記載例】シフト記号表（勤務時間帯）'!$C$6:$K$35,9,FALSE))</f>
        <v>8</v>
      </c>
      <c r="AD23" s="296">
        <f>IF(AD22="","",VLOOKUP(AD22,'【記載例】シフト記号表（勤務時間帯）'!$C$6:$K$35,9,FALSE))</f>
        <v>8</v>
      </c>
      <c r="AE23" s="296" t="str">
        <f>IF(AE22="","",VLOOKUP(AE22,'【記載例】シフト記号表（勤務時間帯）'!$C$6:$K$35,9,FALSE))</f>
        <v/>
      </c>
      <c r="AF23" s="297">
        <f>IF(AF22="","",VLOOKUP(AF22,'【記載例】シフト記号表（勤務時間帯）'!$C$6:$K$35,9,FALSE))</f>
        <v>8</v>
      </c>
      <c r="AG23" s="295">
        <f>IF(AG22="","",VLOOKUP(AG22,'【記載例】シフト記号表（勤務時間帯）'!$C$6:$K$35,9,FALSE))</f>
        <v>8</v>
      </c>
      <c r="AH23" s="296">
        <f>IF(AH22="","",VLOOKUP(AH22,'【記載例】シフト記号表（勤務時間帯）'!$C$6:$K$35,9,FALSE))</f>
        <v>8</v>
      </c>
      <c r="AI23" s="296" t="str">
        <f>IF(AI22="","",VLOOKUP(AI22,'【記載例】シフト記号表（勤務時間帯）'!$C$6:$K$35,9,FALSE))</f>
        <v/>
      </c>
      <c r="AJ23" s="296">
        <f>IF(AJ22="","",VLOOKUP(AJ22,'【記載例】シフト記号表（勤務時間帯）'!$C$6:$K$35,9,FALSE))</f>
        <v>8</v>
      </c>
      <c r="AK23" s="296">
        <f>IF(AK22="","",VLOOKUP(AK22,'【記載例】シフト記号表（勤務時間帯）'!$C$6:$K$35,9,FALSE))</f>
        <v>8</v>
      </c>
      <c r="AL23" s="296" t="str">
        <f>IF(AL22="","",VLOOKUP(AL22,'【記載例】シフト記号表（勤務時間帯）'!$C$6:$K$35,9,FALSE))</f>
        <v/>
      </c>
      <c r="AM23" s="297">
        <f>IF(AM22="","",VLOOKUP(AM22,'【記載例】シフト記号表（勤務時間帯）'!$C$6:$K$35,9,FALSE))</f>
        <v>8</v>
      </c>
      <c r="AN23" s="295">
        <f>IF(AN22="","",VLOOKUP(AN22,'【記載例】シフト記号表（勤務時間帯）'!$C$6:$K$35,9,FALSE))</f>
        <v>8</v>
      </c>
      <c r="AO23" s="296">
        <f>IF(AO22="","",VLOOKUP(AO22,'【記載例】シフト記号表（勤務時間帯）'!$C$6:$K$35,9,FALSE))</f>
        <v>8</v>
      </c>
      <c r="AP23" s="296" t="str">
        <f>IF(AP22="","",VLOOKUP(AP22,'【記載例】シフト記号表（勤務時間帯）'!$C$6:$K$35,9,FALSE))</f>
        <v/>
      </c>
      <c r="AQ23" s="296">
        <f>IF(AQ22="","",VLOOKUP(AQ22,'【記載例】シフト記号表（勤務時間帯）'!$C$6:$K$35,9,FALSE))</f>
        <v>8</v>
      </c>
      <c r="AR23" s="296">
        <f>IF(AR22="","",VLOOKUP(AR22,'【記載例】シフト記号表（勤務時間帯）'!$C$6:$K$35,9,FALSE))</f>
        <v>8</v>
      </c>
      <c r="AS23" s="296" t="str">
        <f>IF(AS22="","",VLOOKUP(AS22,'【記載例】シフト記号表（勤務時間帯）'!$C$6:$K$35,9,FALSE))</f>
        <v/>
      </c>
      <c r="AT23" s="297">
        <f>IF(AT22="","",VLOOKUP(AT22,'【記載例】シフト記号表（勤務時間帯）'!$C$6:$K$35,9,FALSE))</f>
        <v>8</v>
      </c>
      <c r="AU23" s="295" t="str">
        <f>IF(AU22="","",VLOOKUP(AU22,'【記載例】シフト記号表（勤務時間帯）'!$C$6:$K$35,9,FALSE))</f>
        <v/>
      </c>
      <c r="AV23" s="296" t="str">
        <f>IF(AV22="","",VLOOKUP(AV22,'【記載例】シフト記号表（勤務時間帯）'!$C$6:$K$35,9,FALSE))</f>
        <v/>
      </c>
      <c r="AW23" s="296" t="str">
        <f>IF(AW22="","",VLOOKUP(AW22,'【記載例】シフト記号表（勤務時間帯）'!$C$6:$K$35,9,FALSE))</f>
        <v/>
      </c>
      <c r="AX23" s="657">
        <f>IF($BB$3="４週",SUM(S23:AT23),IF($BB$3="暦月",SUM(S23:AW23),""))</f>
        <v>160</v>
      </c>
      <c r="AY23" s="658"/>
      <c r="AZ23" s="659">
        <f>IF($BB$3="４週",AX23/4,IF($BB$3="暦月",【記載例】認知症対応型通所!AX23/(【記載例】認知症対応型通所!$BB$8/7),""))</f>
        <v>40</v>
      </c>
      <c r="BA23" s="660"/>
      <c r="BB23" s="706"/>
      <c r="BC23" s="707"/>
      <c r="BD23" s="707"/>
      <c r="BE23" s="707"/>
      <c r="BF23" s="708"/>
    </row>
    <row r="24" spans="2:58" ht="20.25" customHeight="1">
      <c r="B24" s="831"/>
      <c r="C24" s="718"/>
      <c r="D24" s="719"/>
      <c r="E24" s="720"/>
      <c r="F24" s="298" t="str">
        <f>C22</f>
        <v>管理者</v>
      </c>
      <c r="G24" s="680"/>
      <c r="H24" s="685"/>
      <c r="I24" s="683"/>
      <c r="J24" s="683"/>
      <c r="K24" s="684"/>
      <c r="L24" s="690"/>
      <c r="M24" s="649"/>
      <c r="N24" s="649"/>
      <c r="O24" s="650"/>
      <c r="P24" s="698" t="s">
        <v>629</v>
      </c>
      <c r="Q24" s="699"/>
      <c r="R24" s="700"/>
      <c r="S24" s="299">
        <f>IF(S22="","",VLOOKUP(S22,'【記載例】シフト記号表（勤務時間帯）'!$C$6:$U$35,19,FALSE))</f>
        <v>7</v>
      </c>
      <c r="T24" s="300">
        <f>IF(T22="","",VLOOKUP(T22,'【記載例】シフト記号表（勤務時間帯）'!$C$6:$U$35,19,FALSE))</f>
        <v>7</v>
      </c>
      <c r="U24" s="300" t="str">
        <f>IF(U22="","",VLOOKUP(U22,'【記載例】シフト記号表（勤務時間帯）'!$C$6:$U$35,19,FALSE))</f>
        <v/>
      </c>
      <c r="V24" s="300">
        <f>IF(V22="","",VLOOKUP(V22,'【記載例】シフト記号表（勤務時間帯）'!$C$6:$U$35,19,FALSE))</f>
        <v>7</v>
      </c>
      <c r="W24" s="300">
        <f>IF(W22="","",VLOOKUP(W22,'【記載例】シフト記号表（勤務時間帯）'!$C$6:$U$35,19,FALSE))</f>
        <v>7</v>
      </c>
      <c r="X24" s="300" t="str">
        <f>IF(X22="","",VLOOKUP(X22,'【記載例】シフト記号表（勤務時間帯）'!$C$6:$U$35,19,FALSE))</f>
        <v/>
      </c>
      <c r="Y24" s="301">
        <f>IF(Y22="","",VLOOKUP(Y22,'【記載例】シフト記号表（勤務時間帯）'!$C$6:$U$35,19,FALSE))</f>
        <v>7</v>
      </c>
      <c r="Z24" s="299">
        <f>IF(Z22="","",VLOOKUP(Z22,'【記載例】シフト記号表（勤務時間帯）'!$C$6:$U$35,19,FALSE))</f>
        <v>7</v>
      </c>
      <c r="AA24" s="300">
        <f>IF(AA22="","",VLOOKUP(AA22,'【記載例】シフト記号表（勤務時間帯）'!$C$6:$U$35,19,FALSE))</f>
        <v>7</v>
      </c>
      <c r="AB24" s="300" t="str">
        <f>IF(AB22="","",VLOOKUP(AB22,'【記載例】シフト記号表（勤務時間帯）'!$C$6:$U$35,19,FALSE))</f>
        <v/>
      </c>
      <c r="AC24" s="300">
        <f>IF(AC22="","",VLOOKUP(AC22,'【記載例】シフト記号表（勤務時間帯）'!$C$6:$U$35,19,FALSE))</f>
        <v>7</v>
      </c>
      <c r="AD24" s="300">
        <f>IF(AD22="","",VLOOKUP(AD22,'【記載例】シフト記号表（勤務時間帯）'!$C$6:$U$35,19,FALSE))</f>
        <v>7</v>
      </c>
      <c r="AE24" s="300" t="str">
        <f>IF(AE22="","",VLOOKUP(AE22,'【記載例】シフト記号表（勤務時間帯）'!$C$6:$U$35,19,FALSE))</f>
        <v/>
      </c>
      <c r="AF24" s="301">
        <f>IF(AF22="","",VLOOKUP(AF22,'【記載例】シフト記号表（勤務時間帯）'!$C$6:$U$35,19,FALSE))</f>
        <v>7</v>
      </c>
      <c r="AG24" s="299">
        <f>IF(AG22="","",VLOOKUP(AG22,'【記載例】シフト記号表（勤務時間帯）'!$C$6:$U$35,19,FALSE))</f>
        <v>7</v>
      </c>
      <c r="AH24" s="300">
        <f>IF(AH22="","",VLOOKUP(AH22,'【記載例】シフト記号表（勤務時間帯）'!$C$6:$U$35,19,FALSE))</f>
        <v>7</v>
      </c>
      <c r="AI24" s="300" t="str">
        <f>IF(AI22="","",VLOOKUP(AI22,'【記載例】シフト記号表（勤務時間帯）'!$C$6:$U$35,19,FALSE))</f>
        <v/>
      </c>
      <c r="AJ24" s="300">
        <f>IF(AJ22="","",VLOOKUP(AJ22,'【記載例】シフト記号表（勤務時間帯）'!$C$6:$U$35,19,FALSE))</f>
        <v>7</v>
      </c>
      <c r="AK24" s="300">
        <f>IF(AK22="","",VLOOKUP(AK22,'【記載例】シフト記号表（勤務時間帯）'!$C$6:$U$35,19,FALSE))</f>
        <v>7</v>
      </c>
      <c r="AL24" s="300" t="str">
        <f>IF(AL22="","",VLOOKUP(AL22,'【記載例】シフト記号表（勤務時間帯）'!$C$6:$U$35,19,FALSE))</f>
        <v/>
      </c>
      <c r="AM24" s="301">
        <f>IF(AM22="","",VLOOKUP(AM22,'【記載例】シフト記号表（勤務時間帯）'!$C$6:$U$35,19,FALSE))</f>
        <v>7</v>
      </c>
      <c r="AN24" s="299">
        <f>IF(AN22="","",VLOOKUP(AN22,'【記載例】シフト記号表（勤務時間帯）'!$C$6:$U$35,19,FALSE))</f>
        <v>7</v>
      </c>
      <c r="AO24" s="300">
        <f>IF(AO22="","",VLOOKUP(AO22,'【記載例】シフト記号表（勤務時間帯）'!$C$6:$U$35,19,FALSE))</f>
        <v>7</v>
      </c>
      <c r="AP24" s="300" t="str">
        <f>IF(AP22="","",VLOOKUP(AP22,'【記載例】シフト記号表（勤務時間帯）'!$C$6:$U$35,19,FALSE))</f>
        <v/>
      </c>
      <c r="AQ24" s="300">
        <f>IF(AQ22="","",VLOOKUP(AQ22,'【記載例】シフト記号表（勤務時間帯）'!$C$6:$U$35,19,FALSE))</f>
        <v>7</v>
      </c>
      <c r="AR24" s="300">
        <f>IF(AR22="","",VLOOKUP(AR22,'【記載例】シフト記号表（勤務時間帯）'!$C$6:$U$35,19,FALSE))</f>
        <v>7</v>
      </c>
      <c r="AS24" s="300" t="str">
        <f>IF(AS22="","",VLOOKUP(AS22,'【記載例】シフト記号表（勤務時間帯）'!$C$6:$U$35,19,FALSE))</f>
        <v/>
      </c>
      <c r="AT24" s="301">
        <f>IF(AT22="","",VLOOKUP(AT22,'【記載例】シフト記号表（勤務時間帯）'!$C$6:$U$35,19,FALSE))</f>
        <v>7</v>
      </c>
      <c r="AU24" s="299" t="str">
        <f>IF(AU22="","",VLOOKUP(AU22,'【記載例】シフト記号表（勤務時間帯）'!$C$6:$U$35,19,FALSE))</f>
        <v/>
      </c>
      <c r="AV24" s="300" t="str">
        <f>IF(AV22="","",VLOOKUP(AV22,'【記載例】シフト記号表（勤務時間帯）'!$C$6:$U$35,19,FALSE))</f>
        <v/>
      </c>
      <c r="AW24" s="300" t="str">
        <f>IF(AW22="","",VLOOKUP(AW22,'【記載例】シフト記号表（勤務時間帯）'!$C$6:$U$35,19,FALSE))</f>
        <v/>
      </c>
      <c r="AX24" s="664">
        <f>IF($BB$3="４週",SUM(S24:AT24),IF($BB$3="暦月",SUM(S24:AW24),""))</f>
        <v>140</v>
      </c>
      <c r="AY24" s="665"/>
      <c r="AZ24" s="666">
        <f>IF($BB$3="４週",AX24/4,IF($BB$3="暦月",【記載例】認知症対応型通所!AX24/(【記載例】認知症対応型通所!$BB$8/7),""))</f>
        <v>35</v>
      </c>
      <c r="BA24" s="667"/>
      <c r="BB24" s="709"/>
      <c r="BC24" s="710"/>
      <c r="BD24" s="710"/>
      <c r="BE24" s="710"/>
      <c r="BF24" s="711"/>
    </row>
    <row r="25" spans="2:58" ht="20.25" customHeight="1">
      <c r="B25" s="831">
        <f>B22+1</f>
        <v>2</v>
      </c>
      <c r="C25" s="712" t="s">
        <v>630</v>
      </c>
      <c r="D25" s="713"/>
      <c r="E25" s="714"/>
      <c r="F25" s="302"/>
      <c r="G25" s="679" t="s">
        <v>623</v>
      </c>
      <c r="H25" s="682" t="s">
        <v>631</v>
      </c>
      <c r="I25" s="683"/>
      <c r="J25" s="683"/>
      <c r="K25" s="684"/>
      <c r="L25" s="689" t="s">
        <v>632</v>
      </c>
      <c r="M25" s="646"/>
      <c r="N25" s="646"/>
      <c r="O25" s="647"/>
      <c r="P25" s="692" t="s">
        <v>626</v>
      </c>
      <c r="Q25" s="693"/>
      <c r="R25" s="694"/>
      <c r="S25" s="291"/>
      <c r="T25" s="292" t="s">
        <v>483</v>
      </c>
      <c r="U25" s="292" t="s">
        <v>483</v>
      </c>
      <c r="V25" s="292" t="s">
        <v>483</v>
      </c>
      <c r="W25" s="292" t="s">
        <v>483</v>
      </c>
      <c r="X25" s="292" t="s">
        <v>483</v>
      </c>
      <c r="Y25" s="293"/>
      <c r="Z25" s="291"/>
      <c r="AA25" s="292" t="s">
        <v>483</v>
      </c>
      <c r="AB25" s="292" t="s">
        <v>483</v>
      </c>
      <c r="AC25" s="292" t="s">
        <v>483</v>
      </c>
      <c r="AD25" s="292" t="s">
        <v>483</v>
      </c>
      <c r="AE25" s="292" t="s">
        <v>483</v>
      </c>
      <c r="AF25" s="293"/>
      <c r="AG25" s="291"/>
      <c r="AH25" s="292" t="s">
        <v>483</v>
      </c>
      <c r="AI25" s="292" t="s">
        <v>483</v>
      </c>
      <c r="AJ25" s="292" t="s">
        <v>483</v>
      </c>
      <c r="AK25" s="292" t="s">
        <v>483</v>
      </c>
      <c r="AL25" s="292" t="s">
        <v>483</v>
      </c>
      <c r="AM25" s="293"/>
      <c r="AN25" s="291"/>
      <c r="AO25" s="292" t="s">
        <v>483</v>
      </c>
      <c r="AP25" s="292" t="s">
        <v>483</v>
      </c>
      <c r="AQ25" s="292" t="s">
        <v>483</v>
      </c>
      <c r="AR25" s="292" t="s">
        <v>483</v>
      </c>
      <c r="AS25" s="292" t="s">
        <v>483</v>
      </c>
      <c r="AT25" s="293"/>
      <c r="AU25" s="291"/>
      <c r="AV25" s="292"/>
      <c r="AW25" s="292"/>
      <c r="AX25" s="641"/>
      <c r="AY25" s="642"/>
      <c r="AZ25" s="643"/>
      <c r="BA25" s="644"/>
      <c r="BB25" s="703"/>
      <c r="BC25" s="704"/>
      <c r="BD25" s="704"/>
      <c r="BE25" s="704"/>
      <c r="BF25" s="705"/>
    </row>
    <row r="26" spans="2:58" ht="20.25" customHeight="1">
      <c r="B26" s="831"/>
      <c r="C26" s="715"/>
      <c r="D26" s="716"/>
      <c r="E26" s="717"/>
      <c r="F26" s="294"/>
      <c r="G26" s="680"/>
      <c r="H26" s="685"/>
      <c r="I26" s="683"/>
      <c r="J26" s="683"/>
      <c r="K26" s="684"/>
      <c r="L26" s="690"/>
      <c r="M26" s="649"/>
      <c r="N26" s="649"/>
      <c r="O26" s="650"/>
      <c r="P26" s="654" t="s">
        <v>628</v>
      </c>
      <c r="Q26" s="655"/>
      <c r="R26" s="656"/>
      <c r="S26" s="295" t="str">
        <f>IF(S25="","",VLOOKUP(S25,'【記載例】シフト記号表（勤務時間帯）'!$C$6:$K$35,9,FALSE))</f>
        <v/>
      </c>
      <c r="T26" s="296">
        <f>IF(T25="","",VLOOKUP(T25,'【記載例】シフト記号表（勤務時間帯）'!$C$6:$K$35,9,FALSE))</f>
        <v>8</v>
      </c>
      <c r="U26" s="296">
        <f>IF(U25="","",VLOOKUP(U25,'【記載例】シフト記号表（勤務時間帯）'!$C$6:$K$35,9,FALSE))</f>
        <v>8</v>
      </c>
      <c r="V26" s="296">
        <f>IF(V25="","",VLOOKUP(V25,'【記載例】シフト記号表（勤務時間帯）'!$C$6:$K$35,9,FALSE))</f>
        <v>8</v>
      </c>
      <c r="W26" s="296">
        <f>IF(W25="","",VLOOKUP(W25,'【記載例】シフト記号表（勤務時間帯）'!$C$6:$K$35,9,FALSE))</f>
        <v>8</v>
      </c>
      <c r="X26" s="296">
        <f>IF(X25="","",VLOOKUP(X25,'【記載例】シフト記号表（勤務時間帯）'!$C$6:$K$35,9,FALSE))</f>
        <v>8</v>
      </c>
      <c r="Y26" s="297" t="str">
        <f>IF(Y25="","",VLOOKUP(Y25,'【記載例】シフト記号表（勤務時間帯）'!$C$6:$K$35,9,FALSE))</f>
        <v/>
      </c>
      <c r="Z26" s="295" t="str">
        <f>IF(Z25="","",VLOOKUP(Z25,'【記載例】シフト記号表（勤務時間帯）'!$C$6:$K$35,9,FALSE))</f>
        <v/>
      </c>
      <c r="AA26" s="296">
        <f>IF(AA25="","",VLOOKUP(AA25,'【記載例】シフト記号表（勤務時間帯）'!$C$6:$K$35,9,FALSE))</f>
        <v>8</v>
      </c>
      <c r="AB26" s="296">
        <f>IF(AB25="","",VLOOKUP(AB25,'【記載例】シフト記号表（勤務時間帯）'!$C$6:$K$35,9,FALSE))</f>
        <v>8</v>
      </c>
      <c r="AC26" s="296">
        <f>IF(AC25="","",VLOOKUP(AC25,'【記載例】シフト記号表（勤務時間帯）'!$C$6:$K$35,9,FALSE))</f>
        <v>8</v>
      </c>
      <c r="AD26" s="296">
        <f>IF(AD25="","",VLOOKUP(AD25,'【記載例】シフト記号表（勤務時間帯）'!$C$6:$K$35,9,FALSE))</f>
        <v>8</v>
      </c>
      <c r="AE26" s="296">
        <f>IF(AE25="","",VLOOKUP(AE25,'【記載例】シフト記号表（勤務時間帯）'!$C$6:$K$35,9,FALSE))</f>
        <v>8</v>
      </c>
      <c r="AF26" s="297" t="str">
        <f>IF(AF25="","",VLOOKUP(AF25,'【記載例】シフト記号表（勤務時間帯）'!$C$6:$K$35,9,FALSE))</f>
        <v/>
      </c>
      <c r="AG26" s="295" t="str">
        <f>IF(AG25="","",VLOOKUP(AG25,'【記載例】シフト記号表（勤務時間帯）'!$C$6:$K$35,9,FALSE))</f>
        <v/>
      </c>
      <c r="AH26" s="296">
        <f>IF(AH25="","",VLOOKUP(AH25,'【記載例】シフト記号表（勤務時間帯）'!$C$6:$K$35,9,FALSE))</f>
        <v>8</v>
      </c>
      <c r="AI26" s="296">
        <f>IF(AI25="","",VLOOKUP(AI25,'【記載例】シフト記号表（勤務時間帯）'!$C$6:$K$35,9,FALSE))</f>
        <v>8</v>
      </c>
      <c r="AJ26" s="296">
        <f>IF(AJ25="","",VLOOKUP(AJ25,'【記載例】シフト記号表（勤務時間帯）'!$C$6:$K$35,9,FALSE))</f>
        <v>8</v>
      </c>
      <c r="AK26" s="296">
        <f>IF(AK25="","",VLOOKUP(AK25,'【記載例】シフト記号表（勤務時間帯）'!$C$6:$K$35,9,FALSE))</f>
        <v>8</v>
      </c>
      <c r="AL26" s="296">
        <f>IF(AL25="","",VLOOKUP(AL25,'【記載例】シフト記号表（勤務時間帯）'!$C$6:$K$35,9,FALSE))</f>
        <v>8</v>
      </c>
      <c r="AM26" s="297" t="str">
        <f>IF(AM25="","",VLOOKUP(AM25,'【記載例】シフト記号表（勤務時間帯）'!$C$6:$K$35,9,FALSE))</f>
        <v/>
      </c>
      <c r="AN26" s="295" t="str">
        <f>IF(AN25="","",VLOOKUP(AN25,'【記載例】シフト記号表（勤務時間帯）'!$C$6:$K$35,9,FALSE))</f>
        <v/>
      </c>
      <c r="AO26" s="296">
        <f>IF(AO25="","",VLOOKUP(AO25,'【記載例】シフト記号表（勤務時間帯）'!$C$6:$K$35,9,FALSE))</f>
        <v>8</v>
      </c>
      <c r="AP26" s="296">
        <f>IF(AP25="","",VLOOKUP(AP25,'【記載例】シフト記号表（勤務時間帯）'!$C$6:$K$35,9,FALSE))</f>
        <v>8</v>
      </c>
      <c r="AQ26" s="296">
        <f>IF(AQ25="","",VLOOKUP(AQ25,'【記載例】シフト記号表（勤務時間帯）'!$C$6:$K$35,9,FALSE))</f>
        <v>8</v>
      </c>
      <c r="AR26" s="296">
        <f>IF(AR25="","",VLOOKUP(AR25,'【記載例】シフト記号表（勤務時間帯）'!$C$6:$K$35,9,FALSE))</f>
        <v>8</v>
      </c>
      <c r="AS26" s="296">
        <f>IF(AS25="","",VLOOKUP(AS25,'【記載例】シフト記号表（勤務時間帯）'!$C$6:$K$35,9,FALSE))</f>
        <v>8</v>
      </c>
      <c r="AT26" s="297" t="str">
        <f>IF(AT25="","",VLOOKUP(AT25,'【記載例】シフト記号表（勤務時間帯）'!$C$6:$K$35,9,FALSE))</f>
        <v/>
      </c>
      <c r="AU26" s="295" t="str">
        <f>IF(AU25="","",VLOOKUP(AU25,'【記載例】シフト記号表（勤務時間帯）'!$C$6:$K$35,9,FALSE))</f>
        <v/>
      </c>
      <c r="AV26" s="296" t="str">
        <f>IF(AV25="","",VLOOKUP(AV25,'【記載例】シフト記号表（勤務時間帯）'!$C$6:$K$35,9,FALSE))</f>
        <v/>
      </c>
      <c r="AW26" s="296" t="str">
        <f>IF(AW25="","",VLOOKUP(AW25,'【記載例】シフト記号表（勤務時間帯）'!$C$6:$K$35,9,FALSE))</f>
        <v/>
      </c>
      <c r="AX26" s="657">
        <f>IF($BB$3="４週",SUM(S26:AT26),IF($BB$3="暦月",SUM(S26:AW26),""))</f>
        <v>160</v>
      </c>
      <c r="AY26" s="658"/>
      <c r="AZ26" s="659">
        <f>IF($BB$3="４週",AX26/4,IF($BB$3="暦月",【記載例】認知症対応型通所!AX26/(【記載例】認知症対応型通所!$BB$8/7),""))</f>
        <v>40</v>
      </c>
      <c r="BA26" s="660"/>
      <c r="BB26" s="706"/>
      <c r="BC26" s="707"/>
      <c r="BD26" s="707"/>
      <c r="BE26" s="707"/>
      <c r="BF26" s="708"/>
    </row>
    <row r="27" spans="2:58" ht="20.25" customHeight="1">
      <c r="B27" s="831"/>
      <c r="C27" s="718"/>
      <c r="D27" s="719"/>
      <c r="E27" s="720"/>
      <c r="F27" s="294" t="str">
        <f>C25</f>
        <v>生活相談員</v>
      </c>
      <c r="G27" s="701"/>
      <c r="H27" s="685"/>
      <c r="I27" s="683"/>
      <c r="J27" s="683"/>
      <c r="K27" s="684"/>
      <c r="L27" s="702"/>
      <c r="M27" s="696"/>
      <c r="N27" s="696"/>
      <c r="O27" s="697"/>
      <c r="P27" s="698" t="s">
        <v>629</v>
      </c>
      <c r="Q27" s="699"/>
      <c r="R27" s="700"/>
      <c r="S27" s="299" t="str">
        <f>IF(S25="","",VLOOKUP(S25,'【記載例】シフト記号表（勤務時間帯）'!$C$6:$U$35,19,FALSE))</f>
        <v/>
      </c>
      <c r="T27" s="300">
        <f>IF(T25="","",VLOOKUP(T25,'【記載例】シフト記号表（勤務時間帯）'!$C$6:$U$35,19,FALSE))</f>
        <v>7</v>
      </c>
      <c r="U27" s="300">
        <f>IF(U25="","",VLOOKUP(U25,'【記載例】シフト記号表（勤務時間帯）'!$C$6:$U$35,19,FALSE))</f>
        <v>7</v>
      </c>
      <c r="V27" s="300">
        <f>IF(V25="","",VLOOKUP(V25,'【記載例】シフト記号表（勤務時間帯）'!$C$6:$U$35,19,FALSE))</f>
        <v>7</v>
      </c>
      <c r="W27" s="300">
        <f>IF(W25="","",VLOOKUP(W25,'【記載例】シフト記号表（勤務時間帯）'!$C$6:$U$35,19,FALSE))</f>
        <v>7</v>
      </c>
      <c r="X27" s="300">
        <f>IF(X25="","",VLOOKUP(X25,'【記載例】シフト記号表（勤務時間帯）'!$C$6:$U$35,19,FALSE))</f>
        <v>7</v>
      </c>
      <c r="Y27" s="301" t="str">
        <f>IF(Y25="","",VLOOKUP(Y25,'【記載例】シフト記号表（勤務時間帯）'!$C$6:$U$35,19,FALSE))</f>
        <v/>
      </c>
      <c r="Z27" s="299" t="str">
        <f>IF(Z25="","",VLOOKUP(Z25,'【記載例】シフト記号表（勤務時間帯）'!$C$6:$U$35,19,FALSE))</f>
        <v/>
      </c>
      <c r="AA27" s="300">
        <f>IF(AA25="","",VLOOKUP(AA25,'【記載例】シフト記号表（勤務時間帯）'!$C$6:$U$35,19,FALSE))</f>
        <v>7</v>
      </c>
      <c r="AB27" s="300">
        <f>IF(AB25="","",VLOOKUP(AB25,'【記載例】シフト記号表（勤務時間帯）'!$C$6:$U$35,19,FALSE))</f>
        <v>7</v>
      </c>
      <c r="AC27" s="300">
        <f>IF(AC25="","",VLOOKUP(AC25,'【記載例】シフト記号表（勤務時間帯）'!$C$6:$U$35,19,FALSE))</f>
        <v>7</v>
      </c>
      <c r="AD27" s="300">
        <f>IF(AD25="","",VLOOKUP(AD25,'【記載例】シフト記号表（勤務時間帯）'!$C$6:$U$35,19,FALSE))</f>
        <v>7</v>
      </c>
      <c r="AE27" s="300">
        <f>IF(AE25="","",VLOOKUP(AE25,'【記載例】シフト記号表（勤務時間帯）'!$C$6:$U$35,19,FALSE))</f>
        <v>7</v>
      </c>
      <c r="AF27" s="301" t="str">
        <f>IF(AF25="","",VLOOKUP(AF25,'【記載例】シフト記号表（勤務時間帯）'!$C$6:$U$35,19,FALSE))</f>
        <v/>
      </c>
      <c r="AG27" s="299" t="str">
        <f>IF(AG25="","",VLOOKUP(AG25,'【記載例】シフト記号表（勤務時間帯）'!$C$6:$U$35,19,FALSE))</f>
        <v/>
      </c>
      <c r="AH27" s="300">
        <f>IF(AH25="","",VLOOKUP(AH25,'【記載例】シフト記号表（勤務時間帯）'!$C$6:$U$35,19,FALSE))</f>
        <v>7</v>
      </c>
      <c r="AI27" s="300">
        <f>IF(AI25="","",VLOOKUP(AI25,'【記載例】シフト記号表（勤務時間帯）'!$C$6:$U$35,19,FALSE))</f>
        <v>7</v>
      </c>
      <c r="AJ27" s="300">
        <f>IF(AJ25="","",VLOOKUP(AJ25,'【記載例】シフト記号表（勤務時間帯）'!$C$6:$U$35,19,FALSE))</f>
        <v>7</v>
      </c>
      <c r="AK27" s="300">
        <f>IF(AK25="","",VLOOKUP(AK25,'【記載例】シフト記号表（勤務時間帯）'!$C$6:$U$35,19,FALSE))</f>
        <v>7</v>
      </c>
      <c r="AL27" s="300">
        <f>IF(AL25="","",VLOOKUP(AL25,'【記載例】シフト記号表（勤務時間帯）'!$C$6:$U$35,19,FALSE))</f>
        <v>7</v>
      </c>
      <c r="AM27" s="301" t="str">
        <f>IF(AM25="","",VLOOKUP(AM25,'【記載例】シフト記号表（勤務時間帯）'!$C$6:$U$35,19,FALSE))</f>
        <v/>
      </c>
      <c r="AN27" s="299" t="str">
        <f>IF(AN25="","",VLOOKUP(AN25,'【記載例】シフト記号表（勤務時間帯）'!$C$6:$U$35,19,FALSE))</f>
        <v/>
      </c>
      <c r="AO27" s="300">
        <f>IF(AO25="","",VLOOKUP(AO25,'【記載例】シフト記号表（勤務時間帯）'!$C$6:$U$35,19,FALSE))</f>
        <v>7</v>
      </c>
      <c r="AP27" s="300">
        <f>IF(AP25="","",VLOOKUP(AP25,'【記載例】シフト記号表（勤務時間帯）'!$C$6:$U$35,19,FALSE))</f>
        <v>7</v>
      </c>
      <c r="AQ27" s="300">
        <f>IF(AQ25="","",VLOOKUP(AQ25,'【記載例】シフト記号表（勤務時間帯）'!$C$6:$U$35,19,FALSE))</f>
        <v>7</v>
      </c>
      <c r="AR27" s="300">
        <f>IF(AR25="","",VLOOKUP(AR25,'【記載例】シフト記号表（勤務時間帯）'!$C$6:$U$35,19,FALSE))</f>
        <v>7</v>
      </c>
      <c r="AS27" s="300">
        <f>IF(AS25="","",VLOOKUP(AS25,'【記載例】シフト記号表（勤務時間帯）'!$C$6:$U$35,19,FALSE))</f>
        <v>7</v>
      </c>
      <c r="AT27" s="301" t="str">
        <f>IF(AT25="","",VLOOKUP(AT25,'【記載例】シフト記号表（勤務時間帯）'!$C$6:$U$35,19,FALSE))</f>
        <v/>
      </c>
      <c r="AU27" s="299" t="str">
        <f>IF(AU25="","",VLOOKUP(AU25,'【記載例】シフト記号表（勤務時間帯）'!$C$6:$U$35,19,FALSE))</f>
        <v/>
      </c>
      <c r="AV27" s="300" t="str">
        <f>IF(AV25="","",VLOOKUP(AV25,'【記載例】シフト記号表（勤務時間帯）'!$C$6:$U$35,19,FALSE))</f>
        <v/>
      </c>
      <c r="AW27" s="300" t="str">
        <f>IF(AW25="","",VLOOKUP(AW25,'【記載例】シフト記号表（勤務時間帯）'!$C$6:$U$35,19,FALSE))</f>
        <v/>
      </c>
      <c r="AX27" s="664">
        <f>IF($BB$3="４週",SUM(S27:AT27),IF($BB$3="暦月",SUM(S27:AW27),""))</f>
        <v>140</v>
      </c>
      <c r="AY27" s="665"/>
      <c r="AZ27" s="666">
        <f>IF($BB$3="４週",AX27/4,IF($BB$3="暦月",【記載例】認知症対応型通所!AX27/(【記載例】認知症対応型通所!$BB$8/7),""))</f>
        <v>35</v>
      </c>
      <c r="BA27" s="667"/>
      <c r="BB27" s="709"/>
      <c r="BC27" s="710"/>
      <c r="BD27" s="710"/>
      <c r="BE27" s="710"/>
      <c r="BF27" s="711"/>
    </row>
    <row r="28" spans="2:58" ht="20.25" customHeight="1">
      <c r="B28" s="831">
        <f>B25+1</f>
        <v>3</v>
      </c>
      <c r="C28" s="670" t="s">
        <v>630</v>
      </c>
      <c r="D28" s="671"/>
      <c r="E28" s="672"/>
      <c r="F28" s="302"/>
      <c r="G28" s="679" t="s">
        <v>633</v>
      </c>
      <c r="H28" s="682" t="s">
        <v>634</v>
      </c>
      <c r="I28" s="683"/>
      <c r="J28" s="683"/>
      <c r="K28" s="684"/>
      <c r="L28" s="689" t="s">
        <v>635</v>
      </c>
      <c r="M28" s="646"/>
      <c r="N28" s="646"/>
      <c r="O28" s="647"/>
      <c r="P28" s="692" t="s">
        <v>626</v>
      </c>
      <c r="Q28" s="693"/>
      <c r="R28" s="694"/>
      <c r="S28" s="291" t="s">
        <v>483</v>
      </c>
      <c r="T28" s="292"/>
      <c r="U28" s="292"/>
      <c r="V28" s="292"/>
      <c r="W28" s="292"/>
      <c r="X28" s="292"/>
      <c r="Y28" s="293" t="s">
        <v>483</v>
      </c>
      <c r="Z28" s="291" t="s">
        <v>483</v>
      </c>
      <c r="AA28" s="292"/>
      <c r="AB28" s="292"/>
      <c r="AC28" s="292"/>
      <c r="AD28" s="292"/>
      <c r="AE28" s="292"/>
      <c r="AF28" s="293" t="s">
        <v>483</v>
      </c>
      <c r="AG28" s="291" t="s">
        <v>483</v>
      </c>
      <c r="AH28" s="292"/>
      <c r="AI28" s="292"/>
      <c r="AJ28" s="292"/>
      <c r="AK28" s="292"/>
      <c r="AL28" s="292"/>
      <c r="AM28" s="293" t="s">
        <v>483</v>
      </c>
      <c r="AN28" s="291" t="s">
        <v>483</v>
      </c>
      <c r="AO28" s="292"/>
      <c r="AP28" s="292"/>
      <c r="AQ28" s="292"/>
      <c r="AR28" s="292"/>
      <c r="AS28" s="292"/>
      <c r="AT28" s="293" t="s">
        <v>483</v>
      </c>
      <c r="AU28" s="291"/>
      <c r="AV28" s="292"/>
      <c r="AW28" s="292"/>
      <c r="AX28" s="641"/>
      <c r="AY28" s="642"/>
      <c r="AZ28" s="643"/>
      <c r="BA28" s="644"/>
      <c r="BB28" s="703" t="s">
        <v>636</v>
      </c>
      <c r="BC28" s="704"/>
      <c r="BD28" s="704"/>
      <c r="BE28" s="704"/>
      <c r="BF28" s="705"/>
    </row>
    <row r="29" spans="2:58" ht="20.25" customHeight="1">
      <c r="B29" s="831"/>
      <c r="C29" s="673"/>
      <c r="D29" s="674"/>
      <c r="E29" s="675"/>
      <c r="F29" s="294"/>
      <c r="G29" s="680"/>
      <c r="H29" s="685"/>
      <c r="I29" s="683"/>
      <c r="J29" s="683"/>
      <c r="K29" s="684"/>
      <c r="L29" s="690"/>
      <c r="M29" s="649"/>
      <c r="N29" s="649"/>
      <c r="O29" s="650"/>
      <c r="P29" s="654" t="s">
        <v>628</v>
      </c>
      <c r="Q29" s="655"/>
      <c r="R29" s="656"/>
      <c r="S29" s="295">
        <f>IF(S28="","",VLOOKUP(S28,'【記載例】シフト記号表（勤務時間帯）'!$C$6:$K$35,9,FALSE))</f>
        <v>8</v>
      </c>
      <c r="T29" s="296" t="str">
        <f>IF(T28="","",VLOOKUP(T28,'【記載例】シフト記号表（勤務時間帯）'!$C$6:$K$35,9,FALSE))</f>
        <v/>
      </c>
      <c r="U29" s="296" t="str">
        <f>IF(U28="","",VLOOKUP(U28,'【記載例】シフト記号表（勤務時間帯）'!$C$6:$K$35,9,FALSE))</f>
        <v/>
      </c>
      <c r="V29" s="296" t="str">
        <f>IF(V28="","",VLOOKUP(V28,'【記載例】シフト記号表（勤務時間帯）'!$C$6:$K$35,9,FALSE))</f>
        <v/>
      </c>
      <c r="W29" s="296" t="str">
        <f>IF(W28="","",VLOOKUP(W28,'【記載例】シフト記号表（勤務時間帯）'!$C$6:$K$35,9,FALSE))</f>
        <v/>
      </c>
      <c r="X29" s="296" t="str">
        <f>IF(X28="","",VLOOKUP(X28,'【記載例】シフト記号表（勤務時間帯）'!$C$6:$K$35,9,FALSE))</f>
        <v/>
      </c>
      <c r="Y29" s="297">
        <f>IF(Y28="","",VLOOKUP(Y28,'【記載例】シフト記号表（勤務時間帯）'!$C$6:$K$35,9,FALSE))</f>
        <v>8</v>
      </c>
      <c r="Z29" s="295">
        <f>IF(Z28="","",VLOOKUP(Z28,'【記載例】シフト記号表（勤務時間帯）'!$C$6:$K$35,9,FALSE))</f>
        <v>8</v>
      </c>
      <c r="AA29" s="296" t="str">
        <f>IF(AA28="","",VLOOKUP(AA28,'【記載例】シフト記号表（勤務時間帯）'!$C$6:$K$35,9,FALSE))</f>
        <v/>
      </c>
      <c r="AB29" s="296" t="str">
        <f>IF(AB28="","",VLOOKUP(AB28,'【記載例】シフト記号表（勤務時間帯）'!$C$6:$K$35,9,FALSE))</f>
        <v/>
      </c>
      <c r="AC29" s="296" t="str">
        <f>IF(AC28="","",VLOOKUP(AC28,'【記載例】シフト記号表（勤務時間帯）'!$C$6:$K$35,9,FALSE))</f>
        <v/>
      </c>
      <c r="AD29" s="296" t="str">
        <f>IF(AD28="","",VLOOKUP(AD28,'【記載例】シフト記号表（勤務時間帯）'!$C$6:$K$35,9,FALSE))</f>
        <v/>
      </c>
      <c r="AE29" s="296" t="str">
        <f>IF(AE28="","",VLOOKUP(AE28,'【記載例】シフト記号表（勤務時間帯）'!$C$6:$K$35,9,FALSE))</f>
        <v/>
      </c>
      <c r="AF29" s="297">
        <f>IF(AF28="","",VLOOKUP(AF28,'【記載例】シフト記号表（勤務時間帯）'!$C$6:$K$35,9,FALSE))</f>
        <v>8</v>
      </c>
      <c r="AG29" s="295">
        <f>IF(AG28="","",VLOOKUP(AG28,'【記載例】シフト記号表（勤務時間帯）'!$C$6:$K$35,9,FALSE))</f>
        <v>8</v>
      </c>
      <c r="AH29" s="296" t="str">
        <f>IF(AH28="","",VLOOKUP(AH28,'【記載例】シフト記号表（勤務時間帯）'!$C$6:$K$35,9,FALSE))</f>
        <v/>
      </c>
      <c r="AI29" s="296" t="str">
        <f>IF(AI28="","",VLOOKUP(AI28,'【記載例】シフト記号表（勤務時間帯）'!$C$6:$K$35,9,FALSE))</f>
        <v/>
      </c>
      <c r="AJ29" s="296" t="str">
        <f>IF(AJ28="","",VLOOKUP(AJ28,'【記載例】シフト記号表（勤務時間帯）'!$C$6:$K$35,9,FALSE))</f>
        <v/>
      </c>
      <c r="AK29" s="296" t="str">
        <f>IF(AK28="","",VLOOKUP(AK28,'【記載例】シフト記号表（勤務時間帯）'!$C$6:$K$35,9,FALSE))</f>
        <v/>
      </c>
      <c r="AL29" s="296" t="str">
        <f>IF(AL28="","",VLOOKUP(AL28,'【記載例】シフト記号表（勤務時間帯）'!$C$6:$K$35,9,FALSE))</f>
        <v/>
      </c>
      <c r="AM29" s="297">
        <f>IF(AM28="","",VLOOKUP(AM28,'【記載例】シフト記号表（勤務時間帯）'!$C$6:$K$35,9,FALSE))</f>
        <v>8</v>
      </c>
      <c r="AN29" s="295">
        <f>IF(AN28="","",VLOOKUP(AN28,'【記載例】シフト記号表（勤務時間帯）'!$C$6:$K$35,9,FALSE))</f>
        <v>8</v>
      </c>
      <c r="AO29" s="296" t="str">
        <f>IF(AO28="","",VLOOKUP(AO28,'【記載例】シフト記号表（勤務時間帯）'!$C$6:$K$35,9,FALSE))</f>
        <v/>
      </c>
      <c r="AP29" s="296" t="str">
        <f>IF(AP28="","",VLOOKUP(AP28,'【記載例】シフト記号表（勤務時間帯）'!$C$6:$K$35,9,FALSE))</f>
        <v/>
      </c>
      <c r="AQ29" s="296" t="str">
        <f>IF(AQ28="","",VLOOKUP(AQ28,'【記載例】シフト記号表（勤務時間帯）'!$C$6:$K$35,9,FALSE))</f>
        <v/>
      </c>
      <c r="AR29" s="296" t="str">
        <f>IF(AR28="","",VLOOKUP(AR28,'【記載例】シフト記号表（勤務時間帯）'!$C$6:$K$35,9,FALSE))</f>
        <v/>
      </c>
      <c r="AS29" s="296" t="str">
        <f>IF(AS28="","",VLOOKUP(AS28,'【記載例】シフト記号表（勤務時間帯）'!$C$6:$K$35,9,FALSE))</f>
        <v/>
      </c>
      <c r="AT29" s="297">
        <f>IF(AT28="","",VLOOKUP(AT28,'【記載例】シフト記号表（勤務時間帯）'!$C$6:$K$35,9,FALSE))</f>
        <v>8</v>
      </c>
      <c r="AU29" s="295" t="str">
        <f>IF(AU28="","",VLOOKUP(AU28,'【記載例】シフト記号表（勤務時間帯）'!$C$6:$K$35,9,FALSE))</f>
        <v/>
      </c>
      <c r="AV29" s="296" t="str">
        <f>IF(AV28="","",VLOOKUP(AV28,'【記載例】シフト記号表（勤務時間帯）'!$C$6:$K$35,9,FALSE))</f>
        <v/>
      </c>
      <c r="AW29" s="296" t="str">
        <f>IF(AW28="","",VLOOKUP(AW28,'【記載例】シフト記号表（勤務時間帯）'!$C$6:$K$35,9,FALSE))</f>
        <v/>
      </c>
      <c r="AX29" s="657">
        <f>IF($BB$3="４週",SUM(S29:AT29),IF($BB$3="暦月",SUM(S29:AW29),""))</f>
        <v>64</v>
      </c>
      <c r="AY29" s="658"/>
      <c r="AZ29" s="659">
        <f>IF($BB$3="４週",AX29/4,IF($BB$3="暦月",【記載例】認知症対応型通所!AX29/(【記載例】認知症対応型通所!$BB$8/7),""))</f>
        <v>16</v>
      </c>
      <c r="BA29" s="660"/>
      <c r="BB29" s="706"/>
      <c r="BC29" s="707"/>
      <c r="BD29" s="707"/>
      <c r="BE29" s="707"/>
      <c r="BF29" s="708"/>
    </row>
    <row r="30" spans="2:58" ht="20.25" customHeight="1">
      <c r="B30" s="831"/>
      <c r="C30" s="676"/>
      <c r="D30" s="677"/>
      <c r="E30" s="678"/>
      <c r="F30" s="294" t="str">
        <f>C28</f>
        <v>生活相談員</v>
      </c>
      <c r="G30" s="701"/>
      <c r="H30" s="685"/>
      <c r="I30" s="683"/>
      <c r="J30" s="683"/>
      <c r="K30" s="684"/>
      <c r="L30" s="702"/>
      <c r="M30" s="696"/>
      <c r="N30" s="696"/>
      <c r="O30" s="697"/>
      <c r="P30" s="698" t="s">
        <v>629</v>
      </c>
      <c r="Q30" s="699"/>
      <c r="R30" s="700"/>
      <c r="S30" s="299">
        <f>IF(S28="","",VLOOKUP(S28,'【記載例】シフト記号表（勤務時間帯）'!$C$6:$U$35,19,FALSE))</f>
        <v>7</v>
      </c>
      <c r="T30" s="300" t="str">
        <f>IF(T28="","",VLOOKUP(T28,'【記載例】シフト記号表（勤務時間帯）'!$C$6:$U$35,19,FALSE))</f>
        <v/>
      </c>
      <c r="U30" s="300" t="str">
        <f>IF(U28="","",VLOOKUP(U28,'【記載例】シフト記号表（勤務時間帯）'!$C$6:$U$35,19,FALSE))</f>
        <v/>
      </c>
      <c r="V30" s="300" t="str">
        <f>IF(V28="","",VLOOKUP(V28,'【記載例】シフト記号表（勤務時間帯）'!$C$6:$U$35,19,FALSE))</f>
        <v/>
      </c>
      <c r="W30" s="300" t="str">
        <f>IF(W28="","",VLOOKUP(W28,'【記載例】シフト記号表（勤務時間帯）'!$C$6:$U$35,19,FALSE))</f>
        <v/>
      </c>
      <c r="X30" s="300" t="str">
        <f>IF(X28="","",VLOOKUP(X28,'【記載例】シフト記号表（勤務時間帯）'!$C$6:$U$35,19,FALSE))</f>
        <v/>
      </c>
      <c r="Y30" s="301">
        <f>IF(Y28="","",VLOOKUP(Y28,'【記載例】シフト記号表（勤務時間帯）'!$C$6:$U$35,19,FALSE))</f>
        <v>7</v>
      </c>
      <c r="Z30" s="299">
        <f>IF(Z28="","",VLOOKUP(Z28,'【記載例】シフト記号表（勤務時間帯）'!$C$6:$U$35,19,FALSE))</f>
        <v>7</v>
      </c>
      <c r="AA30" s="300" t="str">
        <f>IF(AA28="","",VLOOKUP(AA28,'【記載例】シフト記号表（勤務時間帯）'!$C$6:$U$35,19,FALSE))</f>
        <v/>
      </c>
      <c r="AB30" s="300" t="str">
        <f>IF(AB28="","",VLOOKUP(AB28,'【記載例】シフト記号表（勤務時間帯）'!$C$6:$U$35,19,FALSE))</f>
        <v/>
      </c>
      <c r="AC30" s="300" t="str">
        <f>IF(AC28="","",VLOOKUP(AC28,'【記載例】シフト記号表（勤務時間帯）'!$C$6:$U$35,19,FALSE))</f>
        <v/>
      </c>
      <c r="AD30" s="300" t="str">
        <f>IF(AD28="","",VLOOKUP(AD28,'【記載例】シフト記号表（勤務時間帯）'!$C$6:$U$35,19,FALSE))</f>
        <v/>
      </c>
      <c r="AE30" s="300" t="str">
        <f>IF(AE28="","",VLOOKUP(AE28,'【記載例】シフト記号表（勤務時間帯）'!$C$6:$U$35,19,FALSE))</f>
        <v/>
      </c>
      <c r="AF30" s="301">
        <f>IF(AF28="","",VLOOKUP(AF28,'【記載例】シフト記号表（勤務時間帯）'!$C$6:$U$35,19,FALSE))</f>
        <v>7</v>
      </c>
      <c r="AG30" s="299">
        <f>IF(AG28="","",VLOOKUP(AG28,'【記載例】シフト記号表（勤務時間帯）'!$C$6:$U$35,19,FALSE))</f>
        <v>7</v>
      </c>
      <c r="AH30" s="300" t="str">
        <f>IF(AH28="","",VLOOKUP(AH28,'【記載例】シフト記号表（勤務時間帯）'!$C$6:$U$35,19,FALSE))</f>
        <v/>
      </c>
      <c r="AI30" s="300" t="str">
        <f>IF(AI28="","",VLOOKUP(AI28,'【記載例】シフト記号表（勤務時間帯）'!$C$6:$U$35,19,FALSE))</f>
        <v/>
      </c>
      <c r="AJ30" s="300" t="str">
        <f>IF(AJ28="","",VLOOKUP(AJ28,'【記載例】シフト記号表（勤務時間帯）'!$C$6:$U$35,19,FALSE))</f>
        <v/>
      </c>
      <c r="AK30" s="300" t="str">
        <f>IF(AK28="","",VLOOKUP(AK28,'【記載例】シフト記号表（勤務時間帯）'!$C$6:$U$35,19,FALSE))</f>
        <v/>
      </c>
      <c r="AL30" s="300" t="str">
        <f>IF(AL28="","",VLOOKUP(AL28,'【記載例】シフト記号表（勤務時間帯）'!$C$6:$U$35,19,FALSE))</f>
        <v/>
      </c>
      <c r="AM30" s="301">
        <f>IF(AM28="","",VLOOKUP(AM28,'【記載例】シフト記号表（勤務時間帯）'!$C$6:$U$35,19,FALSE))</f>
        <v>7</v>
      </c>
      <c r="AN30" s="299">
        <f>IF(AN28="","",VLOOKUP(AN28,'【記載例】シフト記号表（勤務時間帯）'!$C$6:$U$35,19,FALSE))</f>
        <v>7</v>
      </c>
      <c r="AO30" s="300" t="str">
        <f>IF(AO28="","",VLOOKUP(AO28,'【記載例】シフト記号表（勤務時間帯）'!$C$6:$U$35,19,FALSE))</f>
        <v/>
      </c>
      <c r="AP30" s="300" t="str">
        <f>IF(AP28="","",VLOOKUP(AP28,'【記載例】シフト記号表（勤務時間帯）'!$C$6:$U$35,19,FALSE))</f>
        <v/>
      </c>
      <c r="AQ30" s="300" t="str">
        <f>IF(AQ28="","",VLOOKUP(AQ28,'【記載例】シフト記号表（勤務時間帯）'!$C$6:$U$35,19,FALSE))</f>
        <v/>
      </c>
      <c r="AR30" s="300" t="str">
        <f>IF(AR28="","",VLOOKUP(AR28,'【記載例】シフト記号表（勤務時間帯）'!$C$6:$U$35,19,FALSE))</f>
        <v/>
      </c>
      <c r="AS30" s="300" t="str">
        <f>IF(AS28="","",VLOOKUP(AS28,'【記載例】シフト記号表（勤務時間帯）'!$C$6:$U$35,19,FALSE))</f>
        <v/>
      </c>
      <c r="AT30" s="301">
        <f>IF(AT28="","",VLOOKUP(AT28,'【記載例】シフト記号表（勤務時間帯）'!$C$6:$U$35,19,FALSE))</f>
        <v>7</v>
      </c>
      <c r="AU30" s="299" t="str">
        <f>IF(AU28="","",VLOOKUP(AU28,'【記載例】シフト記号表（勤務時間帯）'!$C$6:$U$35,19,FALSE))</f>
        <v/>
      </c>
      <c r="AV30" s="300" t="str">
        <f>IF(AV28="","",VLOOKUP(AV28,'【記載例】シフト記号表（勤務時間帯）'!$C$6:$U$35,19,FALSE))</f>
        <v/>
      </c>
      <c r="AW30" s="300" t="str">
        <f>IF(AW28="","",VLOOKUP(AW28,'【記載例】シフト記号表（勤務時間帯）'!$C$6:$U$35,19,FALSE))</f>
        <v/>
      </c>
      <c r="AX30" s="664">
        <f>IF($BB$3="４週",SUM(S30:AT30),IF($BB$3="暦月",SUM(S30:AW30),""))</f>
        <v>56</v>
      </c>
      <c r="AY30" s="665"/>
      <c r="AZ30" s="666">
        <f>IF($BB$3="４週",AX30/4,IF($BB$3="暦月",【記載例】認知症対応型通所!AX30/(【記載例】認知症対応型通所!$BB$8/7),""))</f>
        <v>14</v>
      </c>
      <c r="BA30" s="667"/>
      <c r="BB30" s="709"/>
      <c r="BC30" s="710"/>
      <c r="BD30" s="710"/>
      <c r="BE30" s="710"/>
      <c r="BF30" s="711"/>
    </row>
    <row r="31" spans="2:58" ht="20.25" customHeight="1">
      <c r="B31" s="831">
        <f>B28+1</f>
        <v>4</v>
      </c>
      <c r="C31" s="670" t="s">
        <v>637</v>
      </c>
      <c r="D31" s="671"/>
      <c r="E31" s="672"/>
      <c r="F31" s="302"/>
      <c r="G31" s="679" t="s">
        <v>633</v>
      </c>
      <c r="H31" s="682" t="s">
        <v>638</v>
      </c>
      <c r="I31" s="683"/>
      <c r="J31" s="683"/>
      <c r="K31" s="684"/>
      <c r="L31" s="689" t="s">
        <v>639</v>
      </c>
      <c r="M31" s="646"/>
      <c r="N31" s="646"/>
      <c r="O31" s="647"/>
      <c r="P31" s="692" t="s">
        <v>626</v>
      </c>
      <c r="Q31" s="693"/>
      <c r="R31" s="694"/>
      <c r="S31" s="291" t="s">
        <v>510</v>
      </c>
      <c r="T31" s="292"/>
      <c r="U31" s="292" t="s">
        <v>510</v>
      </c>
      <c r="V31" s="292" t="s">
        <v>510</v>
      </c>
      <c r="W31" s="292"/>
      <c r="X31" s="292" t="s">
        <v>510</v>
      </c>
      <c r="Y31" s="293"/>
      <c r="Z31" s="291" t="s">
        <v>510</v>
      </c>
      <c r="AA31" s="292"/>
      <c r="AB31" s="292" t="s">
        <v>510</v>
      </c>
      <c r="AC31" s="292" t="s">
        <v>510</v>
      </c>
      <c r="AD31" s="292"/>
      <c r="AE31" s="292" t="s">
        <v>510</v>
      </c>
      <c r="AF31" s="293"/>
      <c r="AG31" s="291" t="s">
        <v>510</v>
      </c>
      <c r="AH31" s="292"/>
      <c r="AI31" s="292" t="s">
        <v>510</v>
      </c>
      <c r="AJ31" s="292" t="s">
        <v>510</v>
      </c>
      <c r="AK31" s="292"/>
      <c r="AL31" s="292" t="s">
        <v>510</v>
      </c>
      <c r="AM31" s="293"/>
      <c r="AN31" s="291" t="s">
        <v>510</v>
      </c>
      <c r="AO31" s="292"/>
      <c r="AP31" s="292" t="s">
        <v>510</v>
      </c>
      <c r="AQ31" s="292" t="s">
        <v>510</v>
      </c>
      <c r="AR31" s="292"/>
      <c r="AS31" s="292" t="s">
        <v>510</v>
      </c>
      <c r="AT31" s="293"/>
      <c r="AU31" s="291"/>
      <c r="AV31" s="292"/>
      <c r="AW31" s="292"/>
      <c r="AX31" s="641"/>
      <c r="AY31" s="642"/>
      <c r="AZ31" s="643"/>
      <c r="BA31" s="644"/>
      <c r="BB31" s="703" t="s">
        <v>640</v>
      </c>
      <c r="BC31" s="704"/>
      <c r="BD31" s="704"/>
      <c r="BE31" s="704"/>
      <c r="BF31" s="705"/>
    </row>
    <row r="32" spans="2:58" ht="20.25" customHeight="1">
      <c r="B32" s="831"/>
      <c r="C32" s="673"/>
      <c r="D32" s="674"/>
      <c r="E32" s="675"/>
      <c r="F32" s="294"/>
      <c r="G32" s="680"/>
      <c r="H32" s="685"/>
      <c r="I32" s="683"/>
      <c r="J32" s="683"/>
      <c r="K32" s="684"/>
      <c r="L32" s="690"/>
      <c r="M32" s="649"/>
      <c r="N32" s="649"/>
      <c r="O32" s="650"/>
      <c r="P32" s="654" t="s">
        <v>628</v>
      </c>
      <c r="Q32" s="655"/>
      <c r="R32" s="656"/>
      <c r="S32" s="295">
        <f>IF(S31="","",VLOOKUP(S31,'【記載例】シフト記号表（勤務時間帯）'!$C$6:$K$35,9,FALSE))</f>
        <v>4</v>
      </c>
      <c r="T32" s="296" t="str">
        <f>IF(T31="","",VLOOKUP(T31,'【記載例】シフト記号表（勤務時間帯）'!$C$6:$K$35,9,FALSE))</f>
        <v/>
      </c>
      <c r="U32" s="296">
        <f>IF(U31="","",VLOOKUP(U31,'【記載例】シフト記号表（勤務時間帯）'!$C$6:$K$35,9,FALSE))</f>
        <v>4</v>
      </c>
      <c r="V32" s="296">
        <f>IF(V31="","",VLOOKUP(V31,'【記載例】シフト記号表（勤務時間帯）'!$C$6:$K$35,9,FALSE))</f>
        <v>4</v>
      </c>
      <c r="W32" s="296" t="str">
        <f>IF(W31="","",VLOOKUP(W31,'【記載例】シフト記号表（勤務時間帯）'!$C$6:$K$35,9,FALSE))</f>
        <v/>
      </c>
      <c r="X32" s="296">
        <f>IF(X31="","",VLOOKUP(X31,'【記載例】シフト記号表（勤務時間帯）'!$C$6:$K$35,9,FALSE))</f>
        <v>4</v>
      </c>
      <c r="Y32" s="297" t="str">
        <f>IF(Y31="","",VLOOKUP(Y31,'【記載例】シフト記号表（勤務時間帯）'!$C$6:$K$35,9,FALSE))</f>
        <v/>
      </c>
      <c r="Z32" s="295">
        <f>IF(Z31="","",VLOOKUP(Z31,'【記載例】シフト記号表（勤務時間帯）'!$C$6:$K$35,9,FALSE))</f>
        <v>4</v>
      </c>
      <c r="AA32" s="296" t="str">
        <f>IF(AA31="","",VLOOKUP(AA31,'【記載例】シフト記号表（勤務時間帯）'!$C$6:$K$35,9,FALSE))</f>
        <v/>
      </c>
      <c r="AB32" s="296">
        <f>IF(AB31="","",VLOOKUP(AB31,'【記載例】シフト記号表（勤務時間帯）'!$C$6:$K$35,9,FALSE))</f>
        <v>4</v>
      </c>
      <c r="AC32" s="296">
        <f>IF(AC31="","",VLOOKUP(AC31,'【記載例】シフト記号表（勤務時間帯）'!$C$6:$K$35,9,FALSE))</f>
        <v>4</v>
      </c>
      <c r="AD32" s="296" t="str">
        <f>IF(AD31="","",VLOOKUP(AD31,'【記載例】シフト記号表（勤務時間帯）'!$C$6:$K$35,9,FALSE))</f>
        <v/>
      </c>
      <c r="AE32" s="296">
        <f>IF(AE31="","",VLOOKUP(AE31,'【記載例】シフト記号表（勤務時間帯）'!$C$6:$K$35,9,FALSE))</f>
        <v>4</v>
      </c>
      <c r="AF32" s="297" t="str">
        <f>IF(AF31="","",VLOOKUP(AF31,'【記載例】シフト記号表（勤務時間帯）'!$C$6:$K$35,9,FALSE))</f>
        <v/>
      </c>
      <c r="AG32" s="295">
        <f>IF(AG31="","",VLOOKUP(AG31,'【記載例】シフト記号表（勤務時間帯）'!$C$6:$K$35,9,FALSE))</f>
        <v>4</v>
      </c>
      <c r="AH32" s="296" t="str">
        <f>IF(AH31="","",VLOOKUP(AH31,'【記載例】シフト記号表（勤務時間帯）'!$C$6:$K$35,9,FALSE))</f>
        <v/>
      </c>
      <c r="AI32" s="296">
        <f>IF(AI31="","",VLOOKUP(AI31,'【記載例】シフト記号表（勤務時間帯）'!$C$6:$K$35,9,FALSE))</f>
        <v>4</v>
      </c>
      <c r="AJ32" s="296">
        <f>IF(AJ31="","",VLOOKUP(AJ31,'【記載例】シフト記号表（勤務時間帯）'!$C$6:$K$35,9,FALSE))</f>
        <v>4</v>
      </c>
      <c r="AK32" s="296" t="str">
        <f>IF(AK31="","",VLOOKUP(AK31,'【記載例】シフト記号表（勤務時間帯）'!$C$6:$K$35,9,FALSE))</f>
        <v/>
      </c>
      <c r="AL32" s="296">
        <f>IF(AL31="","",VLOOKUP(AL31,'【記載例】シフト記号表（勤務時間帯）'!$C$6:$K$35,9,FALSE))</f>
        <v>4</v>
      </c>
      <c r="AM32" s="297" t="str">
        <f>IF(AM31="","",VLOOKUP(AM31,'【記載例】シフト記号表（勤務時間帯）'!$C$6:$K$35,9,FALSE))</f>
        <v/>
      </c>
      <c r="AN32" s="295">
        <f>IF(AN31="","",VLOOKUP(AN31,'【記載例】シフト記号表（勤務時間帯）'!$C$6:$K$35,9,FALSE))</f>
        <v>4</v>
      </c>
      <c r="AO32" s="296" t="str">
        <f>IF(AO31="","",VLOOKUP(AO31,'【記載例】シフト記号表（勤務時間帯）'!$C$6:$K$35,9,FALSE))</f>
        <v/>
      </c>
      <c r="AP32" s="296">
        <f>IF(AP31="","",VLOOKUP(AP31,'【記載例】シフト記号表（勤務時間帯）'!$C$6:$K$35,9,FALSE))</f>
        <v>4</v>
      </c>
      <c r="AQ32" s="296">
        <f>IF(AQ31="","",VLOOKUP(AQ31,'【記載例】シフト記号表（勤務時間帯）'!$C$6:$K$35,9,FALSE))</f>
        <v>4</v>
      </c>
      <c r="AR32" s="296" t="str">
        <f>IF(AR31="","",VLOOKUP(AR31,'【記載例】シフト記号表（勤務時間帯）'!$C$6:$K$35,9,FALSE))</f>
        <v/>
      </c>
      <c r="AS32" s="296">
        <f>IF(AS31="","",VLOOKUP(AS31,'【記載例】シフト記号表（勤務時間帯）'!$C$6:$K$35,9,FALSE))</f>
        <v>4</v>
      </c>
      <c r="AT32" s="297" t="str">
        <f>IF(AT31="","",VLOOKUP(AT31,'【記載例】シフト記号表（勤務時間帯）'!$C$6:$K$35,9,FALSE))</f>
        <v/>
      </c>
      <c r="AU32" s="295" t="str">
        <f>IF(AU31="","",VLOOKUP(AU31,'【記載例】シフト記号表（勤務時間帯）'!$C$6:$K$35,9,FALSE))</f>
        <v/>
      </c>
      <c r="AV32" s="296" t="str">
        <f>IF(AV31="","",VLOOKUP(AV31,'【記載例】シフト記号表（勤務時間帯）'!$C$6:$K$35,9,FALSE))</f>
        <v/>
      </c>
      <c r="AW32" s="296" t="str">
        <f>IF(AW31="","",VLOOKUP(AW31,'【記載例】シフト記号表（勤務時間帯）'!$C$6:$K$35,9,FALSE))</f>
        <v/>
      </c>
      <c r="AX32" s="657">
        <f>IF($BB$3="４週",SUM(S32:AT32),IF($BB$3="暦月",SUM(S32:AW32),""))</f>
        <v>64</v>
      </c>
      <c r="AY32" s="658"/>
      <c r="AZ32" s="659">
        <f>IF($BB$3="４週",AX32/4,IF($BB$3="暦月",【記載例】認知症対応型通所!AX32/(【記載例】認知症対応型通所!$BB$8/7),""))</f>
        <v>16</v>
      </c>
      <c r="BA32" s="660"/>
      <c r="BB32" s="706"/>
      <c r="BC32" s="707"/>
      <c r="BD32" s="707"/>
      <c r="BE32" s="707"/>
      <c r="BF32" s="708"/>
    </row>
    <row r="33" spans="2:58" ht="20.25" customHeight="1">
      <c r="B33" s="831"/>
      <c r="C33" s="676"/>
      <c r="D33" s="677"/>
      <c r="E33" s="678"/>
      <c r="F33" s="294" t="str">
        <f>C31</f>
        <v>看護職員</v>
      </c>
      <c r="G33" s="701"/>
      <c r="H33" s="685"/>
      <c r="I33" s="683"/>
      <c r="J33" s="683"/>
      <c r="K33" s="684"/>
      <c r="L33" s="702"/>
      <c r="M33" s="696"/>
      <c r="N33" s="696"/>
      <c r="O33" s="697"/>
      <c r="P33" s="698" t="s">
        <v>629</v>
      </c>
      <c r="Q33" s="699"/>
      <c r="R33" s="700"/>
      <c r="S33" s="299">
        <f>IF(S31="","",VLOOKUP(S31,'【記載例】シフト記号表（勤務時間帯）'!$C$6:$U$35,19,FALSE))</f>
        <v>4</v>
      </c>
      <c r="T33" s="300" t="str">
        <f>IF(T31="","",VLOOKUP(T31,'【記載例】シフト記号表（勤務時間帯）'!$C$6:$U$35,19,FALSE))</f>
        <v/>
      </c>
      <c r="U33" s="300">
        <f>IF(U31="","",VLOOKUP(U31,'【記載例】シフト記号表（勤務時間帯）'!$C$6:$U$35,19,FALSE))</f>
        <v>4</v>
      </c>
      <c r="V33" s="300">
        <f>IF(V31="","",VLOOKUP(V31,'【記載例】シフト記号表（勤務時間帯）'!$C$6:$U$35,19,FALSE))</f>
        <v>4</v>
      </c>
      <c r="W33" s="300" t="str">
        <f>IF(W31="","",VLOOKUP(W31,'【記載例】シフト記号表（勤務時間帯）'!$C$6:$U$35,19,FALSE))</f>
        <v/>
      </c>
      <c r="X33" s="300">
        <f>IF(X31="","",VLOOKUP(X31,'【記載例】シフト記号表（勤務時間帯）'!$C$6:$U$35,19,FALSE))</f>
        <v>4</v>
      </c>
      <c r="Y33" s="301" t="str">
        <f>IF(Y31="","",VLOOKUP(Y31,'【記載例】シフト記号表（勤務時間帯）'!$C$6:$U$35,19,FALSE))</f>
        <v/>
      </c>
      <c r="Z33" s="299">
        <f>IF(Z31="","",VLOOKUP(Z31,'【記載例】シフト記号表（勤務時間帯）'!$C$6:$U$35,19,FALSE))</f>
        <v>4</v>
      </c>
      <c r="AA33" s="300" t="str">
        <f>IF(AA31="","",VLOOKUP(AA31,'【記載例】シフト記号表（勤務時間帯）'!$C$6:$U$35,19,FALSE))</f>
        <v/>
      </c>
      <c r="AB33" s="300">
        <f>IF(AB31="","",VLOOKUP(AB31,'【記載例】シフト記号表（勤務時間帯）'!$C$6:$U$35,19,FALSE))</f>
        <v>4</v>
      </c>
      <c r="AC33" s="300">
        <f>IF(AC31="","",VLOOKUP(AC31,'【記載例】シフト記号表（勤務時間帯）'!$C$6:$U$35,19,FALSE))</f>
        <v>4</v>
      </c>
      <c r="AD33" s="300" t="str">
        <f>IF(AD31="","",VLOOKUP(AD31,'【記載例】シフト記号表（勤務時間帯）'!$C$6:$U$35,19,FALSE))</f>
        <v/>
      </c>
      <c r="AE33" s="300">
        <f>IF(AE31="","",VLOOKUP(AE31,'【記載例】シフト記号表（勤務時間帯）'!$C$6:$U$35,19,FALSE))</f>
        <v>4</v>
      </c>
      <c r="AF33" s="301" t="str">
        <f>IF(AF31="","",VLOOKUP(AF31,'【記載例】シフト記号表（勤務時間帯）'!$C$6:$U$35,19,FALSE))</f>
        <v/>
      </c>
      <c r="AG33" s="299">
        <f>IF(AG31="","",VLOOKUP(AG31,'【記載例】シフト記号表（勤務時間帯）'!$C$6:$U$35,19,FALSE))</f>
        <v>4</v>
      </c>
      <c r="AH33" s="300" t="str">
        <f>IF(AH31="","",VLOOKUP(AH31,'【記載例】シフト記号表（勤務時間帯）'!$C$6:$U$35,19,FALSE))</f>
        <v/>
      </c>
      <c r="AI33" s="300">
        <f>IF(AI31="","",VLOOKUP(AI31,'【記載例】シフト記号表（勤務時間帯）'!$C$6:$U$35,19,FALSE))</f>
        <v>4</v>
      </c>
      <c r="AJ33" s="300">
        <f>IF(AJ31="","",VLOOKUP(AJ31,'【記載例】シフト記号表（勤務時間帯）'!$C$6:$U$35,19,FALSE))</f>
        <v>4</v>
      </c>
      <c r="AK33" s="300" t="str">
        <f>IF(AK31="","",VLOOKUP(AK31,'【記載例】シフト記号表（勤務時間帯）'!$C$6:$U$35,19,FALSE))</f>
        <v/>
      </c>
      <c r="AL33" s="300">
        <f>IF(AL31="","",VLOOKUP(AL31,'【記載例】シフト記号表（勤務時間帯）'!$C$6:$U$35,19,FALSE))</f>
        <v>4</v>
      </c>
      <c r="AM33" s="301" t="str">
        <f>IF(AM31="","",VLOOKUP(AM31,'【記載例】シフト記号表（勤務時間帯）'!$C$6:$U$35,19,FALSE))</f>
        <v/>
      </c>
      <c r="AN33" s="299">
        <f>IF(AN31="","",VLOOKUP(AN31,'【記載例】シフト記号表（勤務時間帯）'!$C$6:$U$35,19,FALSE))</f>
        <v>4</v>
      </c>
      <c r="AO33" s="300" t="str">
        <f>IF(AO31="","",VLOOKUP(AO31,'【記載例】シフト記号表（勤務時間帯）'!$C$6:$U$35,19,FALSE))</f>
        <v/>
      </c>
      <c r="AP33" s="300">
        <f>IF(AP31="","",VLOOKUP(AP31,'【記載例】シフト記号表（勤務時間帯）'!$C$6:$U$35,19,FALSE))</f>
        <v>4</v>
      </c>
      <c r="AQ33" s="300">
        <f>IF(AQ31="","",VLOOKUP(AQ31,'【記載例】シフト記号表（勤務時間帯）'!$C$6:$U$35,19,FALSE))</f>
        <v>4</v>
      </c>
      <c r="AR33" s="300" t="str">
        <f>IF(AR31="","",VLOOKUP(AR31,'【記載例】シフト記号表（勤務時間帯）'!$C$6:$U$35,19,FALSE))</f>
        <v/>
      </c>
      <c r="AS33" s="300">
        <f>IF(AS31="","",VLOOKUP(AS31,'【記載例】シフト記号表（勤務時間帯）'!$C$6:$U$35,19,FALSE))</f>
        <v>4</v>
      </c>
      <c r="AT33" s="301" t="str">
        <f>IF(AT31="","",VLOOKUP(AT31,'【記載例】シフト記号表（勤務時間帯）'!$C$6:$U$35,19,FALSE))</f>
        <v/>
      </c>
      <c r="AU33" s="299" t="str">
        <f>IF(AU31="","",VLOOKUP(AU31,'【記載例】シフト記号表（勤務時間帯）'!$C$6:$U$35,19,FALSE))</f>
        <v/>
      </c>
      <c r="AV33" s="300" t="str">
        <f>IF(AV31="","",VLOOKUP(AV31,'【記載例】シフト記号表（勤務時間帯）'!$C$6:$U$35,19,FALSE))</f>
        <v/>
      </c>
      <c r="AW33" s="300" t="str">
        <f>IF(AW31="","",VLOOKUP(AW31,'【記載例】シフト記号表（勤務時間帯）'!$C$6:$U$35,19,FALSE))</f>
        <v/>
      </c>
      <c r="AX33" s="664">
        <f>IF($BB$3="４週",SUM(S33:AT33),IF($BB$3="暦月",SUM(S33:AW33),""))</f>
        <v>64</v>
      </c>
      <c r="AY33" s="665"/>
      <c r="AZ33" s="666">
        <f>IF($BB$3="４週",AX33/4,IF($BB$3="暦月",【記載例】認知症対応型通所!AX33/(【記載例】認知症対応型通所!$BB$8/7),""))</f>
        <v>16</v>
      </c>
      <c r="BA33" s="667"/>
      <c r="BB33" s="709"/>
      <c r="BC33" s="710"/>
      <c r="BD33" s="710"/>
      <c r="BE33" s="710"/>
      <c r="BF33" s="711"/>
    </row>
    <row r="34" spans="2:58" ht="20.25" customHeight="1">
      <c r="B34" s="831">
        <f>B31+1</f>
        <v>5</v>
      </c>
      <c r="C34" s="670" t="s">
        <v>637</v>
      </c>
      <c r="D34" s="671"/>
      <c r="E34" s="672"/>
      <c r="F34" s="302"/>
      <c r="G34" s="679" t="s">
        <v>641</v>
      </c>
      <c r="H34" s="682" t="s">
        <v>642</v>
      </c>
      <c r="I34" s="683"/>
      <c r="J34" s="683"/>
      <c r="K34" s="684"/>
      <c r="L34" s="689" t="s">
        <v>643</v>
      </c>
      <c r="M34" s="646"/>
      <c r="N34" s="646"/>
      <c r="O34" s="647"/>
      <c r="P34" s="692" t="s">
        <v>626</v>
      </c>
      <c r="Q34" s="693"/>
      <c r="R34" s="694"/>
      <c r="S34" s="291"/>
      <c r="T34" s="292" t="s">
        <v>510</v>
      </c>
      <c r="U34" s="292"/>
      <c r="V34" s="292"/>
      <c r="W34" s="292" t="s">
        <v>510</v>
      </c>
      <c r="X34" s="292"/>
      <c r="Y34" s="293" t="s">
        <v>510</v>
      </c>
      <c r="Z34" s="291"/>
      <c r="AA34" s="292" t="s">
        <v>510</v>
      </c>
      <c r="AB34" s="292"/>
      <c r="AC34" s="292"/>
      <c r="AD34" s="292" t="s">
        <v>510</v>
      </c>
      <c r="AE34" s="292"/>
      <c r="AF34" s="293" t="s">
        <v>510</v>
      </c>
      <c r="AG34" s="291"/>
      <c r="AH34" s="292" t="s">
        <v>510</v>
      </c>
      <c r="AI34" s="292"/>
      <c r="AJ34" s="292"/>
      <c r="AK34" s="292" t="s">
        <v>510</v>
      </c>
      <c r="AL34" s="292"/>
      <c r="AM34" s="293" t="s">
        <v>510</v>
      </c>
      <c r="AN34" s="291"/>
      <c r="AO34" s="292" t="s">
        <v>510</v>
      </c>
      <c r="AP34" s="292"/>
      <c r="AQ34" s="292"/>
      <c r="AR34" s="292" t="s">
        <v>510</v>
      </c>
      <c r="AS34" s="292"/>
      <c r="AT34" s="293" t="s">
        <v>510</v>
      </c>
      <c r="AU34" s="291"/>
      <c r="AV34" s="292"/>
      <c r="AW34" s="292"/>
      <c r="AX34" s="641"/>
      <c r="AY34" s="642"/>
      <c r="AZ34" s="643"/>
      <c r="BA34" s="644"/>
      <c r="BB34" s="703" t="s">
        <v>644</v>
      </c>
      <c r="BC34" s="704"/>
      <c r="BD34" s="704"/>
      <c r="BE34" s="704"/>
      <c r="BF34" s="705"/>
    </row>
    <row r="35" spans="2:58" ht="20.25" customHeight="1">
      <c r="B35" s="831"/>
      <c r="C35" s="673"/>
      <c r="D35" s="674"/>
      <c r="E35" s="675"/>
      <c r="F35" s="294"/>
      <c r="G35" s="680"/>
      <c r="H35" s="685"/>
      <c r="I35" s="683"/>
      <c r="J35" s="683"/>
      <c r="K35" s="684"/>
      <c r="L35" s="690"/>
      <c r="M35" s="649"/>
      <c r="N35" s="649"/>
      <c r="O35" s="650"/>
      <c r="P35" s="654" t="s">
        <v>628</v>
      </c>
      <c r="Q35" s="655"/>
      <c r="R35" s="656"/>
      <c r="S35" s="295" t="str">
        <f>IF(S34="","",VLOOKUP(S34,'【記載例】シフト記号表（勤務時間帯）'!$C$6:$K$35,9,FALSE))</f>
        <v/>
      </c>
      <c r="T35" s="296">
        <f>IF(T34="","",VLOOKUP(T34,'【記載例】シフト記号表（勤務時間帯）'!$C$6:$K$35,9,FALSE))</f>
        <v>4</v>
      </c>
      <c r="U35" s="296" t="str">
        <f>IF(U34="","",VLOOKUP(U34,'【記載例】シフト記号表（勤務時間帯）'!$C$6:$K$35,9,FALSE))</f>
        <v/>
      </c>
      <c r="V35" s="296" t="str">
        <f>IF(V34="","",VLOOKUP(V34,'【記載例】シフト記号表（勤務時間帯）'!$C$6:$K$35,9,FALSE))</f>
        <v/>
      </c>
      <c r="W35" s="296">
        <f>IF(W34="","",VLOOKUP(W34,'【記載例】シフト記号表（勤務時間帯）'!$C$6:$K$35,9,FALSE))</f>
        <v>4</v>
      </c>
      <c r="X35" s="296" t="str">
        <f>IF(X34="","",VLOOKUP(X34,'【記載例】シフト記号表（勤務時間帯）'!$C$6:$K$35,9,FALSE))</f>
        <v/>
      </c>
      <c r="Y35" s="297">
        <f>IF(Y34="","",VLOOKUP(Y34,'【記載例】シフト記号表（勤務時間帯）'!$C$6:$K$35,9,FALSE))</f>
        <v>4</v>
      </c>
      <c r="Z35" s="295" t="str">
        <f>IF(Z34="","",VLOOKUP(Z34,'【記載例】シフト記号表（勤務時間帯）'!$C$6:$K$35,9,FALSE))</f>
        <v/>
      </c>
      <c r="AA35" s="296">
        <f>IF(AA34="","",VLOOKUP(AA34,'【記載例】シフト記号表（勤務時間帯）'!$C$6:$K$35,9,FALSE))</f>
        <v>4</v>
      </c>
      <c r="AB35" s="296" t="str">
        <f>IF(AB34="","",VLOOKUP(AB34,'【記載例】シフト記号表（勤務時間帯）'!$C$6:$K$35,9,FALSE))</f>
        <v/>
      </c>
      <c r="AC35" s="296" t="str">
        <f>IF(AC34="","",VLOOKUP(AC34,'【記載例】シフト記号表（勤務時間帯）'!$C$6:$K$35,9,FALSE))</f>
        <v/>
      </c>
      <c r="AD35" s="296">
        <f>IF(AD34="","",VLOOKUP(AD34,'【記載例】シフト記号表（勤務時間帯）'!$C$6:$K$35,9,FALSE))</f>
        <v>4</v>
      </c>
      <c r="AE35" s="296" t="str">
        <f>IF(AE34="","",VLOOKUP(AE34,'【記載例】シフト記号表（勤務時間帯）'!$C$6:$K$35,9,FALSE))</f>
        <v/>
      </c>
      <c r="AF35" s="297">
        <f>IF(AF34="","",VLOOKUP(AF34,'【記載例】シフト記号表（勤務時間帯）'!$C$6:$K$35,9,FALSE))</f>
        <v>4</v>
      </c>
      <c r="AG35" s="295" t="str">
        <f>IF(AG34="","",VLOOKUP(AG34,'【記載例】シフト記号表（勤務時間帯）'!$C$6:$K$35,9,FALSE))</f>
        <v/>
      </c>
      <c r="AH35" s="296">
        <f>IF(AH34="","",VLOOKUP(AH34,'【記載例】シフト記号表（勤務時間帯）'!$C$6:$K$35,9,FALSE))</f>
        <v>4</v>
      </c>
      <c r="AI35" s="296" t="str">
        <f>IF(AI34="","",VLOOKUP(AI34,'【記載例】シフト記号表（勤務時間帯）'!$C$6:$K$35,9,FALSE))</f>
        <v/>
      </c>
      <c r="AJ35" s="296" t="str">
        <f>IF(AJ34="","",VLOOKUP(AJ34,'【記載例】シフト記号表（勤務時間帯）'!$C$6:$K$35,9,FALSE))</f>
        <v/>
      </c>
      <c r="AK35" s="296">
        <f>IF(AK34="","",VLOOKUP(AK34,'【記載例】シフト記号表（勤務時間帯）'!$C$6:$K$35,9,FALSE))</f>
        <v>4</v>
      </c>
      <c r="AL35" s="296" t="str">
        <f>IF(AL34="","",VLOOKUP(AL34,'【記載例】シフト記号表（勤務時間帯）'!$C$6:$K$35,9,FALSE))</f>
        <v/>
      </c>
      <c r="AM35" s="297">
        <f>IF(AM34="","",VLOOKUP(AM34,'【記載例】シフト記号表（勤務時間帯）'!$C$6:$K$35,9,FALSE))</f>
        <v>4</v>
      </c>
      <c r="AN35" s="295" t="str">
        <f>IF(AN34="","",VLOOKUP(AN34,'【記載例】シフト記号表（勤務時間帯）'!$C$6:$K$35,9,FALSE))</f>
        <v/>
      </c>
      <c r="AO35" s="296">
        <f>IF(AO34="","",VLOOKUP(AO34,'【記載例】シフト記号表（勤務時間帯）'!$C$6:$K$35,9,FALSE))</f>
        <v>4</v>
      </c>
      <c r="AP35" s="296" t="str">
        <f>IF(AP34="","",VLOOKUP(AP34,'【記載例】シフト記号表（勤務時間帯）'!$C$6:$K$35,9,FALSE))</f>
        <v/>
      </c>
      <c r="AQ35" s="296" t="str">
        <f>IF(AQ34="","",VLOOKUP(AQ34,'【記載例】シフト記号表（勤務時間帯）'!$C$6:$K$35,9,FALSE))</f>
        <v/>
      </c>
      <c r="AR35" s="296">
        <f>IF(AR34="","",VLOOKUP(AR34,'【記載例】シフト記号表（勤務時間帯）'!$C$6:$K$35,9,FALSE))</f>
        <v>4</v>
      </c>
      <c r="AS35" s="296" t="str">
        <f>IF(AS34="","",VLOOKUP(AS34,'【記載例】シフト記号表（勤務時間帯）'!$C$6:$K$35,9,FALSE))</f>
        <v/>
      </c>
      <c r="AT35" s="297">
        <f>IF(AT34="","",VLOOKUP(AT34,'【記載例】シフト記号表（勤務時間帯）'!$C$6:$K$35,9,FALSE))</f>
        <v>4</v>
      </c>
      <c r="AU35" s="295" t="str">
        <f>IF(AU34="","",VLOOKUP(AU34,'【記載例】シフト記号表（勤務時間帯）'!$C$6:$K$35,9,FALSE))</f>
        <v/>
      </c>
      <c r="AV35" s="296" t="str">
        <f>IF(AV34="","",VLOOKUP(AV34,'【記載例】シフト記号表（勤務時間帯）'!$C$6:$K$35,9,FALSE))</f>
        <v/>
      </c>
      <c r="AW35" s="296" t="str">
        <f>IF(AW34="","",VLOOKUP(AW34,'【記載例】シフト記号表（勤務時間帯）'!$C$6:$K$35,9,FALSE))</f>
        <v/>
      </c>
      <c r="AX35" s="657">
        <f>IF($BB$3="４週",SUM(S35:AT35),IF($BB$3="暦月",SUM(S35:AW35),""))</f>
        <v>48</v>
      </c>
      <c r="AY35" s="658"/>
      <c r="AZ35" s="659">
        <f>IF($BB$3="４週",AX35/4,IF($BB$3="暦月",【記載例】認知症対応型通所!AX35/(【記載例】認知症対応型通所!$BB$8/7),""))</f>
        <v>12</v>
      </c>
      <c r="BA35" s="660"/>
      <c r="BB35" s="706"/>
      <c r="BC35" s="707"/>
      <c r="BD35" s="707"/>
      <c r="BE35" s="707"/>
      <c r="BF35" s="708"/>
    </row>
    <row r="36" spans="2:58" ht="20.25" customHeight="1">
      <c r="B36" s="831"/>
      <c r="C36" s="676"/>
      <c r="D36" s="677"/>
      <c r="E36" s="678"/>
      <c r="F36" s="294" t="str">
        <f>C34</f>
        <v>看護職員</v>
      </c>
      <c r="G36" s="701"/>
      <c r="H36" s="685"/>
      <c r="I36" s="683"/>
      <c r="J36" s="683"/>
      <c r="K36" s="684"/>
      <c r="L36" s="702"/>
      <c r="M36" s="696"/>
      <c r="N36" s="696"/>
      <c r="O36" s="697"/>
      <c r="P36" s="698" t="s">
        <v>629</v>
      </c>
      <c r="Q36" s="699"/>
      <c r="R36" s="700"/>
      <c r="S36" s="299" t="str">
        <f>IF(S34="","",VLOOKUP(S34,'【記載例】シフト記号表（勤務時間帯）'!$C$6:$U$35,19,FALSE))</f>
        <v/>
      </c>
      <c r="T36" s="300">
        <f>IF(T34="","",VLOOKUP(T34,'【記載例】シフト記号表（勤務時間帯）'!$C$6:$U$35,19,FALSE))</f>
        <v>4</v>
      </c>
      <c r="U36" s="300" t="str">
        <f>IF(U34="","",VLOOKUP(U34,'【記載例】シフト記号表（勤務時間帯）'!$C$6:$U$35,19,FALSE))</f>
        <v/>
      </c>
      <c r="V36" s="300" t="str">
        <f>IF(V34="","",VLOOKUP(V34,'【記載例】シフト記号表（勤務時間帯）'!$C$6:$U$35,19,FALSE))</f>
        <v/>
      </c>
      <c r="W36" s="300">
        <f>IF(W34="","",VLOOKUP(W34,'【記載例】シフト記号表（勤務時間帯）'!$C$6:$U$35,19,FALSE))</f>
        <v>4</v>
      </c>
      <c r="X36" s="300" t="str">
        <f>IF(X34="","",VLOOKUP(X34,'【記載例】シフト記号表（勤務時間帯）'!$C$6:$U$35,19,FALSE))</f>
        <v/>
      </c>
      <c r="Y36" s="301">
        <f>IF(Y34="","",VLOOKUP(Y34,'【記載例】シフト記号表（勤務時間帯）'!$C$6:$U$35,19,FALSE))</f>
        <v>4</v>
      </c>
      <c r="Z36" s="299" t="str">
        <f>IF(Z34="","",VLOOKUP(Z34,'【記載例】シフト記号表（勤務時間帯）'!$C$6:$U$35,19,FALSE))</f>
        <v/>
      </c>
      <c r="AA36" s="300">
        <f>IF(AA34="","",VLOOKUP(AA34,'【記載例】シフト記号表（勤務時間帯）'!$C$6:$U$35,19,FALSE))</f>
        <v>4</v>
      </c>
      <c r="AB36" s="300" t="str">
        <f>IF(AB34="","",VLOOKUP(AB34,'【記載例】シフト記号表（勤務時間帯）'!$C$6:$U$35,19,FALSE))</f>
        <v/>
      </c>
      <c r="AC36" s="300" t="str">
        <f>IF(AC34="","",VLOOKUP(AC34,'【記載例】シフト記号表（勤務時間帯）'!$C$6:$U$35,19,FALSE))</f>
        <v/>
      </c>
      <c r="AD36" s="300">
        <f>IF(AD34="","",VLOOKUP(AD34,'【記載例】シフト記号表（勤務時間帯）'!$C$6:$U$35,19,FALSE))</f>
        <v>4</v>
      </c>
      <c r="AE36" s="300" t="str">
        <f>IF(AE34="","",VLOOKUP(AE34,'【記載例】シフト記号表（勤務時間帯）'!$C$6:$U$35,19,FALSE))</f>
        <v/>
      </c>
      <c r="AF36" s="301">
        <f>IF(AF34="","",VLOOKUP(AF34,'【記載例】シフト記号表（勤務時間帯）'!$C$6:$U$35,19,FALSE))</f>
        <v>4</v>
      </c>
      <c r="AG36" s="299" t="str">
        <f>IF(AG34="","",VLOOKUP(AG34,'【記載例】シフト記号表（勤務時間帯）'!$C$6:$U$35,19,FALSE))</f>
        <v/>
      </c>
      <c r="AH36" s="300">
        <f>IF(AH34="","",VLOOKUP(AH34,'【記載例】シフト記号表（勤務時間帯）'!$C$6:$U$35,19,FALSE))</f>
        <v>4</v>
      </c>
      <c r="AI36" s="300" t="str">
        <f>IF(AI34="","",VLOOKUP(AI34,'【記載例】シフト記号表（勤務時間帯）'!$C$6:$U$35,19,FALSE))</f>
        <v/>
      </c>
      <c r="AJ36" s="300" t="str">
        <f>IF(AJ34="","",VLOOKUP(AJ34,'【記載例】シフト記号表（勤務時間帯）'!$C$6:$U$35,19,FALSE))</f>
        <v/>
      </c>
      <c r="AK36" s="300">
        <f>IF(AK34="","",VLOOKUP(AK34,'【記載例】シフト記号表（勤務時間帯）'!$C$6:$U$35,19,FALSE))</f>
        <v>4</v>
      </c>
      <c r="AL36" s="300" t="str">
        <f>IF(AL34="","",VLOOKUP(AL34,'【記載例】シフト記号表（勤務時間帯）'!$C$6:$U$35,19,FALSE))</f>
        <v/>
      </c>
      <c r="AM36" s="301">
        <f>IF(AM34="","",VLOOKUP(AM34,'【記載例】シフト記号表（勤務時間帯）'!$C$6:$U$35,19,FALSE))</f>
        <v>4</v>
      </c>
      <c r="AN36" s="299" t="str">
        <f>IF(AN34="","",VLOOKUP(AN34,'【記載例】シフト記号表（勤務時間帯）'!$C$6:$U$35,19,FALSE))</f>
        <v/>
      </c>
      <c r="AO36" s="300">
        <f>IF(AO34="","",VLOOKUP(AO34,'【記載例】シフト記号表（勤務時間帯）'!$C$6:$U$35,19,FALSE))</f>
        <v>4</v>
      </c>
      <c r="AP36" s="300" t="str">
        <f>IF(AP34="","",VLOOKUP(AP34,'【記載例】シフト記号表（勤務時間帯）'!$C$6:$U$35,19,FALSE))</f>
        <v/>
      </c>
      <c r="AQ36" s="300" t="str">
        <f>IF(AQ34="","",VLOOKUP(AQ34,'【記載例】シフト記号表（勤務時間帯）'!$C$6:$U$35,19,FALSE))</f>
        <v/>
      </c>
      <c r="AR36" s="300">
        <f>IF(AR34="","",VLOOKUP(AR34,'【記載例】シフト記号表（勤務時間帯）'!$C$6:$U$35,19,FALSE))</f>
        <v>4</v>
      </c>
      <c r="AS36" s="300" t="str">
        <f>IF(AS34="","",VLOOKUP(AS34,'【記載例】シフト記号表（勤務時間帯）'!$C$6:$U$35,19,FALSE))</f>
        <v/>
      </c>
      <c r="AT36" s="301">
        <f>IF(AT34="","",VLOOKUP(AT34,'【記載例】シフト記号表（勤務時間帯）'!$C$6:$U$35,19,FALSE))</f>
        <v>4</v>
      </c>
      <c r="AU36" s="299" t="str">
        <f>IF(AU34="","",VLOOKUP(AU34,'【記載例】シフト記号表（勤務時間帯）'!$C$6:$U$35,19,FALSE))</f>
        <v/>
      </c>
      <c r="AV36" s="300" t="str">
        <f>IF(AV34="","",VLOOKUP(AV34,'【記載例】シフト記号表（勤務時間帯）'!$C$6:$U$35,19,FALSE))</f>
        <v/>
      </c>
      <c r="AW36" s="300" t="str">
        <f>IF(AW34="","",VLOOKUP(AW34,'【記載例】シフト記号表（勤務時間帯）'!$C$6:$U$35,19,FALSE))</f>
        <v/>
      </c>
      <c r="AX36" s="664">
        <f>IF($BB$3="４週",SUM(S36:AT36),IF($BB$3="暦月",SUM(S36:AW36),""))</f>
        <v>48</v>
      </c>
      <c r="AY36" s="665"/>
      <c r="AZ36" s="666">
        <f>IF($BB$3="４週",AX36/4,IF($BB$3="暦月",【記載例】認知症対応型通所!AX36/(【記載例】認知症対応型通所!$BB$8/7),""))</f>
        <v>12</v>
      </c>
      <c r="BA36" s="667"/>
      <c r="BB36" s="709"/>
      <c r="BC36" s="710"/>
      <c r="BD36" s="710"/>
      <c r="BE36" s="710"/>
      <c r="BF36" s="711"/>
    </row>
    <row r="37" spans="2:58" ht="20.25" customHeight="1">
      <c r="B37" s="831">
        <f>B34+1</f>
        <v>6</v>
      </c>
      <c r="C37" s="670" t="s">
        <v>636</v>
      </c>
      <c r="D37" s="671"/>
      <c r="E37" s="672"/>
      <c r="F37" s="302"/>
      <c r="G37" s="679" t="s">
        <v>633</v>
      </c>
      <c r="H37" s="682" t="s">
        <v>645</v>
      </c>
      <c r="I37" s="683"/>
      <c r="J37" s="683"/>
      <c r="K37" s="684"/>
      <c r="L37" s="689" t="s">
        <v>635</v>
      </c>
      <c r="M37" s="646"/>
      <c r="N37" s="646"/>
      <c r="O37" s="647"/>
      <c r="P37" s="692" t="s">
        <v>626</v>
      </c>
      <c r="Q37" s="693"/>
      <c r="R37" s="694"/>
      <c r="S37" s="291"/>
      <c r="T37" s="292" t="s">
        <v>483</v>
      </c>
      <c r="U37" s="292" t="s">
        <v>483</v>
      </c>
      <c r="V37" s="292"/>
      <c r="W37" s="292"/>
      <c r="X37" s="292" t="s">
        <v>483</v>
      </c>
      <c r="Y37" s="293"/>
      <c r="Z37" s="291"/>
      <c r="AA37" s="292" t="s">
        <v>483</v>
      </c>
      <c r="AB37" s="292" t="s">
        <v>483</v>
      </c>
      <c r="AC37" s="292"/>
      <c r="AD37" s="292"/>
      <c r="AE37" s="292" t="s">
        <v>483</v>
      </c>
      <c r="AF37" s="293"/>
      <c r="AG37" s="291"/>
      <c r="AH37" s="292" t="s">
        <v>483</v>
      </c>
      <c r="AI37" s="292" t="s">
        <v>483</v>
      </c>
      <c r="AJ37" s="292"/>
      <c r="AK37" s="292"/>
      <c r="AL37" s="292" t="s">
        <v>483</v>
      </c>
      <c r="AM37" s="293"/>
      <c r="AN37" s="291"/>
      <c r="AO37" s="292" t="s">
        <v>483</v>
      </c>
      <c r="AP37" s="292" t="s">
        <v>483</v>
      </c>
      <c r="AQ37" s="292"/>
      <c r="AR37" s="292"/>
      <c r="AS37" s="292" t="s">
        <v>483</v>
      </c>
      <c r="AT37" s="293"/>
      <c r="AU37" s="291"/>
      <c r="AV37" s="292"/>
      <c r="AW37" s="292"/>
      <c r="AX37" s="641"/>
      <c r="AY37" s="642"/>
      <c r="AZ37" s="643"/>
      <c r="BA37" s="644"/>
      <c r="BB37" s="703" t="s">
        <v>630</v>
      </c>
      <c r="BC37" s="704"/>
      <c r="BD37" s="704"/>
      <c r="BE37" s="704"/>
      <c r="BF37" s="705"/>
    </row>
    <row r="38" spans="2:58" ht="20.25" customHeight="1">
      <c r="B38" s="831"/>
      <c r="C38" s="673"/>
      <c r="D38" s="674"/>
      <c r="E38" s="675"/>
      <c r="F38" s="294"/>
      <c r="G38" s="680"/>
      <c r="H38" s="685"/>
      <c r="I38" s="683"/>
      <c r="J38" s="683"/>
      <c r="K38" s="684"/>
      <c r="L38" s="690"/>
      <c r="M38" s="649"/>
      <c r="N38" s="649"/>
      <c r="O38" s="650"/>
      <c r="P38" s="654" t="s">
        <v>628</v>
      </c>
      <c r="Q38" s="655"/>
      <c r="R38" s="656"/>
      <c r="S38" s="295" t="str">
        <f>IF(S37="","",VLOOKUP(S37,'【記載例】シフト記号表（勤務時間帯）'!$C$6:$K$35,9,FALSE))</f>
        <v/>
      </c>
      <c r="T38" s="296">
        <f>IF(T37="","",VLOOKUP(T37,'【記載例】シフト記号表（勤務時間帯）'!$C$6:$K$35,9,FALSE))</f>
        <v>8</v>
      </c>
      <c r="U38" s="296">
        <f>IF(U37="","",VLOOKUP(U37,'【記載例】シフト記号表（勤務時間帯）'!$C$6:$K$35,9,FALSE))</f>
        <v>8</v>
      </c>
      <c r="V38" s="296" t="str">
        <f>IF(V37="","",VLOOKUP(V37,'【記載例】シフト記号表（勤務時間帯）'!$C$6:$K$35,9,FALSE))</f>
        <v/>
      </c>
      <c r="W38" s="296" t="str">
        <f>IF(W37="","",VLOOKUP(W37,'【記載例】シフト記号表（勤務時間帯）'!$C$6:$K$35,9,FALSE))</f>
        <v/>
      </c>
      <c r="X38" s="296">
        <f>IF(X37="","",VLOOKUP(X37,'【記載例】シフト記号表（勤務時間帯）'!$C$6:$K$35,9,FALSE))</f>
        <v>8</v>
      </c>
      <c r="Y38" s="297" t="str">
        <f>IF(Y37="","",VLOOKUP(Y37,'【記載例】シフト記号表（勤務時間帯）'!$C$6:$K$35,9,FALSE))</f>
        <v/>
      </c>
      <c r="Z38" s="295" t="str">
        <f>IF(Z37="","",VLOOKUP(Z37,'【記載例】シフト記号表（勤務時間帯）'!$C$6:$K$35,9,FALSE))</f>
        <v/>
      </c>
      <c r="AA38" s="296">
        <f>IF(AA37="","",VLOOKUP(AA37,'【記載例】シフト記号表（勤務時間帯）'!$C$6:$K$35,9,FALSE))</f>
        <v>8</v>
      </c>
      <c r="AB38" s="296">
        <f>IF(AB37="","",VLOOKUP(AB37,'【記載例】シフト記号表（勤務時間帯）'!$C$6:$K$35,9,FALSE))</f>
        <v>8</v>
      </c>
      <c r="AC38" s="296" t="str">
        <f>IF(AC37="","",VLOOKUP(AC37,'【記載例】シフト記号表（勤務時間帯）'!$C$6:$K$35,9,FALSE))</f>
        <v/>
      </c>
      <c r="AD38" s="296" t="str">
        <f>IF(AD37="","",VLOOKUP(AD37,'【記載例】シフト記号表（勤務時間帯）'!$C$6:$K$35,9,FALSE))</f>
        <v/>
      </c>
      <c r="AE38" s="296">
        <f>IF(AE37="","",VLOOKUP(AE37,'【記載例】シフト記号表（勤務時間帯）'!$C$6:$K$35,9,FALSE))</f>
        <v>8</v>
      </c>
      <c r="AF38" s="297" t="str">
        <f>IF(AF37="","",VLOOKUP(AF37,'【記載例】シフト記号表（勤務時間帯）'!$C$6:$K$35,9,FALSE))</f>
        <v/>
      </c>
      <c r="AG38" s="295" t="str">
        <f>IF(AG37="","",VLOOKUP(AG37,'【記載例】シフト記号表（勤務時間帯）'!$C$6:$K$35,9,FALSE))</f>
        <v/>
      </c>
      <c r="AH38" s="296">
        <f>IF(AH37="","",VLOOKUP(AH37,'【記載例】シフト記号表（勤務時間帯）'!$C$6:$K$35,9,FALSE))</f>
        <v>8</v>
      </c>
      <c r="AI38" s="296">
        <f>IF(AI37="","",VLOOKUP(AI37,'【記載例】シフト記号表（勤務時間帯）'!$C$6:$K$35,9,FALSE))</f>
        <v>8</v>
      </c>
      <c r="AJ38" s="296" t="str">
        <f>IF(AJ37="","",VLOOKUP(AJ37,'【記載例】シフト記号表（勤務時間帯）'!$C$6:$K$35,9,FALSE))</f>
        <v/>
      </c>
      <c r="AK38" s="296" t="str">
        <f>IF(AK37="","",VLOOKUP(AK37,'【記載例】シフト記号表（勤務時間帯）'!$C$6:$K$35,9,FALSE))</f>
        <v/>
      </c>
      <c r="AL38" s="296">
        <f>IF(AL37="","",VLOOKUP(AL37,'【記載例】シフト記号表（勤務時間帯）'!$C$6:$K$35,9,FALSE))</f>
        <v>8</v>
      </c>
      <c r="AM38" s="297" t="str">
        <f>IF(AM37="","",VLOOKUP(AM37,'【記載例】シフト記号表（勤務時間帯）'!$C$6:$K$35,9,FALSE))</f>
        <v/>
      </c>
      <c r="AN38" s="295" t="str">
        <f>IF(AN37="","",VLOOKUP(AN37,'【記載例】シフト記号表（勤務時間帯）'!$C$6:$K$35,9,FALSE))</f>
        <v/>
      </c>
      <c r="AO38" s="296">
        <f>IF(AO37="","",VLOOKUP(AO37,'【記載例】シフト記号表（勤務時間帯）'!$C$6:$K$35,9,FALSE))</f>
        <v>8</v>
      </c>
      <c r="AP38" s="296">
        <f>IF(AP37="","",VLOOKUP(AP37,'【記載例】シフト記号表（勤務時間帯）'!$C$6:$K$35,9,FALSE))</f>
        <v>8</v>
      </c>
      <c r="AQ38" s="296" t="str">
        <f>IF(AQ37="","",VLOOKUP(AQ37,'【記載例】シフト記号表（勤務時間帯）'!$C$6:$K$35,9,FALSE))</f>
        <v/>
      </c>
      <c r="AR38" s="296" t="str">
        <f>IF(AR37="","",VLOOKUP(AR37,'【記載例】シフト記号表（勤務時間帯）'!$C$6:$K$35,9,FALSE))</f>
        <v/>
      </c>
      <c r="AS38" s="296">
        <f>IF(AS37="","",VLOOKUP(AS37,'【記載例】シフト記号表（勤務時間帯）'!$C$6:$K$35,9,FALSE))</f>
        <v>8</v>
      </c>
      <c r="AT38" s="297" t="str">
        <f>IF(AT37="","",VLOOKUP(AT37,'【記載例】シフト記号表（勤務時間帯）'!$C$6:$K$35,9,FALSE))</f>
        <v/>
      </c>
      <c r="AU38" s="295" t="str">
        <f>IF(AU37="","",VLOOKUP(AU37,'【記載例】シフト記号表（勤務時間帯）'!$C$6:$K$35,9,FALSE))</f>
        <v/>
      </c>
      <c r="AV38" s="296" t="str">
        <f>IF(AV37="","",VLOOKUP(AV37,'【記載例】シフト記号表（勤務時間帯）'!$C$6:$K$35,9,FALSE))</f>
        <v/>
      </c>
      <c r="AW38" s="296" t="str">
        <f>IF(AW37="","",VLOOKUP(AW37,'【記載例】シフト記号表（勤務時間帯）'!$C$6:$K$35,9,FALSE))</f>
        <v/>
      </c>
      <c r="AX38" s="657">
        <f>IF($BB$3="４週",SUM(S38:AT38),IF($BB$3="暦月",SUM(S38:AW38),""))</f>
        <v>96</v>
      </c>
      <c r="AY38" s="658"/>
      <c r="AZ38" s="659">
        <f>IF($BB$3="４週",AX38/4,IF($BB$3="暦月",【記載例】認知症対応型通所!AX38/(【記載例】認知症対応型通所!$BB$8/7),""))</f>
        <v>24</v>
      </c>
      <c r="BA38" s="660"/>
      <c r="BB38" s="706"/>
      <c r="BC38" s="707"/>
      <c r="BD38" s="707"/>
      <c r="BE38" s="707"/>
      <c r="BF38" s="708"/>
    </row>
    <row r="39" spans="2:58" ht="20.25" customHeight="1">
      <c r="B39" s="831"/>
      <c r="C39" s="676"/>
      <c r="D39" s="677"/>
      <c r="E39" s="678"/>
      <c r="F39" s="294" t="str">
        <f>C37</f>
        <v>介護職員</v>
      </c>
      <c r="G39" s="701"/>
      <c r="H39" s="685"/>
      <c r="I39" s="683"/>
      <c r="J39" s="683"/>
      <c r="K39" s="684"/>
      <c r="L39" s="702"/>
      <c r="M39" s="696"/>
      <c r="N39" s="696"/>
      <c r="O39" s="697"/>
      <c r="P39" s="698" t="s">
        <v>629</v>
      </c>
      <c r="Q39" s="699"/>
      <c r="R39" s="700"/>
      <c r="S39" s="299" t="str">
        <f>IF(S37="","",VLOOKUP(S37,'【記載例】シフト記号表（勤務時間帯）'!$C$6:$U$35,19,FALSE))</f>
        <v/>
      </c>
      <c r="T39" s="300">
        <f>IF(T37="","",VLOOKUP(T37,'【記載例】シフト記号表（勤務時間帯）'!$C$6:$U$35,19,FALSE))</f>
        <v>7</v>
      </c>
      <c r="U39" s="300">
        <f>IF(U37="","",VLOOKUP(U37,'【記載例】シフト記号表（勤務時間帯）'!$C$6:$U$35,19,FALSE))</f>
        <v>7</v>
      </c>
      <c r="V39" s="300" t="str">
        <f>IF(V37="","",VLOOKUP(V37,'【記載例】シフト記号表（勤務時間帯）'!$C$6:$U$35,19,FALSE))</f>
        <v/>
      </c>
      <c r="W39" s="300" t="str">
        <f>IF(W37="","",VLOOKUP(W37,'【記載例】シフト記号表（勤務時間帯）'!$C$6:$U$35,19,FALSE))</f>
        <v/>
      </c>
      <c r="X39" s="300">
        <f>IF(X37="","",VLOOKUP(X37,'【記載例】シフト記号表（勤務時間帯）'!$C$6:$U$35,19,FALSE))</f>
        <v>7</v>
      </c>
      <c r="Y39" s="301" t="str">
        <f>IF(Y37="","",VLOOKUP(Y37,'【記載例】シフト記号表（勤務時間帯）'!$C$6:$U$35,19,FALSE))</f>
        <v/>
      </c>
      <c r="Z39" s="299" t="str">
        <f>IF(Z37="","",VLOOKUP(Z37,'【記載例】シフト記号表（勤務時間帯）'!$C$6:$U$35,19,FALSE))</f>
        <v/>
      </c>
      <c r="AA39" s="300">
        <f>IF(AA37="","",VLOOKUP(AA37,'【記載例】シフト記号表（勤務時間帯）'!$C$6:$U$35,19,FALSE))</f>
        <v>7</v>
      </c>
      <c r="AB39" s="300">
        <f>IF(AB37="","",VLOOKUP(AB37,'【記載例】シフト記号表（勤務時間帯）'!$C$6:$U$35,19,FALSE))</f>
        <v>7</v>
      </c>
      <c r="AC39" s="300" t="str">
        <f>IF(AC37="","",VLOOKUP(AC37,'【記載例】シフト記号表（勤務時間帯）'!$C$6:$U$35,19,FALSE))</f>
        <v/>
      </c>
      <c r="AD39" s="300" t="str">
        <f>IF(AD37="","",VLOOKUP(AD37,'【記載例】シフト記号表（勤務時間帯）'!$C$6:$U$35,19,FALSE))</f>
        <v/>
      </c>
      <c r="AE39" s="300">
        <f>IF(AE37="","",VLOOKUP(AE37,'【記載例】シフト記号表（勤務時間帯）'!$C$6:$U$35,19,FALSE))</f>
        <v>7</v>
      </c>
      <c r="AF39" s="301" t="str">
        <f>IF(AF37="","",VLOOKUP(AF37,'【記載例】シフト記号表（勤務時間帯）'!$C$6:$U$35,19,FALSE))</f>
        <v/>
      </c>
      <c r="AG39" s="299" t="str">
        <f>IF(AG37="","",VLOOKUP(AG37,'【記載例】シフト記号表（勤務時間帯）'!$C$6:$U$35,19,FALSE))</f>
        <v/>
      </c>
      <c r="AH39" s="300">
        <f>IF(AH37="","",VLOOKUP(AH37,'【記載例】シフト記号表（勤務時間帯）'!$C$6:$U$35,19,FALSE))</f>
        <v>7</v>
      </c>
      <c r="AI39" s="300">
        <f>IF(AI37="","",VLOOKUP(AI37,'【記載例】シフト記号表（勤務時間帯）'!$C$6:$U$35,19,FALSE))</f>
        <v>7</v>
      </c>
      <c r="AJ39" s="300" t="str">
        <f>IF(AJ37="","",VLOOKUP(AJ37,'【記載例】シフト記号表（勤務時間帯）'!$C$6:$U$35,19,FALSE))</f>
        <v/>
      </c>
      <c r="AK39" s="300" t="str">
        <f>IF(AK37="","",VLOOKUP(AK37,'【記載例】シフト記号表（勤務時間帯）'!$C$6:$U$35,19,FALSE))</f>
        <v/>
      </c>
      <c r="AL39" s="300">
        <f>IF(AL37="","",VLOOKUP(AL37,'【記載例】シフト記号表（勤務時間帯）'!$C$6:$U$35,19,FALSE))</f>
        <v>7</v>
      </c>
      <c r="AM39" s="301" t="str">
        <f>IF(AM37="","",VLOOKUP(AM37,'【記載例】シフト記号表（勤務時間帯）'!$C$6:$U$35,19,FALSE))</f>
        <v/>
      </c>
      <c r="AN39" s="299" t="str">
        <f>IF(AN37="","",VLOOKUP(AN37,'【記載例】シフト記号表（勤務時間帯）'!$C$6:$U$35,19,FALSE))</f>
        <v/>
      </c>
      <c r="AO39" s="300">
        <f>IF(AO37="","",VLOOKUP(AO37,'【記載例】シフト記号表（勤務時間帯）'!$C$6:$U$35,19,FALSE))</f>
        <v>7</v>
      </c>
      <c r="AP39" s="300">
        <f>IF(AP37="","",VLOOKUP(AP37,'【記載例】シフト記号表（勤務時間帯）'!$C$6:$U$35,19,FALSE))</f>
        <v>7</v>
      </c>
      <c r="AQ39" s="300" t="str">
        <f>IF(AQ37="","",VLOOKUP(AQ37,'【記載例】シフト記号表（勤務時間帯）'!$C$6:$U$35,19,FALSE))</f>
        <v/>
      </c>
      <c r="AR39" s="300" t="str">
        <f>IF(AR37="","",VLOOKUP(AR37,'【記載例】シフト記号表（勤務時間帯）'!$C$6:$U$35,19,FALSE))</f>
        <v/>
      </c>
      <c r="AS39" s="300">
        <f>IF(AS37="","",VLOOKUP(AS37,'【記載例】シフト記号表（勤務時間帯）'!$C$6:$U$35,19,FALSE))</f>
        <v>7</v>
      </c>
      <c r="AT39" s="301" t="str">
        <f>IF(AT37="","",VLOOKUP(AT37,'【記載例】シフト記号表（勤務時間帯）'!$C$6:$U$35,19,FALSE))</f>
        <v/>
      </c>
      <c r="AU39" s="299" t="str">
        <f>IF(AU37="","",VLOOKUP(AU37,'【記載例】シフト記号表（勤務時間帯）'!$C$6:$U$35,19,FALSE))</f>
        <v/>
      </c>
      <c r="AV39" s="300" t="str">
        <f>IF(AV37="","",VLOOKUP(AV37,'【記載例】シフト記号表（勤務時間帯）'!$C$6:$U$35,19,FALSE))</f>
        <v/>
      </c>
      <c r="AW39" s="300" t="str">
        <f>IF(AW37="","",VLOOKUP(AW37,'【記載例】シフト記号表（勤務時間帯）'!$C$6:$U$35,19,FALSE))</f>
        <v/>
      </c>
      <c r="AX39" s="664">
        <f>IF($BB$3="４週",SUM(S39:AT39),IF($BB$3="暦月",SUM(S39:AW39),""))</f>
        <v>84</v>
      </c>
      <c r="AY39" s="665"/>
      <c r="AZ39" s="666">
        <f>IF($BB$3="４週",AX39/4,IF($BB$3="暦月",【記載例】認知症対応型通所!AX39/(【記載例】認知症対応型通所!$BB$8/7),""))</f>
        <v>21</v>
      </c>
      <c r="BA39" s="667"/>
      <c r="BB39" s="709"/>
      <c r="BC39" s="710"/>
      <c r="BD39" s="710"/>
      <c r="BE39" s="710"/>
      <c r="BF39" s="711"/>
    </row>
    <row r="40" spans="2:58" ht="20.25" customHeight="1">
      <c r="B40" s="831">
        <f>B37+1</f>
        <v>7</v>
      </c>
      <c r="C40" s="670" t="s">
        <v>636</v>
      </c>
      <c r="D40" s="671"/>
      <c r="E40" s="672"/>
      <c r="F40" s="302"/>
      <c r="G40" s="679" t="s">
        <v>633</v>
      </c>
      <c r="H40" s="682" t="s">
        <v>645</v>
      </c>
      <c r="I40" s="683"/>
      <c r="J40" s="683"/>
      <c r="K40" s="684"/>
      <c r="L40" s="689" t="s">
        <v>646</v>
      </c>
      <c r="M40" s="646"/>
      <c r="N40" s="646"/>
      <c r="O40" s="647"/>
      <c r="P40" s="692" t="s">
        <v>626</v>
      </c>
      <c r="Q40" s="693"/>
      <c r="R40" s="694"/>
      <c r="S40" s="291"/>
      <c r="T40" s="292"/>
      <c r="U40" s="292"/>
      <c r="V40" s="292"/>
      <c r="W40" s="292"/>
      <c r="X40" s="292"/>
      <c r="Y40" s="293" t="s">
        <v>483</v>
      </c>
      <c r="Z40" s="291"/>
      <c r="AA40" s="292"/>
      <c r="AB40" s="292"/>
      <c r="AC40" s="292"/>
      <c r="AD40" s="292"/>
      <c r="AE40" s="292"/>
      <c r="AF40" s="293" t="s">
        <v>483</v>
      </c>
      <c r="AG40" s="291"/>
      <c r="AH40" s="292"/>
      <c r="AI40" s="292"/>
      <c r="AJ40" s="292"/>
      <c r="AK40" s="292"/>
      <c r="AL40" s="292"/>
      <c r="AM40" s="293" t="s">
        <v>483</v>
      </c>
      <c r="AN40" s="291"/>
      <c r="AO40" s="292"/>
      <c r="AP40" s="292"/>
      <c r="AQ40" s="292"/>
      <c r="AR40" s="292"/>
      <c r="AS40" s="292"/>
      <c r="AT40" s="293" t="s">
        <v>483</v>
      </c>
      <c r="AU40" s="291"/>
      <c r="AV40" s="292"/>
      <c r="AW40" s="292"/>
      <c r="AX40" s="641"/>
      <c r="AY40" s="642"/>
      <c r="AZ40" s="643"/>
      <c r="BA40" s="644"/>
      <c r="BB40" s="703" t="s">
        <v>647</v>
      </c>
      <c r="BC40" s="704"/>
      <c r="BD40" s="704"/>
      <c r="BE40" s="704"/>
      <c r="BF40" s="705"/>
    </row>
    <row r="41" spans="2:58" ht="20.25" customHeight="1">
      <c r="B41" s="831"/>
      <c r="C41" s="673"/>
      <c r="D41" s="674"/>
      <c r="E41" s="675"/>
      <c r="F41" s="294"/>
      <c r="G41" s="680"/>
      <c r="H41" s="685"/>
      <c r="I41" s="683"/>
      <c r="J41" s="683"/>
      <c r="K41" s="684"/>
      <c r="L41" s="690"/>
      <c r="M41" s="649"/>
      <c r="N41" s="649"/>
      <c r="O41" s="650"/>
      <c r="P41" s="654" t="s">
        <v>628</v>
      </c>
      <c r="Q41" s="655"/>
      <c r="R41" s="656"/>
      <c r="S41" s="295" t="str">
        <f>IF(S40="","",VLOOKUP(S40,'【記載例】シフト記号表（勤務時間帯）'!$C$6:$K$35,9,FALSE))</f>
        <v/>
      </c>
      <c r="T41" s="296" t="str">
        <f>IF(T40="","",VLOOKUP(T40,'【記載例】シフト記号表（勤務時間帯）'!$C$6:$K$35,9,FALSE))</f>
        <v/>
      </c>
      <c r="U41" s="296" t="str">
        <f>IF(U40="","",VLOOKUP(U40,'【記載例】シフト記号表（勤務時間帯）'!$C$6:$K$35,9,FALSE))</f>
        <v/>
      </c>
      <c r="V41" s="296" t="str">
        <f>IF(V40="","",VLOOKUP(V40,'【記載例】シフト記号表（勤務時間帯）'!$C$6:$K$35,9,FALSE))</f>
        <v/>
      </c>
      <c r="W41" s="296" t="str">
        <f>IF(W40="","",VLOOKUP(W40,'【記載例】シフト記号表（勤務時間帯）'!$C$6:$K$35,9,FALSE))</f>
        <v/>
      </c>
      <c r="X41" s="296" t="str">
        <f>IF(X40="","",VLOOKUP(X40,'【記載例】シフト記号表（勤務時間帯）'!$C$6:$K$35,9,FALSE))</f>
        <v/>
      </c>
      <c r="Y41" s="297">
        <f>IF(Y40="","",VLOOKUP(Y40,'【記載例】シフト記号表（勤務時間帯）'!$C$6:$K$35,9,FALSE))</f>
        <v>8</v>
      </c>
      <c r="Z41" s="295" t="str">
        <f>IF(Z40="","",VLOOKUP(Z40,'【記載例】シフト記号表（勤務時間帯）'!$C$6:$K$35,9,FALSE))</f>
        <v/>
      </c>
      <c r="AA41" s="296" t="str">
        <f>IF(AA40="","",VLOOKUP(AA40,'【記載例】シフト記号表（勤務時間帯）'!$C$6:$K$35,9,FALSE))</f>
        <v/>
      </c>
      <c r="AB41" s="296" t="str">
        <f>IF(AB40="","",VLOOKUP(AB40,'【記載例】シフト記号表（勤務時間帯）'!$C$6:$K$35,9,FALSE))</f>
        <v/>
      </c>
      <c r="AC41" s="296" t="str">
        <f>IF(AC40="","",VLOOKUP(AC40,'【記載例】シフト記号表（勤務時間帯）'!$C$6:$K$35,9,FALSE))</f>
        <v/>
      </c>
      <c r="AD41" s="296" t="str">
        <f>IF(AD40="","",VLOOKUP(AD40,'【記載例】シフト記号表（勤務時間帯）'!$C$6:$K$35,9,FALSE))</f>
        <v/>
      </c>
      <c r="AE41" s="296" t="str">
        <f>IF(AE40="","",VLOOKUP(AE40,'【記載例】シフト記号表（勤務時間帯）'!$C$6:$K$35,9,FALSE))</f>
        <v/>
      </c>
      <c r="AF41" s="297">
        <f>IF(AF40="","",VLOOKUP(AF40,'【記載例】シフト記号表（勤務時間帯）'!$C$6:$K$35,9,FALSE))</f>
        <v>8</v>
      </c>
      <c r="AG41" s="295" t="str">
        <f>IF(AG40="","",VLOOKUP(AG40,'【記載例】シフト記号表（勤務時間帯）'!$C$6:$K$35,9,FALSE))</f>
        <v/>
      </c>
      <c r="AH41" s="296" t="str">
        <f>IF(AH40="","",VLOOKUP(AH40,'【記載例】シフト記号表（勤務時間帯）'!$C$6:$K$35,9,FALSE))</f>
        <v/>
      </c>
      <c r="AI41" s="296" t="str">
        <f>IF(AI40="","",VLOOKUP(AI40,'【記載例】シフト記号表（勤務時間帯）'!$C$6:$K$35,9,FALSE))</f>
        <v/>
      </c>
      <c r="AJ41" s="296" t="str">
        <f>IF(AJ40="","",VLOOKUP(AJ40,'【記載例】シフト記号表（勤務時間帯）'!$C$6:$K$35,9,FALSE))</f>
        <v/>
      </c>
      <c r="AK41" s="296" t="str">
        <f>IF(AK40="","",VLOOKUP(AK40,'【記載例】シフト記号表（勤務時間帯）'!$C$6:$K$35,9,FALSE))</f>
        <v/>
      </c>
      <c r="AL41" s="296" t="str">
        <f>IF(AL40="","",VLOOKUP(AL40,'【記載例】シフト記号表（勤務時間帯）'!$C$6:$K$35,9,FALSE))</f>
        <v/>
      </c>
      <c r="AM41" s="297">
        <f>IF(AM40="","",VLOOKUP(AM40,'【記載例】シフト記号表（勤務時間帯）'!$C$6:$K$35,9,FALSE))</f>
        <v>8</v>
      </c>
      <c r="AN41" s="295" t="str">
        <f>IF(AN40="","",VLOOKUP(AN40,'【記載例】シフト記号表（勤務時間帯）'!$C$6:$K$35,9,FALSE))</f>
        <v/>
      </c>
      <c r="AO41" s="296" t="str">
        <f>IF(AO40="","",VLOOKUP(AO40,'【記載例】シフト記号表（勤務時間帯）'!$C$6:$K$35,9,FALSE))</f>
        <v/>
      </c>
      <c r="AP41" s="296" t="str">
        <f>IF(AP40="","",VLOOKUP(AP40,'【記載例】シフト記号表（勤務時間帯）'!$C$6:$K$35,9,FALSE))</f>
        <v/>
      </c>
      <c r="AQ41" s="296" t="str">
        <f>IF(AQ40="","",VLOOKUP(AQ40,'【記載例】シフト記号表（勤務時間帯）'!$C$6:$K$35,9,FALSE))</f>
        <v/>
      </c>
      <c r="AR41" s="296" t="str">
        <f>IF(AR40="","",VLOOKUP(AR40,'【記載例】シフト記号表（勤務時間帯）'!$C$6:$K$35,9,FALSE))</f>
        <v/>
      </c>
      <c r="AS41" s="296" t="str">
        <f>IF(AS40="","",VLOOKUP(AS40,'【記載例】シフト記号表（勤務時間帯）'!$C$6:$K$35,9,FALSE))</f>
        <v/>
      </c>
      <c r="AT41" s="297">
        <f>IF(AT40="","",VLOOKUP(AT40,'【記載例】シフト記号表（勤務時間帯）'!$C$6:$K$35,9,FALSE))</f>
        <v>8</v>
      </c>
      <c r="AU41" s="295" t="str">
        <f>IF(AU40="","",VLOOKUP(AU40,'【記載例】シフト記号表（勤務時間帯）'!$C$6:$K$35,9,FALSE))</f>
        <v/>
      </c>
      <c r="AV41" s="296" t="str">
        <f>IF(AV40="","",VLOOKUP(AV40,'【記載例】シフト記号表（勤務時間帯）'!$C$6:$K$35,9,FALSE))</f>
        <v/>
      </c>
      <c r="AW41" s="296" t="str">
        <f>IF(AW40="","",VLOOKUP(AW40,'【記載例】シフト記号表（勤務時間帯）'!$C$6:$K$35,9,FALSE))</f>
        <v/>
      </c>
      <c r="AX41" s="657">
        <f>IF($BB$3="４週",SUM(S41:AT41),IF($BB$3="暦月",SUM(S41:AW41),""))</f>
        <v>32</v>
      </c>
      <c r="AY41" s="658"/>
      <c r="AZ41" s="659">
        <f>IF($BB$3="４週",AX41/4,IF($BB$3="暦月",【記載例】認知症対応型通所!AX41/(【記載例】認知症対応型通所!$BB$8/7),""))</f>
        <v>8</v>
      </c>
      <c r="BA41" s="660"/>
      <c r="BB41" s="706"/>
      <c r="BC41" s="707"/>
      <c r="BD41" s="707"/>
      <c r="BE41" s="707"/>
      <c r="BF41" s="708"/>
    </row>
    <row r="42" spans="2:58" ht="20.25" customHeight="1">
      <c r="B42" s="831"/>
      <c r="C42" s="676"/>
      <c r="D42" s="677"/>
      <c r="E42" s="678"/>
      <c r="F42" s="294" t="str">
        <f>C40</f>
        <v>介護職員</v>
      </c>
      <c r="G42" s="701"/>
      <c r="H42" s="685"/>
      <c r="I42" s="683"/>
      <c r="J42" s="683"/>
      <c r="K42" s="684"/>
      <c r="L42" s="702"/>
      <c r="M42" s="696"/>
      <c r="N42" s="696"/>
      <c r="O42" s="697"/>
      <c r="P42" s="698" t="s">
        <v>629</v>
      </c>
      <c r="Q42" s="699"/>
      <c r="R42" s="700"/>
      <c r="S42" s="299" t="str">
        <f>IF(S40="","",VLOOKUP(S40,'【記載例】シフト記号表（勤務時間帯）'!$C$6:$U$35,19,FALSE))</f>
        <v/>
      </c>
      <c r="T42" s="300" t="str">
        <f>IF(T40="","",VLOOKUP(T40,'【記載例】シフト記号表（勤務時間帯）'!$C$6:$U$35,19,FALSE))</f>
        <v/>
      </c>
      <c r="U42" s="300" t="str">
        <f>IF(U40="","",VLOOKUP(U40,'【記載例】シフト記号表（勤務時間帯）'!$C$6:$U$35,19,FALSE))</f>
        <v/>
      </c>
      <c r="V42" s="300" t="str">
        <f>IF(V40="","",VLOOKUP(V40,'【記載例】シフト記号表（勤務時間帯）'!$C$6:$U$35,19,FALSE))</f>
        <v/>
      </c>
      <c r="W42" s="300" t="str">
        <f>IF(W40="","",VLOOKUP(W40,'【記載例】シフト記号表（勤務時間帯）'!$C$6:$U$35,19,FALSE))</f>
        <v/>
      </c>
      <c r="X42" s="300" t="str">
        <f>IF(X40="","",VLOOKUP(X40,'【記載例】シフト記号表（勤務時間帯）'!$C$6:$U$35,19,FALSE))</f>
        <v/>
      </c>
      <c r="Y42" s="301">
        <f>IF(Y40="","",VLOOKUP(Y40,'【記載例】シフト記号表（勤務時間帯）'!$C$6:$U$35,19,FALSE))</f>
        <v>7</v>
      </c>
      <c r="Z42" s="299" t="str">
        <f>IF(Z40="","",VLOOKUP(Z40,'【記載例】シフト記号表（勤務時間帯）'!$C$6:$U$35,19,FALSE))</f>
        <v/>
      </c>
      <c r="AA42" s="300" t="str">
        <f>IF(AA40="","",VLOOKUP(AA40,'【記載例】シフト記号表（勤務時間帯）'!$C$6:$U$35,19,FALSE))</f>
        <v/>
      </c>
      <c r="AB42" s="300" t="str">
        <f>IF(AB40="","",VLOOKUP(AB40,'【記載例】シフト記号表（勤務時間帯）'!$C$6:$U$35,19,FALSE))</f>
        <v/>
      </c>
      <c r="AC42" s="300" t="str">
        <f>IF(AC40="","",VLOOKUP(AC40,'【記載例】シフト記号表（勤務時間帯）'!$C$6:$U$35,19,FALSE))</f>
        <v/>
      </c>
      <c r="AD42" s="300" t="str">
        <f>IF(AD40="","",VLOOKUP(AD40,'【記載例】シフト記号表（勤務時間帯）'!$C$6:$U$35,19,FALSE))</f>
        <v/>
      </c>
      <c r="AE42" s="300" t="str">
        <f>IF(AE40="","",VLOOKUP(AE40,'【記載例】シフト記号表（勤務時間帯）'!$C$6:$U$35,19,FALSE))</f>
        <v/>
      </c>
      <c r="AF42" s="301">
        <f>IF(AF40="","",VLOOKUP(AF40,'【記載例】シフト記号表（勤務時間帯）'!$C$6:$U$35,19,FALSE))</f>
        <v>7</v>
      </c>
      <c r="AG42" s="299" t="str">
        <f>IF(AG40="","",VLOOKUP(AG40,'【記載例】シフト記号表（勤務時間帯）'!$C$6:$U$35,19,FALSE))</f>
        <v/>
      </c>
      <c r="AH42" s="300" t="str">
        <f>IF(AH40="","",VLOOKUP(AH40,'【記載例】シフト記号表（勤務時間帯）'!$C$6:$U$35,19,FALSE))</f>
        <v/>
      </c>
      <c r="AI42" s="300" t="str">
        <f>IF(AI40="","",VLOOKUP(AI40,'【記載例】シフト記号表（勤務時間帯）'!$C$6:$U$35,19,FALSE))</f>
        <v/>
      </c>
      <c r="AJ42" s="300" t="str">
        <f>IF(AJ40="","",VLOOKUP(AJ40,'【記載例】シフト記号表（勤務時間帯）'!$C$6:$U$35,19,FALSE))</f>
        <v/>
      </c>
      <c r="AK42" s="300" t="str">
        <f>IF(AK40="","",VLOOKUP(AK40,'【記載例】シフト記号表（勤務時間帯）'!$C$6:$U$35,19,FALSE))</f>
        <v/>
      </c>
      <c r="AL42" s="300" t="str">
        <f>IF(AL40="","",VLOOKUP(AL40,'【記載例】シフト記号表（勤務時間帯）'!$C$6:$U$35,19,FALSE))</f>
        <v/>
      </c>
      <c r="AM42" s="301">
        <f>IF(AM40="","",VLOOKUP(AM40,'【記載例】シフト記号表（勤務時間帯）'!$C$6:$U$35,19,FALSE))</f>
        <v>7</v>
      </c>
      <c r="AN42" s="299" t="str">
        <f>IF(AN40="","",VLOOKUP(AN40,'【記載例】シフト記号表（勤務時間帯）'!$C$6:$U$35,19,FALSE))</f>
        <v/>
      </c>
      <c r="AO42" s="300" t="str">
        <f>IF(AO40="","",VLOOKUP(AO40,'【記載例】シフト記号表（勤務時間帯）'!$C$6:$U$35,19,FALSE))</f>
        <v/>
      </c>
      <c r="AP42" s="300" t="str">
        <f>IF(AP40="","",VLOOKUP(AP40,'【記載例】シフト記号表（勤務時間帯）'!$C$6:$U$35,19,FALSE))</f>
        <v/>
      </c>
      <c r="AQ42" s="300" t="str">
        <f>IF(AQ40="","",VLOOKUP(AQ40,'【記載例】シフト記号表（勤務時間帯）'!$C$6:$U$35,19,FALSE))</f>
        <v/>
      </c>
      <c r="AR42" s="300" t="str">
        <f>IF(AR40="","",VLOOKUP(AR40,'【記載例】シフト記号表（勤務時間帯）'!$C$6:$U$35,19,FALSE))</f>
        <v/>
      </c>
      <c r="AS42" s="300" t="str">
        <f>IF(AS40="","",VLOOKUP(AS40,'【記載例】シフト記号表（勤務時間帯）'!$C$6:$U$35,19,FALSE))</f>
        <v/>
      </c>
      <c r="AT42" s="301">
        <f>IF(AT40="","",VLOOKUP(AT40,'【記載例】シフト記号表（勤務時間帯）'!$C$6:$U$35,19,FALSE))</f>
        <v>7</v>
      </c>
      <c r="AU42" s="299" t="str">
        <f>IF(AU40="","",VLOOKUP(AU40,'【記載例】シフト記号表（勤務時間帯）'!$C$6:$U$35,19,FALSE))</f>
        <v/>
      </c>
      <c r="AV42" s="300" t="str">
        <f>IF(AV40="","",VLOOKUP(AV40,'【記載例】シフト記号表（勤務時間帯）'!$C$6:$U$35,19,FALSE))</f>
        <v/>
      </c>
      <c r="AW42" s="300" t="str">
        <f>IF(AW40="","",VLOOKUP(AW40,'【記載例】シフト記号表（勤務時間帯）'!$C$6:$U$35,19,FALSE))</f>
        <v/>
      </c>
      <c r="AX42" s="664">
        <f>IF($BB$3="４週",SUM(S42:AT42),IF($BB$3="暦月",SUM(S42:AW42),""))</f>
        <v>28</v>
      </c>
      <c r="AY42" s="665"/>
      <c r="AZ42" s="666">
        <f>IF($BB$3="４週",AX42/4,IF($BB$3="暦月",【記載例】認知症対応型通所!AX42/(【記載例】認知症対応型通所!$BB$8/7),""))</f>
        <v>7</v>
      </c>
      <c r="BA42" s="667"/>
      <c r="BB42" s="709"/>
      <c r="BC42" s="710"/>
      <c r="BD42" s="710"/>
      <c r="BE42" s="710"/>
      <c r="BF42" s="711"/>
    </row>
    <row r="43" spans="2:58" ht="20.25" customHeight="1">
      <c r="B43" s="831">
        <f>B40+1</f>
        <v>8</v>
      </c>
      <c r="C43" s="670" t="s">
        <v>636</v>
      </c>
      <c r="D43" s="671"/>
      <c r="E43" s="672"/>
      <c r="F43" s="302"/>
      <c r="G43" s="679" t="s">
        <v>623</v>
      </c>
      <c r="H43" s="682" t="s">
        <v>648</v>
      </c>
      <c r="I43" s="683"/>
      <c r="J43" s="683"/>
      <c r="K43" s="684"/>
      <c r="L43" s="689" t="s">
        <v>649</v>
      </c>
      <c r="M43" s="646"/>
      <c r="N43" s="646"/>
      <c r="O43" s="647"/>
      <c r="P43" s="692" t="s">
        <v>626</v>
      </c>
      <c r="Q43" s="693"/>
      <c r="R43" s="694"/>
      <c r="S43" s="291" t="s">
        <v>483</v>
      </c>
      <c r="T43" s="292"/>
      <c r="U43" s="292" t="s">
        <v>483</v>
      </c>
      <c r="V43" s="292" t="s">
        <v>483</v>
      </c>
      <c r="W43" s="292" t="s">
        <v>483</v>
      </c>
      <c r="X43" s="292"/>
      <c r="Y43" s="293" t="s">
        <v>483</v>
      </c>
      <c r="Z43" s="291" t="s">
        <v>483</v>
      </c>
      <c r="AA43" s="292"/>
      <c r="AB43" s="292" t="s">
        <v>483</v>
      </c>
      <c r="AC43" s="292" t="s">
        <v>483</v>
      </c>
      <c r="AD43" s="292" t="s">
        <v>483</v>
      </c>
      <c r="AE43" s="292"/>
      <c r="AF43" s="293" t="s">
        <v>483</v>
      </c>
      <c r="AG43" s="291" t="s">
        <v>483</v>
      </c>
      <c r="AH43" s="292"/>
      <c r="AI43" s="292" t="s">
        <v>483</v>
      </c>
      <c r="AJ43" s="292" t="s">
        <v>483</v>
      </c>
      <c r="AK43" s="292" t="s">
        <v>483</v>
      </c>
      <c r="AL43" s="292"/>
      <c r="AM43" s="293" t="s">
        <v>483</v>
      </c>
      <c r="AN43" s="291" t="s">
        <v>483</v>
      </c>
      <c r="AO43" s="292"/>
      <c r="AP43" s="292" t="s">
        <v>483</v>
      </c>
      <c r="AQ43" s="292" t="s">
        <v>483</v>
      </c>
      <c r="AR43" s="292" t="s">
        <v>483</v>
      </c>
      <c r="AS43" s="292"/>
      <c r="AT43" s="293" t="s">
        <v>483</v>
      </c>
      <c r="AU43" s="291"/>
      <c r="AV43" s="292"/>
      <c r="AW43" s="292"/>
      <c r="AX43" s="641"/>
      <c r="AY43" s="642"/>
      <c r="AZ43" s="643"/>
      <c r="BA43" s="644"/>
      <c r="BB43" s="703"/>
      <c r="BC43" s="704"/>
      <c r="BD43" s="704"/>
      <c r="BE43" s="704"/>
      <c r="BF43" s="705"/>
    </row>
    <row r="44" spans="2:58" ht="20.25" customHeight="1">
      <c r="B44" s="831"/>
      <c r="C44" s="673"/>
      <c r="D44" s="674"/>
      <c r="E44" s="675"/>
      <c r="F44" s="294"/>
      <c r="G44" s="680"/>
      <c r="H44" s="685"/>
      <c r="I44" s="683"/>
      <c r="J44" s="683"/>
      <c r="K44" s="684"/>
      <c r="L44" s="690"/>
      <c r="M44" s="649"/>
      <c r="N44" s="649"/>
      <c r="O44" s="650"/>
      <c r="P44" s="654" t="s">
        <v>628</v>
      </c>
      <c r="Q44" s="655"/>
      <c r="R44" s="656"/>
      <c r="S44" s="295">
        <f>IF(S43="","",VLOOKUP(S43,'【記載例】シフト記号表（勤務時間帯）'!$C$6:$K$35,9,FALSE))</f>
        <v>8</v>
      </c>
      <c r="T44" s="296" t="str">
        <f>IF(T43="","",VLOOKUP(T43,'【記載例】シフト記号表（勤務時間帯）'!$C$6:$K$35,9,FALSE))</f>
        <v/>
      </c>
      <c r="U44" s="296">
        <f>IF(U43="","",VLOOKUP(U43,'【記載例】シフト記号表（勤務時間帯）'!$C$6:$K$35,9,FALSE))</f>
        <v>8</v>
      </c>
      <c r="V44" s="296">
        <f>IF(V43="","",VLOOKUP(V43,'【記載例】シフト記号表（勤務時間帯）'!$C$6:$K$35,9,FALSE))</f>
        <v>8</v>
      </c>
      <c r="W44" s="296">
        <f>IF(W43="","",VLOOKUP(W43,'【記載例】シフト記号表（勤務時間帯）'!$C$6:$K$35,9,FALSE))</f>
        <v>8</v>
      </c>
      <c r="X44" s="296" t="str">
        <f>IF(X43="","",VLOOKUP(X43,'【記載例】シフト記号表（勤務時間帯）'!$C$6:$K$35,9,FALSE))</f>
        <v/>
      </c>
      <c r="Y44" s="297">
        <f>IF(Y43="","",VLOOKUP(Y43,'【記載例】シフト記号表（勤務時間帯）'!$C$6:$K$35,9,FALSE))</f>
        <v>8</v>
      </c>
      <c r="Z44" s="295">
        <f>IF(Z43="","",VLOOKUP(Z43,'【記載例】シフト記号表（勤務時間帯）'!$C$6:$K$35,9,FALSE))</f>
        <v>8</v>
      </c>
      <c r="AA44" s="296" t="str">
        <f>IF(AA43="","",VLOOKUP(AA43,'【記載例】シフト記号表（勤務時間帯）'!$C$6:$K$35,9,FALSE))</f>
        <v/>
      </c>
      <c r="AB44" s="296">
        <f>IF(AB43="","",VLOOKUP(AB43,'【記載例】シフト記号表（勤務時間帯）'!$C$6:$K$35,9,FALSE))</f>
        <v>8</v>
      </c>
      <c r="AC44" s="296">
        <f>IF(AC43="","",VLOOKUP(AC43,'【記載例】シフト記号表（勤務時間帯）'!$C$6:$K$35,9,FALSE))</f>
        <v>8</v>
      </c>
      <c r="AD44" s="296">
        <f>IF(AD43="","",VLOOKUP(AD43,'【記載例】シフト記号表（勤務時間帯）'!$C$6:$K$35,9,FALSE))</f>
        <v>8</v>
      </c>
      <c r="AE44" s="296" t="str">
        <f>IF(AE43="","",VLOOKUP(AE43,'【記載例】シフト記号表（勤務時間帯）'!$C$6:$K$35,9,FALSE))</f>
        <v/>
      </c>
      <c r="AF44" s="297">
        <f>IF(AF43="","",VLOOKUP(AF43,'【記載例】シフト記号表（勤務時間帯）'!$C$6:$K$35,9,FALSE))</f>
        <v>8</v>
      </c>
      <c r="AG44" s="295">
        <f>IF(AG43="","",VLOOKUP(AG43,'【記載例】シフト記号表（勤務時間帯）'!$C$6:$K$35,9,FALSE))</f>
        <v>8</v>
      </c>
      <c r="AH44" s="296" t="str">
        <f>IF(AH43="","",VLOOKUP(AH43,'【記載例】シフト記号表（勤務時間帯）'!$C$6:$K$35,9,FALSE))</f>
        <v/>
      </c>
      <c r="AI44" s="296">
        <f>IF(AI43="","",VLOOKUP(AI43,'【記載例】シフト記号表（勤務時間帯）'!$C$6:$K$35,9,FALSE))</f>
        <v>8</v>
      </c>
      <c r="AJ44" s="296">
        <f>IF(AJ43="","",VLOOKUP(AJ43,'【記載例】シフト記号表（勤務時間帯）'!$C$6:$K$35,9,FALSE))</f>
        <v>8</v>
      </c>
      <c r="AK44" s="296">
        <f>IF(AK43="","",VLOOKUP(AK43,'【記載例】シフト記号表（勤務時間帯）'!$C$6:$K$35,9,FALSE))</f>
        <v>8</v>
      </c>
      <c r="AL44" s="296" t="str">
        <f>IF(AL43="","",VLOOKUP(AL43,'【記載例】シフト記号表（勤務時間帯）'!$C$6:$K$35,9,FALSE))</f>
        <v/>
      </c>
      <c r="AM44" s="297">
        <f>IF(AM43="","",VLOOKUP(AM43,'【記載例】シフト記号表（勤務時間帯）'!$C$6:$K$35,9,FALSE))</f>
        <v>8</v>
      </c>
      <c r="AN44" s="295">
        <f>IF(AN43="","",VLOOKUP(AN43,'【記載例】シフト記号表（勤務時間帯）'!$C$6:$K$35,9,FALSE))</f>
        <v>8</v>
      </c>
      <c r="AO44" s="296" t="str">
        <f>IF(AO43="","",VLOOKUP(AO43,'【記載例】シフト記号表（勤務時間帯）'!$C$6:$K$35,9,FALSE))</f>
        <v/>
      </c>
      <c r="AP44" s="296">
        <f>IF(AP43="","",VLOOKUP(AP43,'【記載例】シフト記号表（勤務時間帯）'!$C$6:$K$35,9,FALSE))</f>
        <v>8</v>
      </c>
      <c r="AQ44" s="296">
        <f>IF(AQ43="","",VLOOKUP(AQ43,'【記載例】シフト記号表（勤務時間帯）'!$C$6:$K$35,9,FALSE))</f>
        <v>8</v>
      </c>
      <c r="AR44" s="296">
        <f>IF(AR43="","",VLOOKUP(AR43,'【記載例】シフト記号表（勤務時間帯）'!$C$6:$K$35,9,FALSE))</f>
        <v>8</v>
      </c>
      <c r="AS44" s="296" t="str">
        <f>IF(AS43="","",VLOOKUP(AS43,'【記載例】シフト記号表（勤務時間帯）'!$C$6:$K$35,9,FALSE))</f>
        <v/>
      </c>
      <c r="AT44" s="297">
        <f>IF(AT43="","",VLOOKUP(AT43,'【記載例】シフト記号表（勤務時間帯）'!$C$6:$K$35,9,FALSE))</f>
        <v>8</v>
      </c>
      <c r="AU44" s="295" t="str">
        <f>IF(AU43="","",VLOOKUP(AU43,'【記載例】シフト記号表（勤務時間帯）'!$C$6:$K$35,9,FALSE))</f>
        <v/>
      </c>
      <c r="AV44" s="296" t="str">
        <f>IF(AV43="","",VLOOKUP(AV43,'【記載例】シフト記号表（勤務時間帯）'!$C$6:$K$35,9,FALSE))</f>
        <v/>
      </c>
      <c r="AW44" s="296" t="str">
        <f>IF(AW43="","",VLOOKUP(AW43,'【記載例】シフト記号表（勤務時間帯）'!$C$6:$K$35,9,FALSE))</f>
        <v/>
      </c>
      <c r="AX44" s="657">
        <f>IF($BB$3="４週",SUM(S44:AT44),IF($BB$3="暦月",SUM(S44:AW44),""))</f>
        <v>160</v>
      </c>
      <c r="AY44" s="658"/>
      <c r="AZ44" s="659">
        <f>IF($BB$3="４週",AX44/4,IF($BB$3="暦月",【記載例】認知症対応型通所!AX44/(【記載例】認知症対応型通所!$BB$8/7),""))</f>
        <v>40</v>
      </c>
      <c r="BA44" s="660"/>
      <c r="BB44" s="706"/>
      <c r="BC44" s="707"/>
      <c r="BD44" s="707"/>
      <c r="BE44" s="707"/>
      <c r="BF44" s="708"/>
    </row>
    <row r="45" spans="2:58" ht="20.25" customHeight="1">
      <c r="B45" s="831"/>
      <c r="C45" s="676"/>
      <c r="D45" s="677"/>
      <c r="E45" s="678"/>
      <c r="F45" s="294" t="str">
        <f>C43</f>
        <v>介護職員</v>
      </c>
      <c r="G45" s="701"/>
      <c r="H45" s="685"/>
      <c r="I45" s="683"/>
      <c r="J45" s="683"/>
      <c r="K45" s="684"/>
      <c r="L45" s="702"/>
      <c r="M45" s="696"/>
      <c r="N45" s="696"/>
      <c r="O45" s="697"/>
      <c r="P45" s="698" t="s">
        <v>629</v>
      </c>
      <c r="Q45" s="699"/>
      <c r="R45" s="700"/>
      <c r="S45" s="299">
        <f>IF(S43="","",VLOOKUP(S43,'【記載例】シフト記号表（勤務時間帯）'!$C$6:$U$35,19,FALSE))</f>
        <v>7</v>
      </c>
      <c r="T45" s="300" t="str">
        <f>IF(T43="","",VLOOKUP(T43,'【記載例】シフト記号表（勤務時間帯）'!$C$6:$U$35,19,FALSE))</f>
        <v/>
      </c>
      <c r="U45" s="300">
        <f>IF(U43="","",VLOOKUP(U43,'【記載例】シフト記号表（勤務時間帯）'!$C$6:$U$35,19,FALSE))</f>
        <v>7</v>
      </c>
      <c r="V45" s="300">
        <f>IF(V43="","",VLOOKUP(V43,'【記載例】シフト記号表（勤務時間帯）'!$C$6:$U$35,19,FALSE))</f>
        <v>7</v>
      </c>
      <c r="W45" s="300">
        <f>IF(W43="","",VLOOKUP(W43,'【記載例】シフト記号表（勤務時間帯）'!$C$6:$U$35,19,FALSE))</f>
        <v>7</v>
      </c>
      <c r="X45" s="300" t="str">
        <f>IF(X43="","",VLOOKUP(X43,'【記載例】シフト記号表（勤務時間帯）'!$C$6:$U$35,19,FALSE))</f>
        <v/>
      </c>
      <c r="Y45" s="301">
        <f>IF(Y43="","",VLOOKUP(Y43,'【記載例】シフト記号表（勤務時間帯）'!$C$6:$U$35,19,FALSE))</f>
        <v>7</v>
      </c>
      <c r="Z45" s="299">
        <f>IF(Z43="","",VLOOKUP(Z43,'【記載例】シフト記号表（勤務時間帯）'!$C$6:$U$35,19,FALSE))</f>
        <v>7</v>
      </c>
      <c r="AA45" s="300" t="str">
        <f>IF(AA43="","",VLOOKUP(AA43,'【記載例】シフト記号表（勤務時間帯）'!$C$6:$U$35,19,FALSE))</f>
        <v/>
      </c>
      <c r="AB45" s="300">
        <f>IF(AB43="","",VLOOKUP(AB43,'【記載例】シフト記号表（勤務時間帯）'!$C$6:$U$35,19,FALSE))</f>
        <v>7</v>
      </c>
      <c r="AC45" s="300">
        <f>IF(AC43="","",VLOOKUP(AC43,'【記載例】シフト記号表（勤務時間帯）'!$C$6:$U$35,19,FALSE))</f>
        <v>7</v>
      </c>
      <c r="AD45" s="300">
        <f>IF(AD43="","",VLOOKUP(AD43,'【記載例】シフト記号表（勤務時間帯）'!$C$6:$U$35,19,FALSE))</f>
        <v>7</v>
      </c>
      <c r="AE45" s="300" t="str">
        <f>IF(AE43="","",VLOOKUP(AE43,'【記載例】シフト記号表（勤務時間帯）'!$C$6:$U$35,19,FALSE))</f>
        <v/>
      </c>
      <c r="AF45" s="301">
        <f>IF(AF43="","",VLOOKUP(AF43,'【記載例】シフト記号表（勤務時間帯）'!$C$6:$U$35,19,FALSE))</f>
        <v>7</v>
      </c>
      <c r="AG45" s="299">
        <f>IF(AG43="","",VLOOKUP(AG43,'【記載例】シフト記号表（勤務時間帯）'!$C$6:$U$35,19,FALSE))</f>
        <v>7</v>
      </c>
      <c r="AH45" s="300" t="str">
        <f>IF(AH43="","",VLOOKUP(AH43,'【記載例】シフト記号表（勤務時間帯）'!$C$6:$U$35,19,FALSE))</f>
        <v/>
      </c>
      <c r="AI45" s="300">
        <f>IF(AI43="","",VLOOKUP(AI43,'【記載例】シフト記号表（勤務時間帯）'!$C$6:$U$35,19,FALSE))</f>
        <v>7</v>
      </c>
      <c r="AJ45" s="300">
        <f>IF(AJ43="","",VLOOKUP(AJ43,'【記載例】シフト記号表（勤務時間帯）'!$C$6:$U$35,19,FALSE))</f>
        <v>7</v>
      </c>
      <c r="AK45" s="300">
        <f>IF(AK43="","",VLOOKUP(AK43,'【記載例】シフト記号表（勤務時間帯）'!$C$6:$U$35,19,FALSE))</f>
        <v>7</v>
      </c>
      <c r="AL45" s="300" t="str">
        <f>IF(AL43="","",VLOOKUP(AL43,'【記載例】シフト記号表（勤務時間帯）'!$C$6:$U$35,19,FALSE))</f>
        <v/>
      </c>
      <c r="AM45" s="301">
        <f>IF(AM43="","",VLOOKUP(AM43,'【記載例】シフト記号表（勤務時間帯）'!$C$6:$U$35,19,FALSE))</f>
        <v>7</v>
      </c>
      <c r="AN45" s="299">
        <f>IF(AN43="","",VLOOKUP(AN43,'【記載例】シフト記号表（勤務時間帯）'!$C$6:$U$35,19,FALSE))</f>
        <v>7</v>
      </c>
      <c r="AO45" s="300" t="str">
        <f>IF(AO43="","",VLOOKUP(AO43,'【記載例】シフト記号表（勤務時間帯）'!$C$6:$U$35,19,FALSE))</f>
        <v/>
      </c>
      <c r="AP45" s="300">
        <f>IF(AP43="","",VLOOKUP(AP43,'【記載例】シフト記号表（勤務時間帯）'!$C$6:$U$35,19,FALSE))</f>
        <v>7</v>
      </c>
      <c r="AQ45" s="300">
        <f>IF(AQ43="","",VLOOKUP(AQ43,'【記載例】シフト記号表（勤務時間帯）'!$C$6:$U$35,19,FALSE))</f>
        <v>7</v>
      </c>
      <c r="AR45" s="300">
        <f>IF(AR43="","",VLOOKUP(AR43,'【記載例】シフト記号表（勤務時間帯）'!$C$6:$U$35,19,FALSE))</f>
        <v>7</v>
      </c>
      <c r="AS45" s="300" t="str">
        <f>IF(AS43="","",VLOOKUP(AS43,'【記載例】シフト記号表（勤務時間帯）'!$C$6:$U$35,19,FALSE))</f>
        <v/>
      </c>
      <c r="AT45" s="301">
        <f>IF(AT43="","",VLOOKUP(AT43,'【記載例】シフト記号表（勤務時間帯）'!$C$6:$U$35,19,FALSE))</f>
        <v>7</v>
      </c>
      <c r="AU45" s="299" t="str">
        <f>IF(AU43="","",VLOOKUP(AU43,'【記載例】シフト記号表（勤務時間帯）'!$C$6:$U$35,19,FALSE))</f>
        <v/>
      </c>
      <c r="AV45" s="300" t="str">
        <f>IF(AV43="","",VLOOKUP(AV43,'【記載例】シフト記号表（勤務時間帯）'!$C$6:$U$35,19,FALSE))</f>
        <v/>
      </c>
      <c r="AW45" s="300" t="str">
        <f>IF(AW43="","",VLOOKUP(AW43,'【記載例】シフト記号表（勤務時間帯）'!$C$6:$U$35,19,FALSE))</f>
        <v/>
      </c>
      <c r="AX45" s="664">
        <f>IF($BB$3="４週",SUM(S45:AT45),IF($BB$3="暦月",SUM(S45:AW45),""))</f>
        <v>140</v>
      </c>
      <c r="AY45" s="665"/>
      <c r="AZ45" s="666">
        <f>IF($BB$3="４週",AX45/4,IF($BB$3="暦月",【記載例】認知症対応型通所!AX45/(【記載例】認知症対応型通所!$BB$8/7),""))</f>
        <v>35</v>
      </c>
      <c r="BA45" s="667"/>
      <c r="BB45" s="709"/>
      <c r="BC45" s="710"/>
      <c r="BD45" s="710"/>
      <c r="BE45" s="710"/>
      <c r="BF45" s="711"/>
    </row>
    <row r="46" spans="2:58" ht="20.25" customHeight="1">
      <c r="B46" s="831">
        <f>B43+1</f>
        <v>9</v>
      </c>
      <c r="C46" s="670" t="s">
        <v>636</v>
      </c>
      <c r="D46" s="671"/>
      <c r="E46" s="672"/>
      <c r="F46" s="302"/>
      <c r="G46" s="679" t="s">
        <v>623</v>
      </c>
      <c r="H46" s="682" t="s">
        <v>645</v>
      </c>
      <c r="I46" s="683"/>
      <c r="J46" s="683"/>
      <c r="K46" s="684"/>
      <c r="L46" s="689" t="s">
        <v>650</v>
      </c>
      <c r="M46" s="646"/>
      <c r="N46" s="646"/>
      <c r="O46" s="647"/>
      <c r="P46" s="692" t="s">
        <v>626</v>
      </c>
      <c r="Q46" s="693"/>
      <c r="R46" s="694"/>
      <c r="S46" s="291" t="s">
        <v>483</v>
      </c>
      <c r="T46" s="292" t="s">
        <v>483</v>
      </c>
      <c r="U46" s="292"/>
      <c r="V46" s="292" t="s">
        <v>483</v>
      </c>
      <c r="W46" s="292" t="s">
        <v>483</v>
      </c>
      <c r="X46" s="292" t="s">
        <v>483</v>
      </c>
      <c r="Y46" s="293"/>
      <c r="Z46" s="291" t="s">
        <v>483</v>
      </c>
      <c r="AA46" s="292" t="s">
        <v>483</v>
      </c>
      <c r="AB46" s="292"/>
      <c r="AC46" s="292" t="s">
        <v>483</v>
      </c>
      <c r="AD46" s="292" t="s">
        <v>483</v>
      </c>
      <c r="AE46" s="292" t="s">
        <v>483</v>
      </c>
      <c r="AF46" s="293"/>
      <c r="AG46" s="291" t="s">
        <v>483</v>
      </c>
      <c r="AH46" s="292" t="s">
        <v>483</v>
      </c>
      <c r="AI46" s="292"/>
      <c r="AJ46" s="292" t="s">
        <v>483</v>
      </c>
      <c r="AK46" s="292" t="s">
        <v>483</v>
      </c>
      <c r="AL46" s="292" t="s">
        <v>483</v>
      </c>
      <c r="AM46" s="293"/>
      <c r="AN46" s="291" t="s">
        <v>483</v>
      </c>
      <c r="AO46" s="292" t="s">
        <v>483</v>
      </c>
      <c r="AP46" s="292"/>
      <c r="AQ46" s="292" t="s">
        <v>483</v>
      </c>
      <c r="AR46" s="292" t="s">
        <v>483</v>
      </c>
      <c r="AS46" s="292" t="s">
        <v>483</v>
      </c>
      <c r="AT46" s="293"/>
      <c r="AU46" s="291"/>
      <c r="AV46" s="292"/>
      <c r="AW46" s="292"/>
      <c r="AX46" s="641"/>
      <c r="AY46" s="642"/>
      <c r="AZ46" s="643"/>
      <c r="BA46" s="644"/>
      <c r="BB46" s="703"/>
      <c r="BC46" s="704"/>
      <c r="BD46" s="704"/>
      <c r="BE46" s="704"/>
      <c r="BF46" s="705"/>
    </row>
    <row r="47" spans="2:58" ht="20.25" customHeight="1">
      <c r="B47" s="831"/>
      <c r="C47" s="673"/>
      <c r="D47" s="674"/>
      <c r="E47" s="675"/>
      <c r="F47" s="294"/>
      <c r="G47" s="680"/>
      <c r="H47" s="685"/>
      <c r="I47" s="683"/>
      <c r="J47" s="683"/>
      <c r="K47" s="684"/>
      <c r="L47" s="690"/>
      <c r="M47" s="649"/>
      <c r="N47" s="649"/>
      <c r="O47" s="650"/>
      <c r="P47" s="654" t="s">
        <v>628</v>
      </c>
      <c r="Q47" s="655"/>
      <c r="R47" s="656"/>
      <c r="S47" s="295">
        <f>IF(S46="","",VLOOKUP(S46,'【記載例】シフト記号表（勤務時間帯）'!$C$6:$K$35,9,FALSE))</f>
        <v>8</v>
      </c>
      <c r="T47" s="296">
        <f>IF(T46="","",VLOOKUP(T46,'【記載例】シフト記号表（勤務時間帯）'!$C$6:$K$35,9,FALSE))</f>
        <v>8</v>
      </c>
      <c r="U47" s="296" t="str">
        <f>IF(U46="","",VLOOKUP(U46,'【記載例】シフト記号表（勤務時間帯）'!$C$6:$K$35,9,FALSE))</f>
        <v/>
      </c>
      <c r="V47" s="296">
        <f>IF(V46="","",VLOOKUP(V46,'【記載例】シフト記号表（勤務時間帯）'!$C$6:$K$35,9,FALSE))</f>
        <v>8</v>
      </c>
      <c r="W47" s="296">
        <f>IF(W46="","",VLOOKUP(W46,'【記載例】シフト記号表（勤務時間帯）'!$C$6:$K$35,9,FALSE))</f>
        <v>8</v>
      </c>
      <c r="X47" s="296">
        <f>IF(X46="","",VLOOKUP(X46,'【記載例】シフト記号表（勤務時間帯）'!$C$6:$K$35,9,FALSE))</f>
        <v>8</v>
      </c>
      <c r="Y47" s="297" t="str">
        <f>IF(Y46="","",VLOOKUP(Y46,'【記載例】シフト記号表（勤務時間帯）'!$C$6:$K$35,9,FALSE))</f>
        <v/>
      </c>
      <c r="Z47" s="295">
        <f>IF(Z46="","",VLOOKUP(Z46,'【記載例】シフト記号表（勤務時間帯）'!$C$6:$K$35,9,FALSE))</f>
        <v>8</v>
      </c>
      <c r="AA47" s="296">
        <f>IF(AA46="","",VLOOKUP(AA46,'【記載例】シフト記号表（勤務時間帯）'!$C$6:$K$35,9,FALSE))</f>
        <v>8</v>
      </c>
      <c r="AB47" s="296" t="str">
        <f>IF(AB46="","",VLOOKUP(AB46,'【記載例】シフト記号表（勤務時間帯）'!$C$6:$K$35,9,FALSE))</f>
        <v/>
      </c>
      <c r="AC47" s="296">
        <f>IF(AC46="","",VLOOKUP(AC46,'【記載例】シフト記号表（勤務時間帯）'!$C$6:$K$35,9,FALSE))</f>
        <v>8</v>
      </c>
      <c r="AD47" s="296">
        <f>IF(AD46="","",VLOOKUP(AD46,'【記載例】シフト記号表（勤務時間帯）'!$C$6:$K$35,9,FALSE))</f>
        <v>8</v>
      </c>
      <c r="AE47" s="296">
        <f>IF(AE46="","",VLOOKUP(AE46,'【記載例】シフト記号表（勤務時間帯）'!$C$6:$K$35,9,FALSE))</f>
        <v>8</v>
      </c>
      <c r="AF47" s="297" t="str">
        <f>IF(AF46="","",VLOOKUP(AF46,'【記載例】シフト記号表（勤務時間帯）'!$C$6:$K$35,9,FALSE))</f>
        <v/>
      </c>
      <c r="AG47" s="295">
        <f>IF(AG46="","",VLOOKUP(AG46,'【記載例】シフト記号表（勤務時間帯）'!$C$6:$K$35,9,FALSE))</f>
        <v>8</v>
      </c>
      <c r="AH47" s="296">
        <f>IF(AH46="","",VLOOKUP(AH46,'【記載例】シフト記号表（勤務時間帯）'!$C$6:$K$35,9,FALSE))</f>
        <v>8</v>
      </c>
      <c r="AI47" s="296" t="str">
        <f>IF(AI46="","",VLOOKUP(AI46,'【記載例】シフト記号表（勤務時間帯）'!$C$6:$K$35,9,FALSE))</f>
        <v/>
      </c>
      <c r="AJ47" s="296">
        <f>IF(AJ46="","",VLOOKUP(AJ46,'【記載例】シフト記号表（勤務時間帯）'!$C$6:$K$35,9,FALSE))</f>
        <v>8</v>
      </c>
      <c r="AK47" s="296">
        <f>IF(AK46="","",VLOOKUP(AK46,'【記載例】シフト記号表（勤務時間帯）'!$C$6:$K$35,9,FALSE))</f>
        <v>8</v>
      </c>
      <c r="AL47" s="296">
        <f>IF(AL46="","",VLOOKUP(AL46,'【記載例】シフト記号表（勤務時間帯）'!$C$6:$K$35,9,FALSE))</f>
        <v>8</v>
      </c>
      <c r="AM47" s="297" t="str">
        <f>IF(AM46="","",VLOOKUP(AM46,'【記載例】シフト記号表（勤務時間帯）'!$C$6:$K$35,9,FALSE))</f>
        <v/>
      </c>
      <c r="AN47" s="295">
        <f>IF(AN46="","",VLOOKUP(AN46,'【記載例】シフト記号表（勤務時間帯）'!$C$6:$K$35,9,FALSE))</f>
        <v>8</v>
      </c>
      <c r="AO47" s="296">
        <f>IF(AO46="","",VLOOKUP(AO46,'【記載例】シフト記号表（勤務時間帯）'!$C$6:$K$35,9,FALSE))</f>
        <v>8</v>
      </c>
      <c r="AP47" s="296" t="str">
        <f>IF(AP46="","",VLOOKUP(AP46,'【記載例】シフト記号表（勤務時間帯）'!$C$6:$K$35,9,FALSE))</f>
        <v/>
      </c>
      <c r="AQ47" s="296">
        <f>IF(AQ46="","",VLOOKUP(AQ46,'【記載例】シフト記号表（勤務時間帯）'!$C$6:$K$35,9,FALSE))</f>
        <v>8</v>
      </c>
      <c r="AR47" s="296">
        <f>IF(AR46="","",VLOOKUP(AR46,'【記載例】シフト記号表（勤務時間帯）'!$C$6:$K$35,9,FALSE))</f>
        <v>8</v>
      </c>
      <c r="AS47" s="296">
        <f>IF(AS46="","",VLOOKUP(AS46,'【記載例】シフト記号表（勤務時間帯）'!$C$6:$K$35,9,FALSE))</f>
        <v>8</v>
      </c>
      <c r="AT47" s="297" t="str">
        <f>IF(AT46="","",VLOOKUP(AT46,'【記載例】シフト記号表（勤務時間帯）'!$C$6:$K$35,9,FALSE))</f>
        <v/>
      </c>
      <c r="AU47" s="295" t="str">
        <f>IF(AU46="","",VLOOKUP(AU46,'【記載例】シフト記号表（勤務時間帯）'!$C$6:$K$35,9,FALSE))</f>
        <v/>
      </c>
      <c r="AV47" s="296" t="str">
        <f>IF(AV46="","",VLOOKUP(AV46,'【記載例】シフト記号表（勤務時間帯）'!$C$6:$K$35,9,FALSE))</f>
        <v/>
      </c>
      <c r="AW47" s="296" t="str">
        <f>IF(AW46="","",VLOOKUP(AW46,'【記載例】シフト記号表（勤務時間帯）'!$C$6:$K$35,9,FALSE))</f>
        <v/>
      </c>
      <c r="AX47" s="657">
        <f>IF($BB$3="４週",SUM(S47:AT47),IF($BB$3="暦月",SUM(S47:AW47),""))</f>
        <v>160</v>
      </c>
      <c r="AY47" s="658"/>
      <c r="AZ47" s="659">
        <f>IF($BB$3="４週",AX47/4,IF($BB$3="暦月",【記載例】認知症対応型通所!AX47/(【記載例】認知症対応型通所!$BB$8/7),""))</f>
        <v>40</v>
      </c>
      <c r="BA47" s="660"/>
      <c r="BB47" s="706"/>
      <c r="BC47" s="707"/>
      <c r="BD47" s="707"/>
      <c r="BE47" s="707"/>
      <c r="BF47" s="708"/>
    </row>
    <row r="48" spans="2:58" ht="20.25" customHeight="1">
      <c r="B48" s="831"/>
      <c r="C48" s="676"/>
      <c r="D48" s="677"/>
      <c r="E48" s="678"/>
      <c r="F48" s="294" t="str">
        <f>C46</f>
        <v>介護職員</v>
      </c>
      <c r="G48" s="701"/>
      <c r="H48" s="685"/>
      <c r="I48" s="683"/>
      <c r="J48" s="683"/>
      <c r="K48" s="684"/>
      <c r="L48" s="702"/>
      <c r="M48" s="696"/>
      <c r="N48" s="696"/>
      <c r="O48" s="697"/>
      <c r="P48" s="698" t="s">
        <v>629</v>
      </c>
      <c r="Q48" s="699"/>
      <c r="R48" s="700"/>
      <c r="S48" s="299">
        <f>IF(S46="","",VLOOKUP(S46,'【記載例】シフト記号表（勤務時間帯）'!$C$6:$U$35,19,FALSE))</f>
        <v>7</v>
      </c>
      <c r="T48" s="300">
        <f>IF(T46="","",VLOOKUP(T46,'【記載例】シフト記号表（勤務時間帯）'!$C$6:$U$35,19,FALSE))</f>
        <v>7</v>
      </c>
      <c r="U48" s="300" t="str">
        <f>IF(U46="","",VLOOKUP(U46,'【記載例】シフト記号表（勤務時間帯）'!$C$6:$U$35,19,FALSE))</f>
        <v/>
      </c>
      <c r="V48" s="300">
        <f>IF(V46="","",VLOOKUP(V46,'【記載例】シフト記号表（勤務時間帯）'!$C$6:$U$35,19,FALSE))</f>
        <v>7</v>
      </c>
      <c r="W48" s="300">
        <f>IF(W46="","",VLOOKUP(W46,'【記載例】シフト記号表（勤務時間帯）'!$C$6:$U$35,19,FALSE))</f>
        <v>7</v>
      </c>
      <c r="X48" s="300">
        <f>IF(X46="","",VLOOKUP(X46,'【記載例】シフト記号表（勤務時間帯）'!$C$6:$U$35,19,FALSE))</f>
        <v>7</v>
      </c>
      <c r="Y48" s="301" t="str">
        <f>IF(Y46="","",VLOOKUP(Y46,'【記載例】シフト記号表（勤務時間帯）'!$C$6:$U$35,19,FALSE))</f>
        <v/>
      </c>
      <c r="Z48" s="299">
        <f>IF(Z46="","",VLOOKUP(Z46,'【記載例】シフト記号表（勤務時間帯）'!$C$6:$U$35,19,FALSE))</f>
        <v>7</v>
      </c>
      <c r="AA48" s="300">
        <f>IF(AA46="","",VLOOKUP(AA46,'【記載例】シフト記号表（勤務時間帯）'!$C$6:$U$35,19,FALSE))</f>
        <v>7</v>
      </c>
      <c r="AB48" s="300" t="str">
        <f>IF(AB46="","",VLOOKUP(AB46,'【記載例】シフト記号表（勤務時間帯）'!$C$6:$U$35,19,FALSE))</f>
        <v/>
      </c>
      <c r="AC48" s="300">
        <f>IF(AC46="","",VLOOKUP(AC46,'【記載例】シフト記号表（勤務時間帯）'!$C$6:$U$35,19,FALSE))</f>
        <v>7</v>
      </c>
      <c r="AD48" s="300">
        <f>IF(AD46="","",VLOOKUP(AD46,'【記載例】シフト記号表（勤務時間帯）'!$C$6:$U$35,19,FALSE))</f>
        <v>7</v>
      </c>
      <c r="AE48" s="300">
        <f>IF(AE46="","",VLOOKUP(AE46,'【記載例】シフト記号表（勤務時間帯）'!$C$6:$U$35,19,FALSE))</f>
        <v>7</v>
      </c>
      <c r="AF48" s="301" t="str">
        <f>IF(AF46="","",VLOOKUP(AF46,'【記載例】シフト記号表（勤務時間帯）'!$C$6:$U$35,19,FALSE))</f>
        <v/>
      </c>
      <c r="AG48" s="299">
        <f>IF(AG46="","",VLOOKUP(AG46,'【記載例】シフト記号表（勤務時間帯）'!$C$6:$U$35,19,FALSE))</f>
        <v>7</v>
      </c>
      <c r="AH48" s="300">
        <f>IF(AH46="","",VLOOKUP(AH46,'【記載例】シフト記号表（勤務時間帯）'!$C$6:$U$35,19,FALSE))</f>
        <v>7</v>
      </c>
      <c r="AI48" s="300" t="str">
        <f>IF(AI46="","",VLOOKUP(AI46,'【記載例】シフト記号表（勤務時間帯）'!$C$6:$U$35,19,FALSE))</f>
        <v/>
      </c>
      <c r="AJ48" s="300">
        <f>IF(AJ46="","",VLOOKUP(AJ46,'【記載例】シフト記号表（勤務時間帯）'!$C$6:$U$35,19,FALSE))</f>
        <v>7</v>
      </c>
      <c r="AK48" s="300">
        <f>IF(AK46="","",VLOOKUP(AK46,'【記載例】シフト記号表（勤務時間帯）'!$C$6:$U$35,19,FALSE))</f>
        <v>7</v>
      </c>
      <c r="AL48" s="300">
        <f>IF(AL46="","",VLOOKUP(AL46,'【記載例】シフト記号表（勤務時間帯）'!$C$6:$U$35,19,FALSE))</f>
        <v>7</v>
      </c>
      <c r="AM48" s="301" t="str">
        <f>IF(AM46="","",VLOOKUP(AM46,'【記載例】シフト記号表（勤務時間帯）'!$C$6:$U$35,19,FALSE))</f>
        <v/>
      </c>
      <c r="AN48" s="299">
        <f>IF(AN46="","",VLOOKUP(AN46,'【記載例】シフト記号表（勤務時間帯）'!$C$6:$U$35,19,FALSE))</f>
        <v>7</v>
      </c>
      <c r="AO48" s="300">
        <f>IF(AO46="","",VLOOKUP(AO46,'【記載例】シフト記号表（勤務時間帯）'!$C$6:$U$35,19,FALSE))</f>
        <v>7</v>
      </c>
      <c r="AP48" s="300" t="str">
        <f>IF(AP46="","",VLOOKUP(AP46,'【記載例】シフト記号表（勤務時間帯）'!$C$6:$U$35,19,FALSE))</f>
        <v/>
      </c>
      <c r="AQ48" s="300">
        <f>IF(AQ46="","",VLOOKUP(AQ46,'【記載例】シフト記号表（勤務時間帯）'!$C$6:$U$35,19,FALSE))</f>
        <v>7</v>
      </c>
      <c r="AR48" s="300">
        <f>IF(AR46="","",VLOOKUP(AR46,'【記載例】シフト記号表（勤務時間帯）'!$C$6:$U$35,19,FALSE))</f>
        <v>7</v>
      </c>
      <c r="AS48" s="300">
        <f>IF(AS46="","",VLOOKUP(AS46,'【記載例】シフト記号表（勤務時間帯）'!$C$6:$U$35,19,FALSE))</f>
        <v>7</v>
      </c>
      <c r="AT48" s="301" t="str">
        <f>IF(AT46="","",VLOOKUP(AT46,'【記載例】シフト記号表（勤務時間帯）'!$C$6:$U$35,19,FALSE))</f>
        <v/>
      </c>
      <c r="AU48" s="299" t="str">
        <f>IF(AU46="","",VLOOKUP(AU46,'【記載例】シフト記号表（勤務時間帯）'!$C$6:$U$35,19,FALSE))</f>
        <v/>
      </c>
      <c r="AV48" s="300" t="str">
        <f>IF(AV46="","",VLOOKUP(AV46,'【記載例】シフト記号表（勤務時間帯）'!$C$6:$U$35,19,FALSE))</f>
        <v/>
      </c>
      <c r="AW48" s="300" t="str">
        <f>IF(AW46="","",VLOOKUP(AW46,'【記載例】シフト記号表（勤務時間帯）'!$C$6:$U$35,19,FALSE))</f>
        <v/>
      </c>
      <c r="AX48" s="664">
        <f>IF($BB$3="４週",SUM(S48:AT48),IF($BB$3="暦月",SUM(S48:AW48),""))</f>
        <v>140</v>
      </c>
      <c r="AY48" s="665"/>
      <c r="AZ48" s="666">
        <f>IF($BB$3="４週",AX48/4,IF($BB$3="暦月",【記載例】認知症対応型通所!AX48/(【記載例】認知症対応型通所!$BB$8/7),""))</f>
        <v>35</v>
      </c>
      <c r="BA48" s="667"/>
      <c r="BB48" s="709"/>
      <c r="BC48" s="710"/>
      <c r="BD48" s="710"/>
      <c r="BE48" s="710"/>
      <c r="BF48" s="711"/>
    </row>
    <row r="49" spans="2:58" ht="20.25" customHeight="1">
      <c r="B49" s="831">
        <f>B46+1</f>
        <v>10</v>
      </c>
      <c r="C49" s="670" t="s">
        <v>644</v>
      </c>
      <c r="D49" s="671"/>
      <c r="E49" s="672"/>
      <c r="F49" s="302"/>
      <c r="G49" s="679" t="s">
        <v>633</v>
      </c>
      <c r="H49" s="682" t="s">
        <v>638</v>
      </c>
      <c r="I49" s="683"/>
      <c r="J49" s="683"/>
      <c r="K49" s="684"/>
      <c r="L49" s="689" t="s">
        <v>639</v>
      </c>
      <c r="M49" s="646"/>
      <c r="N49" s="646"/>
      <c r="O49" s="647"/>
      <c r="P49" s="692" t="s">
        <v>626</v>
      </c>
      <c r="Q49" s="693"/>
      <c r="R49" s="694"/>
      <c r="S49" s="291" t="s">
        <v>511</v>
      </c>
      <c r="T49" s="292"/>
      <c r="U49" s="292" t="s">
        <v>511</v>
      </c>
      <c r="V49" s="292" t="s">
        <v>511</v>
      </c>
      <c r="W49" s="292"/>
      <c r="X49" s="292" t="s">
        <v>511</v>
      </c>
      <c r="Y49" s="293"/>
      <c r="Z49" s="291" t="s">
        <v>511</v>
      </c>
      <c r="AA49" s="292"/>
      <c r="AB49" s="292" t="s">
        <v>511</v>
      </c>
      <c r="AC49" s="292" t="s">
        <v>511</v>
      </c>
      <c r="AD49" s="292"/>
      <c r="AE49" s="292" t="s">
        <v>511</v>
      </c>
      <c r="AF49" s="293"/>
      <c r="AG49" s="291" t="s">
        <v>511</v>
      </c>
      <c r="AH49" s="292"/>
      <c r="AI49" s="292" t="s">
        <v>511</v>
      </c>
      <c r="AJ49" s="292" t="s">
        <v>511</v>
      </c>
      <c r="AK49" s="292"/>
      <c r="AL49" s="292" t="s">
        <v>511</v>
      </c>
      <c r="AM49" s="293"/>
      <c r="AN49" s="291" t="s">
        <v>511</v>
      </c>
      <c r="AO49" s="292"/>
      <c r="AP49" s="292" t="s">
        <v>511</v>
      </c>
      <c r="AQ49" s="292" t="s">
        <v>511</v>
      </c>
      <c r="AR49" s="292"/>
      <c r="AS49" s="292" t="s">
        <v>511</v>
      </c>
      <c r="AT49" s="293"/>
      <c r="AU49" s="291"/>
      <c r="AV49" s="292"/>
      <c r="AW49" s="292"/>
      <c r="AX49" s="641"/>
      <c r="AY49" s="642"/>
      <c r="AZ49" s="643"/>
      <c r="BA49" s="644"/>
      <c r="BB49" s="703" t="s">
        <v>651</v>
      </c>
      <c r="BC49" s="704"/>
      <c r="BD49" s="704"/>
      <c r="BE49" s="704"/>
      <c r="BF49" s="705"/>
    </row>
    <row r="50" spans="2:58" ht="20.25" customHeight="1">
      <c r="B50" s="831"/>
      <c r="C50" s="673"/>
      <c r="D50" s="674"/>
      <c r="E50" s="675"/>
      <c r="F50" s="294"/>
      <c r="G50" s="680"/>
      <c r="H50" s="685"/>
      <c r="I50" s="683"/>
      <c r="J50" s="683"/>
      <c r="K50" s="684"/>
      <c r="L50" s="690"/>
      <c r="M50" s="649"/>
      <c r="N50" s="649"/>
      <c r="O50" s="650"/>
      <c r="P50" s="654" t="s">
        <v>628</v>
      </c>
      <c r="Q50" s="655"/>
      <c r="R50" s="656"/>
      <c r="S50" s="295">
        <f>IF(S49="","",VLOOKUP(S49,'【記載例】シフト記号表（勤務時間帯）'!$C$6:$K$35,9,FALSE))</f>
        <v>4</v>
      </c>
      <c r="T50" s="296" t="str">
        <f>IF(T49="","",VLOOKUP(T49,'【記載例】シフト記号表（勤務時間帯）'!$C$6:$K$35,9,FALSE))</f>
        <v/>
      </c>
      <c r="U50" s="296">
        <f>IF(U49="","",VLOOKUP(U49,'【記載例】シフト記号表（勤務時間帯）'!$C$6:$K$35,9,FALSE))</f>
        <v>4</v>
      </c>
      <c r="V50" s="296">
        <f>IF(V49="","",VLOOKUP(V49,'【記載例】シフト記号表（勤務時間帯）'!$C$6:$K$35,9,FALSE))</f>
        <v>4</v>
      </c>
      <c r="W50" s="296" t="str">
        <f>IF(W49="","",VLOOKUP(W49,'【記載例】シフト記号表（勤務時間帯）'!$C$6:$K$35,9,FALSE))</f>
        <v/>
      </c>
      <c r="X50" s="296">
        <f>IF(X49="","",VLOOKUP(X49,'【記載例】シフト記号表（勤務時間帯）'!$C$6:$K$35,9,FALSE))</f>
        <v>4</v>
      </c>
      <c r="Y50" s="297" t="str">
        <f>IF(Y49="","",VLOOKUP(Y49,'【記載例】シフト記号表（勤務時間帯）'!$C$6:$K$35,9,FALSE))</f>
        <v/>
      </c>
      <c r="Z50" s="295">
        <f>IF(Z49="","",VLOOKUP(Z49,'【記載例】シフト記号表（勤務時間帯）'!$C$6:$K$35,9,FALSE))</f>
        <v>4</v>
      </c>
      <c r="AA50" s="296" t="str">
        <f>IF(AA49="","",VLOOKUP(AA49,'【記載例】シフト記号表（勤務時間帯）'!$C$6:$K$35,9,FALSE))</f>
        <v/>
      </c>
      <c r="AB50" s="296">
        <f>IF(AB49="","",VLOOKUP(AB49,'【記載例】シフト記号表（勤務時間帯）'!$C$6:$K$35,9,FALSE))</f>
        <v>4</v>
      </c>
      <c r="AC50" s="296">
        <f>IF(AC49="","",VLOOKUP(AC49,'【記載例】シフト記号表（勤務時間帯）'!$C$6:$K$35,9,FALSE))</f>
        <v>4</v>
      </c>
      <c r="AD50" s="296" t="str">
        <f>IF(AD49="","",VLOOKUP(AD49,'【記載例】シフト記号表（勤務時間帯）'!$C$6:$K$35,9,FALSE))</f>
        <v/>
      </c>
      <c r="AE50" s="296">
        <f>IF(AE49="","",VLOOKUP(AE49,'【記載例】シフト記号表（勤務時間帯）'!$C$6:$K$35,9,FALSE))</f>
        <v>4</v>
      </c>
      <c r="AF50" s="297" t="str">
        <f>IF(AF49="","",VLOOKUP(AF49,'【記載例】シフト記号表（勤務時間帯）'!$C$6:$K$35,9,FALSE))</f>
        <v/>
      </c>
      <c r="AG50" s="295">
        <f>IF(AG49="","",VLOOKUP(AG49,'【記載例】シフト記号表（勤務時間帯）'!$C$6:$K$35,9,FALSE))</f>
        <v>4</v>
      </c>
      <c r="AH50" s="296" t="str">
        <f>IF(AH49="","",VLOOKUP(AH49,'【記載例】シフト記号表（勤務時間帯）'!$C$6:$K$35,9,FALSE))</f>
        <v/>
      </c>
      <c r="AI50" s="296">
        <f>IF(AI49="","",VLOOKUP(AI49,'【記載例】シフト記号表（勤務時間帯）'!$C$6:$K$35,9,FALSE))</f>
        <v>4</v>
      </c>
      <c r="AJ50" s="296">
        <f>IF(AJ49="","",VLOOKUP(AJ49,'【記載例】シフト記号表（勤務時間帯）'!$C$6:$K$35,9,FALSE))</f>
        <v>4</v>
      </c>
      <c r="AK50" s="296" t="str">
        <f>IF(AK49="","",VLOOKUP(AK49,'【記載例】シフト記号表（勤務時間帯）'!$C$6:$K$35,9,FALSE))</f>
        <v/>
      </c>
      <c r="AL50" s="296">
        <f>IF(AL49="","",VLOOKUP(AL49,'【記載例】シフト記号表（勤務時間帯）'!$C$6:$K$35,9,FALSE))</f>
        <v>4</v>
      </c>
      <c r="AM50" s="297" t="str">
        <f>IF(AM49="","",VLOOKUP(AM49,'【記載例】シフト記号表（勤務時間帯）'!$C$6:$K$35,9,FALSE))</f>
        <v/>
      </c>
      <c r="AN50" s="295">
        <f>IF(AN49="","",VLOOKUP(AN49,'【記載例】シフト記号表（勤務時間帯）'!$C$6:$K$35,9,FALSE))</f>
        <v>4</v>
      </c>
      <c r="AO50" s="296" t="str">
        <f>IF(AO49="","",VLOOKUP(AO49,'【記載例】シフト記号表（勤務時間帯）'!$C$6:$K$35,9,FALSE))</f>
        <v/>
      </c>
      <c r="AP50" s="296">
        <f>IF(AP49="","",VLOOKUP(AP49,'【記載例】シフト記号表（勤務時間帯）'!$C$6:$K$35,9,FALSE))</f>
        <v>4</v>
      </c>
      <c r="AQ50" s="296">
        <f>IF(AQ49="","",VLOOKUP(AQ49,'【記載例】シフト記号表（勤務時間帯）'!$C$6:$K$35,9,FALSE))</f>
        <v>4</v>
      </c>
      <c r="AR50" s="296" t="str">
        <f>IF(AR49="","",VLOOKUP(AR49,'【記載例】シフト記号表（勤務時間帯）'!$C$6:$K$35,9,FALSE))</f>
        <v/>
      </c>
      <c r="AS50" s="296">
        <f>IF(AS49="","",VLOOKUP(AS49,'【記載例】シフト記号表（勤務時間帯）'!$C$6:$K$35,9,FALSE))</f>
        <v>4</v>
      </c>
      <c r="AT50" s="297" t="str">
        <f>IF(AT49="","",VLOOKUP(AT49,'【記載例】シフト記号表（勤務時間帯）'!$C$6:$K$35,9,FALSE))</f>
        <v/>
      </c>
      <c r="AU50" s="295" t="str">
        <f>IF(AU49="","",VLOOKUP(AU49,'【記載例】シフト記号表（勤務時間帯）'!$C$6:$K$35,9,FALSE))</f>
        <v/>
      </c>
      <c r="AV50" s="296" t="str">
        <f>IF(AV49="","",VLOOKUP(AV49,'【記載例】シフト記号表（勤務時間帯）'!$C$6:$K$35,9,FALSE))</f>
        <v/>
      </c>
      <c r="AW50" s="296" t="str">
        <f>IF(AW49="","",VLOOKUP(AW49,'【記載例】シフト記号表（勤務時間帯）'!$C$6:$K$35,9,FALSE))</f>
        <v/>
      </c>
      <c r="AX50" s="657">
        <f>IF($BB$3="４週",SUM(S50:AT50),IF($BB$3="暦月",SUM(S50:AW50),""))</f>
        <v>64</v>
      </c>
      <c r="AY50" s="658"/>
      <c r="AZ50" s="659">
        <f>IF($BB$3="４週",AX50/4,IF($BB$3="暦月",【記載例】認知症対応型通所!AX50/(【記載例】認知症対応型通所!$BB$8/7),""))</f>
        <v>16</v>
      </c>
      <c r="BA50" s="660"/>
      <c r="BB50" s="706"/>
      <c r="BC50" s="707"/>
      <c r="BD50" s="707"/>
      <c r="BE50" s="707"/>
      <c r="BF50" s="708"/>
    </row>
    <row r="51" spans="2:58" ht="20.25" customHeight="1">
      <c r="B51" s="831"/>
      <c r="C51" s="676"/>
      <c r="D51" s="677"/>
      <c r="E51" s="678"/>
      <c r="F51" s="294" t="str">
        <f>C49</f>
        <v>機能訓練指導員</v>
      </c>
      <c r="G51" s="701"/>
      <c r="H51" s="685"/>
      <c r="I51" s="683"/>
      <c r="J51" s="683"/>
      <c r="K51" s="684"/>
      <c r="L51" s="702"/>
      <c r="M51" s="696"/>
      <c r="N51" s="696"/>
      <c r="O51" s="697"/>
      <c r="P51" s="698" t="s">
        <v>629</v>
      </c>
      <c r="Q51" s="699"/>
      <c r="R51" s="700"/>
      <c r="S51" s="299">
        <f>IF(S49="","",VLOOKUP(S49,'【記載例】シフト記号表（勤務時間帯）'!$C$6:$U$35,19,FALSE))</f>
        <v>3</v>
      </c>
      <c r="T51" s="300" t="str">
        <f>IF(T49="","",VLOOKUP(T49,'【記載例】シフト記号表（勤務時間帯）'!$C$6:$U$35,19,FALSE))</f>
        <v/>
      </c>
      <c r="U51" s="300">
        <f>IF(U49="","",VLOOKUP(U49,'【記載例】シフト記号表（勤務時間帯）'!$C$6:$U$35,19,FALSE))</f>
        <v>3</v>
      </c>
      <c r="V51" s="300">
        <f>IF(V49="","",VLOOKUP(V49,'【記載例】シフト記号表（勤務時間帯）'!$C$6:$U$35,19,FALSE))</f>
        <v>3</v>
      </c>
      <c r="W51" s="300" t="str">
        <f>IF(W49="","",VLOOKUP(W49,'【記載例】シフト記号表（勤務時間帯）'!$C$6:$U$35,19,FALSE))</f>
        <v/>
      </c>
      <c r="X51" s="300">
        <f>IF(X49="","",VLOOKUP(X49,'【記載例】シフト記号表（勤務時間帯）'!$C$6:$U$35,19,FALSE))</f>
        <v>3</v>
      </c>
      <c r="Y51" s="301" t="str">
        <f>IF(Y49="","",VLOOKUP(Y49,'【記載例】シフト記号表（勤務時間帯）'!$C$6:$U$35,19,FALSE))</f>
        <v/>
      </c>
      <c r="Z51" s="299">
        <f>IF(Z49="","",VLOOKUP(Z49,'【記載例】シフト記号表（勤務時間帯）'!$C$6:$U$35,19,FALSE))</f>
        <v>3</v>
      </c>
      <c r="AA51" s="300" t="str">
        <f>IF(AA49="","",VLOOKUP(AA49,'【記載例】シフト記号表（勤務時間帯）'!$C$6:$U$35,19,FALSE))</f>
        <v/>
      </c>
      <c r="AB51" s="300">
        <f>IF(AB49="","",VLOOKUP(AB49,'【記載例】シフト記号表（勤務時間帯）'!$C$6:$U$35,19,FALSE))</f>
        <v>3</v>
      </c>
      <c r="AC51" s="300">
        <f>IF(AC49="","",VLOOKUP(AC49,'【記載例】シフト記号表（勤務時間帯）'!$C$6:$U$35,19,FALSE))</f>
        <v>3</v>
      </c>
      <c r="AD51" s="300" t="str">
        <f>IF(AD49="","",VLOOKUP(AD49,'【記載例】シフト記号表（勤務時間帯）'!$C$6:$U$35,19,FALSE))</f>
        <v/>
      </c>
      <c r="AE51" s="300">
        <f>IF(AE49="","",VLOOKUP(AE49,'【記載例】シフト記号表（勤務時間帯）'!$C$6:$U$35,19,FALSE))</f>
        <v>3</v>
      </c>
      <c r="AF51" s="301" t="str">
        <f>IF(AF49="","",VLOOKUP(AF49,'【記載例】シフト記号表（勤務時間帯）'!$C$6:$U$35,19,FALSE))</f>
        <v/>
      </c>
      <c r="AG51" s="299">
        <f>IF(AG49="","",VLOOKUP(AG49,'【記載例】シフト記号表（勤務時間帯）'!$C$6:$U$35,19,FALSE))</f>
        <v>3</v>
      </c>
      <c r="AH51" s="300" t="str">
        <f>IF(AH49="","",VLOOKUP(AH49,'【記載例】シフト記号表（勤務時間帯）'!$C$6:$U$35,19,FALSE))</f>
        <v/>
      </c>
      <c r="AI51" s="300">
        <f>IF(AI49="","",VLOOKUP(AI49,'【記載例】シフト記号表（勤務時間帯）'!$C$6:$U$35,19,FALSE))</f>
        <v>3</v>
      </c>
      <c r="AJ51" s="300">
        <f>IF(AJ49="","",VLOOKUP(AJ49,'【記載例】シフト記号表（勤務時間帯）'!$C$6:$U$35,19,FALSE))</f>
        <v>3</v>
      </c>
      <c r="AK51" s="300" t="str">
        <f>IF(AK49="","",VLOOKUP(AK49,'【記載例】シフト記号表（勤務時間帯）'!$C$6:$U$35,19,FALSE))</f>
        <v/>
      </c>
      <c r="AL51" s="300">
        <f>IF(AL49="","",VLOOKUP(AL49,'【記載例】シフト記号表（勤務時間帯）'!$C$6:$U$35,19,FALSE))</f>
        <v>3</v>
      </c>
      <c r="AM51" s="301" t="str">
        <f>IF(AM49="","",VLOOKUP(AM49,'【記載例】シフト記号表（勤務時間帯）'!$C$6:$U$35,19,FALSE))</f>
        <v/>
      </c>
      <c r="AN51" s="299">
        <f>IF(AN49="","",VLOOKUP(AN49,'【記載例】シフト記号表（勤務時間帯）'!$C$6:$U$35,19,FALSE))</f>
        <v>3</v>
      </c>
      <c r="AO51" s="300" t="str">
        <f>IF(AO49="","",VLOOKUP(AO49,'【記載例】シフト記号表（勤務時間帯）'!$C$6:$U$35,19,FALSE))</f>
        <v/>
      </c>
      <c r="AP51" s="300">
        <f>IF(AP49="","",VLOOKUP(AP49,'【記載例】シフト記号表（勤務時間帯）'!$C$6:$U$35,19,FALSE))</f>
        <v>3</v>
      </c>
      <c r="AQ51" s="300">
        <f>IF(AQ49="","",VLOOKUP(AQ49,'【記載例】シフト記号表（勤務時間帯）'!$C$6:$U$35,19,FALSE))</f>
        <v>3</v>
      </c>
      <c r="AR51" s="300" t="str">
        <f>IF(AR49="","",VLOOKUP(AR49,'【記載例】シフト記号表（勤務時間帯）'!$C$6:$U$35,19,FALSE))</f>
        <v/>
      </c>
      <c r="AS51" s="300">
        <f>IF(AS49="","",VLOOKUP(AS49,'【記載例】シフト記号表（勤務時間帯）'!$C$6:$U$35,19,FALSE))</f>
        <v>3</v>
      </c>
      <c r="AT51" s="301" t="str">
        <f>IF(AT49="","",VLOOKUP(AT49,'【記載例】シフト記号表（勤務時間帯）'!$C$6:$U$35,19,FALSE))</f>
        <v/>
      </c>
      <c r="AU51" s="299" t="str">
        <f>IF(AU49="","",VLOOKUP(AU49,'【記載例】シフト記号表（勤務時間帯）'!$C$6:$U$35,19,FALSE))</f>
        <v/>
      </c>
      <c r="AV51" s="300" t="str">
        <f>IF(AV49="","",VLOOKUP(AV49,'【記載例】シフト記号表（勤務時間帯）'!$C$6:$U$35,19,FALSE))</f>
        <v/>
      </c>
      <c r="AW51" s="300" t="str">
        <f>IF(AW49="","",VLOOKUP(AW49,'【記載例】シフト記号表（勤務時間帯）'!$C$6:$U$35,19,FALSE))</f>
        <v/>
      </c>
      <c r="AX51" s="664">
        <f>IF($BB$3="４週",SUM(S51:AT51),IF($BB$3="暦月",SUM(S51:AW51),""))</f>
        <v>48</v>
      </c>
      <c r="AY51" s="665"/>
      <c r="AZ51" s="666">
        <f>IF($BB$3="４週",AX51/4,IF($BB$3="暦月",【記載例】認知症対応型通所!AX51/(【記載例】認知症対応型通所!$BB$8/7),""))</f>
        <v>12</v>
      </c>
      <c r="BA51" s="667"/>
      <c r="BB51" s="709"/>
      <c r="BC51" s="710"/>
      <c r="BD51" s="710"/>
      <c r="BE51" s="710"/>
      <c r="BF51" s="711"/>
    </row>
    <row r="52" spans="2:58" ht="20.25" customHeight="1">
      <c r="B52" s="831">
        <f>B49+1</f>
        <v>11</v>
      </c>
      <c r="C52" s="670" t="s">
        <v>644</v>
      </c>
      <c r="D52" s="671"/>
      <c r="E52" s="672"/>
      <c r="F52" s="302"/>
      <c r="G52" s="679" t="s">
        <v>641</v>
      </c>
      <c r="H52" s="682" t="s">
        <v>638</v>
      </c>
      <c r="I52" s="683"/>
      <c r="J52" s="683"/>
      <c r="K52" s="684"/>
      <c r="L52" s="689" t="s">
        <v>643</v>
      </c>
      <c r="M52" s="646"/>
      <c r="N52" s="646"/>
      <c r="O52" s="647"/>
      <c r="P52" s="692" t="s">
        <v>626</v>
      </c>
      <c r="Q52" s="693"/>
      <c r="R52" s="694"/>
      <c r="S52" s="291"/>
      <c r="T52" s="292" t="s">
        <v>511</v>
      </c>
      <c r="U52" s="292"/>
      <c r="V52" s="292"/>
      <c r="W52" s="292" t="s">
        <v>511</v>
      </c>
      <c r="X52" s="292"/>
      <c r="Y52" s="293" t="s">
        <v>511</v>
      </c>
      <c r="Z52" s="291"/>
      <c r="AA52" s="292" t="s">
        <v>511</v>
      </c>
      <c r="AB52" s="292"/>
      <c r="AC52" s="292"/>
      <c r="AD52" s="292" t="s">
        <v>511</v>
      </c>
      <c r="AE52" s="292"/>
      <c r="AF52" s="293" t="s">
        <v>511</v>
      </c>
      <c r="AG52" s="291"/>
      <c r="AH52" s="292" t="s">
        <v>511</v>
      </c>
      <c r="AI52" s="292"/>
      <c r="AJ52" s="292"/>
      <c r="AK52" s="292" t="s">
        <v>511</v>
      </c>
      <c r="AL52" s="292"/>
      <c r="AM52" s="293" t="s">
        <v>511</v>
      </c>
      <c r="AN52" s="291"/>
      <c r="AO52" s="292" t="s">
        <v>511</v>
      </c>
      <c r="AP52" s="292"/>
      <c r="AQ52" s="292"/>
      <c r="AR52" s="292" t="s">
        <v>511</v>
      </c>
      <c r="AS52" s="292"/>
      <c r="AT52" s="293" t="s">
        <v>511</v>
      </c>
      <c r="AU52" s="291"/>
      <c r="AV52" s="292"/>
      <c r="AW52" s="292"/>
      <c r="AX52" s="641"/>
      <c r="AY52" s="642"/>
      <c r="AZ52" s="643"/>
      <c r="BA52" s="644"/>
      <c r="BB52" s="703" t="s">
        <v>637</v>
      </c>
      <c r="BC52" s="704"/>
      <c r="BD52" s="704"/>
      <c r="BE52" s="704"/>
      <c r="BF52" s="705"/>
    </row>
    <row r="53" spans="2:58" ht="20.25" customHeight="1">
      <c r="B53" s="831"/>
      <c r="C53" s="673"/>
      <c r="D53" s="674"/>
      <c r="E53" s="675"/>
      <c r="F53" s="294"/>
      <c r="G53" s="680"/>
      <c r="H53" s="685"/>
      <c r="I53" s="683"/>
      <c r="J53" s="683"/>
      <c r="K53" s="684"/>
      <c r="L53" s="690"/>
      <c r="M53" s="649"/>
      <c r="N53" s="649"/>
      <c r="O53" s="650"/>
      <c r="P53" s="654" t="s">
        <v>628</v>
      </c>
      <c r="Q53" s="655"/>
      <c r="R53" s="656"/>
      <c r="S53" s="295" t="str">
        <f>IF(S52="","",VLOOKUP(S52,'【記載例】シフト記号表（勤務時間帯）'!$C$6:$K$35,9,FALSE))</f>
        <v/>
      </c>
      <c r="T53" s="296">
        <f>IF(T52="","",VLOOKUP(T52,'【記載例】シフト記号表（勤務時間帯）'!$C$6:$K$35,9,FALSE))</f>
        <v>4</v>
      </c>
      <c r="U53" s="296" t="str">
        <f>IF(U52="","",VLOOKUP(U52,'【記載例】シフト記号表（勤務時間帯）'!$C$6:$K$35,9,FALSE))</f>
        <v/>
      </c>
      <c r="V53" s="296" t="str">
        <f>IF(V52="","",VLOOKUP(V52,'【記載例】シフト記号表（勤務時間帯）'!$C$6:$K$35,9,FALSE))</f>
        <v/>
      </c>
      <c r="W53" s="296">
        <f>IF(W52="","",VLOOKUP(W52,'【記載例】シフト記号表（勤務時間帯）'!$C$6:$K$35,9,FALSE))</f>
        <v>4</v>
      </c>
      <c r="X53" s="296" t="str">
        <f>IF(X52="","",VLOOKUP(X52,'【記載例】シフト記号表（勤務時間帯）'!$C$6:$K$35,9,FALSE))</f>
        <v/>
      </c>
      <c r="Y53" s="297">
        <f>IF(Y52="","",VLOOKUP(Y52,'【記載例】シフト記号表（勤務時間帯）'!$C$6:$K$35,9,FALSE))</f>
        <v>4</v>
      </c>
      <c r="Z53" s="295" t="str">
        <f>IF(Z52="","",VLOOKUP(Z52,'【記載例】シフト記号表（勤務時間帯）'!$C$6:$K$35,9,FALSE))</f>
        <v/>
      </c>
      <c r="AA53" s="296">
        <f>IF(AA52="","",VLOOKUP(AA52,'【記載例】シフト記号表（勤務時間帯）'!$C$6:$K$35,9,FALSE))</f>
        <v>4</v>
      </c>
      <c r="AB53" s="296" t="str">
        <f>IF(AB52="","",VLOOKUP(AB52,'【記載例】シフト記号表（勤務時間帯）'!$C$6:$K$35,9,FALSE))</f>
        <v/>
      </c>
      <c r="AC53" s="296" t="str">
        <f>IF(AC52="","",VLOOKUP(AC52,'【記載例】シフト記号表（勤務時間帯）'!$C$6:$K$35,9,FALSE))</f>
        <v/>
      </c>
      <c r="AD53" s="296">
        <f>IF(AD52="","",VLOOKUP(AD52,'【記載例】シフト記号表（勤務時間帯）'!$C$6:$K$35,9,FALSE))</f>
        <v>4</v>
      </c>
      <c r="AE53" s="296" t="str">
        <f>IF(AE52="","",VLOOKUP(AE52,'【記載例】シフト記号表（勤務時間帯）'!$C$6:$K$35,9,FALSE))</f>
        <v/>
      </c>
      <c r="AF53" s="297">
        <f>IF(AF52="","",VLOOKUP(AF52,'【記載例】シフト記号表（勤務時間帯）'!$C$6:$K$35,9,FALSE))</f>
        <v>4</v>
      </c>
      <c r="AG53" s="295" t="str">
        <f>IF(AG52="","",VLOOKUP(AG52,'【記載例】シフト記号表（勤務時間帯）'!$C$6:$K$35,9,FALSE))</f>
        <v/>
      </c>
      <c r="AH53" s="296">
        <f>IF(AH52="","",VLOOKUP(AH52,'【記載例】シフト記号表（勤務時間帯）'!$C$6:$K$35,9,FALSE))</f>
        <v>4</v>
      </c>
      <c r="AI53" s="296" t="str">
        <f>IF(AI52="","",VLOOKUP(AI52,'【記載例】シフト記号表（勤務時間帯）'!$C$6:$K$35,9,FALSE))</f>
        <v/>
      </c>
      <c r="AJ53" s="296" t="str">
        <f>IF(AJ52="","",VLOOKUP(AJ52,'【記載例】シフト記号表（勤務時間帯）'!$C$6:$K$35,9,FALSE))</f>
        <v/>
      </c>
      <c r="AK53" s="296">
        <f>IF(AK52="","",VLOOKUP(AK52,'【記載例】シフト記号表（勤務時間帯）'!$C$6:$K$35,9,FALSE))</f>
        <v>4</v>
      </c>
      <c r="AL53" s="296" t="str">
        <f>IF(AL52="","",VLOOKUP(AL52,'【記載例】シフト記号表（勤務時間帯）'!$C$6:$K$35,9,FALSE))</f>
        <v/>
      </c>
      <c r="AM53" s="297">
        <f>IF(AM52="","",VLOOKUP(AM52,'【記載例】シフト記号表（勤務時間帯）'!$C$6:$K$35,9,FALSE))</f>
        <v>4</v>
      </c>
      <c r="AN53" s="295" t="str">
        <f>IF(AN52="","",VLOOKUP(AN52,'【記載例】シフト記号表（勤務時間帯）'!$C$6:$K$35,9,FALSE))</f>
        <v/>
      </c>
      <c r="AO53" s="296">
        <f>IF(AO52="","",VLOOKUP(AO52,'【記載例】シフト記号表（勤務時間帯）'!$C$6:$K$35,9,FALSE))</f>
        <v>4</v>
      </c>
      <c r="AP53" s="296" t="str">
        <f>IF(AP52="","",VLOOKUP(AP52,'【記載例】シフト記号表（勤務時間帯）'!$C$6:$K$35,9,FALSE))</f>
        <v/>
      </c>
      <c r="AQ53" s="296" t="str">
        <f>IF(AQ52="","",VLOOKUP(AQ52,'【記載例】シフト記号表（勤務時間帯）'!$C$6:$K$35,9,FALSE))</f>
        <v/>
      </c>
      <c r="AR53" s="296">
        <f>IF(AR52="","",VLOOKUP(AR52,'【記載例】シフト記号表（勤務時間帯）'!$C$6:$K$35,9,FALSE))</f>
        <v>4</v>
      </c>
      <c r="AS53" s="296" t="str">
        <f>IF(AS52="","",VLOOKUP(AS52,'【記載例】シフト記号表（勤務時間帯）'!$C$6:$K$35,9,FALSE))</f>
        <v/>
      </c>
      <c r="AT53" s="297">
        <f>IF(AT52="","",VLOOKUP(AT52,'【記載例】シフト記号表（勤務時間帯）'!$C$6:$K$35,9,FALSE))</f>
        <v>4</v>
      </c>
      <c r="AU53" s="295" t="str">
        <f>IF(AU52="","",VLOOKUP(AU52,'【記載例】シフト記号表（勤務時間帯）'!$C$6:$K$35,9,FALSE))</f>
        <v/>
      </c>
      <c r="AV53" s="296" t="str">
        <f>IF(AV52="","",VLOOKUP(AV52,'【記載例】シフト記号表（勤務時間帯）'!$C$6:$K$35,9,FALSE))</f>
        <v/>
      </c>
      <c r="AW53" s="296" t="str">
        <f>IF(AW52="","",VLOOKUP(AW52,'【記載例】シフト記号表（勤務時間帯）'!$C$6:$K$35,9,FALSE))</f>
        <v/>
      </c>
      <c r="AX53" s="657">
        <f>IF($BB$3="４週",SUM(S53:AT53),IF($BB$3="暦月",SUM(S53:AW53),""))</f>
        <v>48</v>
      </c>
      <c r="AY53" s="658"/>
      <c r="AZ53" s="659">
        <f>IF($BB$3="４週",AX53/4,IF($BB$3="暦月",【記載例】認知症対応型通所!AX53/(【記載例】認知症対応型通所!$BB$8/7),""))</f>
        <v>12</v>
      </c>
      <c r="BA53" s="660"/>
      <c r="BB53" s="706"/>
      <c r="BC53" s="707"/>
      <c r="BD53" s="707"/>
      <c r="BE53" s="707"/>
      <c r="BF53" s="708"/>
    </row>
    <row r="54" spans="2:58" ht="20.25" customHeight="1">
      <c r="B54" s="831"/>
      <c r="C54" s="676"/>
      <c r="D54" s="677"/>
      <c r="E54" s="678"/>
      <c r="F54" s="294" t="str">
        <f>C52</f>
        <v>機能訓練指導員</v>
      </c>
      <c r="G54" s="701"/>
      <c r="H54" s="685"/>
      <c r="I54" s="683"/>
      <c r="J54" s="683"/>
      <c r="K54" s="684"/>
      <c r="L54" s="702"/>
      <c r="M54" s="696"/>
      <c r="N54" s="696"/>
      <c r="O54" s="697"/>
      <c r="P54" s="698" t="s">
        <v>629</v>
      </c>
      <c r="Q54" s="699"/>
      <c r="R54" s="700"/>
      <c r="S54" s="299" t="str">
        <f>IF(S52="","",VLOOKUP(S52,'【記載例】シフト記号表（勤務時間帯）'!$C$6:$U$35,19,FALSE))</f>
        <v/>
      </c>
      <c r="T54" s="300">
        <f>IF(T52="","",VLOOKUP(T52,'【記載例】シフト記号表（勤務時間帯）'!$C$6:$U$35,19,FALSE))</f>
        <v>3</v>
      </c>
      <c r="U54" s="300" t="str">
        <f>IF(U52="","",VLOOKUP(U52,'【記載例】シフト記号表（勤務時間帯）'!$C$6:$U$35,19,FALSE))</f>
        <v/>
      </c>
      <c r="V54" s="300" t="str">
        <f>IF(V52="","",VLOOKUP(V52,'【記載例】シフト記号表（勤務時間帯）'!$C$6:$U$35,19,FALSE))</f>
        <v/>
      </c>
      <c r="W54" s="300">
        <f>IF(W52="","",VLOOKUP(W52,'【記載例】シフト記号表（勤務時間帯）'!$C$6:$U$35,19,FALSE))</f>
        <v>3</v>
      </c>
      <c r="X54" s="300" t="str">
        <f>IF(X52="","",VLOOKUP(X52,'【記載例】シフト記号表（勤務時間帯）'!$C$6:$U$35,19,FALSE))</f>
        <v/>
      </c>
      <c r="Y54" s="301">
        <f>IF(Y52="","",VLOOKUP(Y52,'【記載例】シフト記号表（勤務時間帯）'!$C$6:$U$35,19,FALSE))</f>
        <v>3</v>
      </c>
      <c r="Z54" s="299" t="str">
        <f>IF(Z52="","",VLOOKUP(Z52,'【記載例】シフト記号表（勤務時間帯）'!$C$6:$U$35,19,FALSE))</f>
        <v/>
      </c>
      <c r="AA54" s="300">
        <f>IF(AA52="","",VLOOKUP(AA52,'【記載例】シフト記号表（勤務時間帯）'!$C$6:$U$35,19,FALSE))</f>
        <v>3</v>
      </c>
      <c r="AB54" s="300" t="str">
        <f>IF(AB52="","",VLOOKUP(AB52,'【記載例】シフト記号表（勤務時間帯）'!$C$6:$U$35,19,FALSE))</f>
        <v/>
      </c>
      <c r="AC54" s="300" t="str">
        <f>IF(AC52="","",VLOOKUP(AC52,'【記載例】シフト記号表（勤務時間帯）'!$C$6:$U$35,19,FALSE))</f>
        <v/>
      </c>
      <c r="AD54" s="300">
        <f>IF(AD52="","",VLOOKUP(AD52,'【記載例】シフト記号表（勤務時間帯）'!$C$6:$U$35,19,FALSE))</f>
        <v>3</v>
      </c>
      <c r="AE54" s="300" t="str">
        <f>IF(AE52="","",VLOOKUP(AE52,'【記載例】シフト記号表（勤務時間帯）'!$C$6:$U$35,19,FALSE))</f>
        <v/>
      </c>
      <c r="AF54" s="301">
        <f>IF(AF52="","",VLOOKUP(AF52,'【記載例】シフト記号表（勤務時間帯）'!$C$6:$U$35,19,FALSE))</f>
        <v>3</v>
      </c>
      <c r="AG54" s="299" t="str">
        <f>IF(AG52="","",VLOOKUP(AG52,'【記載例】シフト記号表（勤務時間帯）'!$C$6:$U$35,19,FALSE))</f>
        <v/>
      </c>
      <c r="AH54" s="300">
        <f>IF(AH52="","",VLOOKUP(AH52,'【記載例】シフト記号表（勤務時間帯）'!$C$6:$U$35,19,FALSE))</f>
        <v>3</v>
      </c>
      <c r="AI54" s="300" t="str">
        <f>IF(AI52="","",VLOOKUP(AI52,'【記載例】シフト記号表（勤務時間帯）'!$C$6:$U$35,19,FALSE))</f>
        <v/>
      </c>
      <c r="AJ54" s="300" t="str">
        <f>IF(AJ52="","",VLOOKUP(AJ52,'【記載例】シフト記号表（勤務時間帯）'!$C$6:$U$35,19,FALSE))</f>
        <v/>
      </c>
      <c r="AK54" s="300">
        <f>IF(AK52="","",VLOOKUP(AK52,'【記載例】シフト記号表（勤務時間帯）'!$C$6:$U$35,19,FALSE))</f>
        <v>3</v>
      </c>
      <c r="AL54" s="300" t="str">
        <f>IF(AL52="","",VLOOKUP(AL52,'【記載例】シフト記号表（勤務時間帯）'!$C$6:$U$35,19,FALSE))</f>
        <v/>
      </c>
      <c r="AM54" s="301">
        <f>IF(AM52="","",VLOOKUP(AM52,'【記載例】シフト記号表（勤務時間帯）'!$C$6:$U$35,19,FALSE))</f>
        <v>3</v>
      </c>
      <c r="AN54" s="299" t="str">
        <f>IF(AN52="","",VLOOKUP(AN52,'【記載例】シフト記号表（勤務時間帯）'!$C$6:$U$35,19,FALSE))</f>
        <v/>
      </c>
      <c r="AO54" s="300">
        <f>IF(AO52="","",VLOOKUP(AO52,'【記載例】シフト記号表（勤務時間帯）'!$C$6:$U$35,19,FALSE))</f>
        <v>3</v>
      </c>
      <c r="AP54" s="300" t="str">
        <f>IF(AP52="","",VLOOKUP(AP52,'【記載例】シフト記号表（勤務時間帯）'!$C$6:$U$35,19,FALSE))</f>
        <v/>
      </c>
      <c r="AQ54" s="300" t="str">
        <f>IF(AQ52="","",VLOOKUP(AQ52,'【記載例】シフト記号表（勤務時間帯）'!$C$6:$U$35,19,FALSE))</f>
        <v/>
      </c>
      <c r="AR54" s="300">
        <f>IF(AR52="","",VLOOKUP(AR52,'【記載例】シフト記号表（勤務時間帯）'!$C$6:$U$35,19,FALSE))</f>
        <v>3</v>
      </c>
      <c r="AS54" s="300" t="str">
        <f>IF(AS52="","",VLOOKUP(AS52,'【記載例】シフト記号表（勤務時間帯）'!$C$6:$U$35,19,FALSE))</f>
        <v/>
      </c>
      <c r="AT54" s="301">
        <f>IF(AT52="","",VLOOKUP(AT52,'【記載例】シフト記号表（勤務時間帯）'!$C$6:$U$35,19,FALSE))</f>
        <v>3</v>
      </c>
      <c r="AU54" s="299" t="str">
        <f>IF(AU52="","",VLOOKUP(AU52,'【記載例】シフト記号表（勤務時間帯）'!$C$6:$U$35,19,FALSE))</f>
        <v/>
      </c>
      <c r="AV54" s="300" t="str">
        <f>IF(AV52="","",VLOOKUP(AV52,'【記載例】シフト記号表（勤務時間帯）'!$C$6:$U$35,19,FALSE))</f>
        <v/>
      </c>
      <c r="AW54" s="300" t="str">
        <f>IF(AW52="","",VLOOKUP(AW52,'【記載例】シフト記号表（勤務時間帯）'!$C$6:$U$35,19,FALSE))</f>
        <v/>
      </c>
      <c r="AX54" s="664">
        <f>IF($BB$3="４週",SUM(S54:AT54),IF($BB$3="暦月",SUM(S54:AW54),""))</f>
        <v>36</v>
      </c>
      <c r="AY54" s="665"/>
      <c r="AZ54" s="666">
        <f>IF($BB$3="４週",AX54/4,IF($BB$3="暦月",【記載例】認知症対応型通所!AX54/(【記載例】認知症対応型通所!$BB$8/7),""))</f>
        <v>9</v>
      </c>
      <c r="BA54" s="667"/>
      <c r="BB54" s="709"/>
      <c r="BC54" s="710"/>
      <c r="BD54" s="710"/>
      <c r="BE54" s="710"/>
      <c r="BF54" s="711"/>
    </row>
    <row r="55" spans="2:58" ht="20.25" customHeight="1">
      <c r="B55" s="831">
        <f>B52+1</f>
        <v>12</v>
      </c>
      <c r="C55" s="670"/>
      <c r="D55" s="671"/>
      <c r="E55" s="672"/>
      <c r="F55" s="302"/>
      <c r="G55" s="679"/>
      <c r="H55" s="682"/>
      <c r="I55" s="683"/>
      <c r="J55" s="683"/>
      <c r="K55" s="684"/>
      <c r="L55" s="689"/>
      <c r="M55" s="646"/>
      <c r="N55" s="646"/>
      <c r="O55" s="647"/>
      <c r="P55" s="692" t="s">
        <v>626</v>
      </c>
      <c r="Q55" s="693"/>
      <c r="R55" s="694"/>
      <c r="S55" s="291"/>
      <c r="T55" s="292"/>
      <c r="U55" s="292"/>
      <c r="V55" s="292"/>
      <c r="W55" s="292"/>
      <c r="X55" s="292"/>
      <c r="Y55" s="293"/>
      <c r="Z55" s="291"/>
      <c r="AA55" s="292"/>
      <c r="AB55" s="292"/>
      <c r="AC55" s="292"/>
      <c r="AD55" s="292"/>
      <c r="AE55" s="292"/>
      <c r="AF55" s="293"/>
      <c r="AG55" s="291"/>
      <c r="AH55" s="292"/>
      <c r="AI55" s="292"/>
      <c r="AJ55" s="292"/>
      <c r="AK55" s="292"/>
      <c r="AL55" s="292"/>
      <c r="AM55" s="293"/>
      <c r="AN55" s="291"/>
      <c r="AO55" s="292"/>
      <c r="AP55" s="292"/>
      <c r="AQ55" s="292"/>
      <c r="AR55" s="292"/>
      <c r="AS55" s="292"/>
      <c r="AT55" s="293"/>
      <c r="AU55" s="291"/>
      <c r="AV55" s="292"/>
      <c r="AW55" s="292"/>
      <c r="AX55" s="641"/>
      <c r="AY55" s="642"/>
      <c r="AZ55" s="643"/>
      <c r="BA55" s="644"/>
      <c r="BB55" s="645"/>
      <c r="BC55" s="646"/>
      <c r="BD55" s="646"/>
      <c r="BE55" s="646"/>
      <c r="BF55" s="647"/>
    </row>
    <row r="56" spans="2:58" ht="20.25" customHeight="1">
      <c r="B56" s="831"/>
      <c r="C56" s="673"/>
      <c r="D56" s="674"/>
      <c r="E56" s="675"/>
      <c r="F56" s="294"/>
      <c r="G56" s="680"/>
      <c r="H56" s="685"/>
      <c r="I56" s="683"/>
      <c r="J56" s="683"/>
      <c r="K56" s="684"/>
      <c r="L56" s="690"/>
      <c r="M56" s="649"/>
      <c r="N56" s="649"/>
      <c r="O56" s="650"/>
      <c r="P56" s="654" t="s">
        <v>628</v>
      </c>
      <c r="Q56" s="655"/>
      <c r="R56" s="656"/>
      <c r="S56" s="295" t="str">
        <f>IF(S55="","",VLOOKUP(S55,'【記載例】シフト記号表（勤務時間帯）'!$C$6:$K$35,9,FALSE))</f>
        <v/>
      </c>
      <c r="T56" s="296" t="str">
        <f>IF(T55="","",VLOOKUP(T55,'【記載例】シフト記号表（勤務時間帯）'!$C$6:$K$35,9,FALSE))</f>
        <v/>
      </c>
      <c r="U56" s="296" t="str">
        <f>IF(U55="","",VLOOKUP(U55,'【記載例】シフト記号表（勤務時間帯）'!$C$6:$K$35,9,FALSE))</f>
        <v/>
      </c>
      <c r="V56" s="296" t="str">
        <f>IF(V55="","",VLOOKUP(V55,'【記載例】シフト記号表（勤務時間帯）'!$C$6:$K$35,9,FALSE))</f>
        <v/>
      </c>
      <c r="W56" s="296" t="str">
        <f>IF(W55="","",VLOOKUP(W55,'【記載例】シフト記号表（勤務時間帯）'!$C$6:$K$35,9,FALSE))</f>
        <v/>
      </c>
      <c r="X56" s="296" t="str">
        <f>IF(X55="","",VLOOKUP(X55,'【記載例】シフト記号表（勤務時間帯）'!$C$6:$K$35,9,FALSE))</f>
        <v/>
      </c>
      <c r="Y56" s="297" t="str">
        <f>IF(Y55="","",VLOOKUP(Y55,'【記載例】シフト記号表（勤務時間帯）'!$C$6:$K$35,9,FALSE))</f>
        <v/>
      </c>
      <c r="Z56" s="295" t="str">
        <f>IF(Z55="","",VLOOKUP(Z55,'【記載例】シフト記号表（勤務時間帯）'!$C$6:$K$35,9,FALSE))</f>
        <v/>
      </c>
      <c r="AA56" s="296" t="str">
        <f>IF(AA55="","",VLOOKUP(AA55,'【記載例】シフト記号表（勤務時間帯）'!$C$6:$K$35,9,FALSE))</f>
        <v/>
      </c>
      <c r="AB56" s="296" t="str">
        <f>IF(AB55="","",VLOOKUP(AB55,'【記載例】シフト記号表（勤務時間帯）'!$C$6:$K$35,9,FALSE))</f>
        <v/>
      </c>
      <c r="AC56" s="296" t="str">
        <f>IF(AC55="","",VLOOKUP(AC55,'【記載例】シフト記号表（勤務時間帯）'!$C$6:$K$35,9,FALSE))</f>
        <v/>
      </c>
      <c r="AD56" s="296" t="str">
        <f>IF(AD55="","",VLOOKUP(AD55,'【記載例】シフト記号表（勤務時間帯）'!$C$6:$K$35,9,FALSE))</f>
        <v/>
      </c>
      <c r="AE56" s="296" t="str">
        <f>IF(AE55="","",VLOOKUP(AE55,'【記載例】シフト記号表（勤務時間帯）'!$C$6:$K$35,9,FALSE))</f>
        <v/>
      </c>
      <c r="AF56" s="297" t="str">
        <f>IF(AF55="","",VLOOKUP(AF55,'【記載例】シフト記号表（勤務時間帯）'!$C$6:$K$35,9,FALSE))</f>
        <v/>
      </c>
      <c r="AG56" s="295" t="str">
        <f>IF(AG55="","",VLOOKUP(AG55,'【記載例】シフト記号表（勤務時間帯）'!$C$6:$K$35,9,FALSE))</f>
        <v/>
      </c>
      <c r="AH56" s="296" t="str">
        <f>IF(AH55="","",VLOOKUP(AH55,'【記載例】シフト記号表（勤務時間帯）'!$C$6:$K$35,9,FALSE))</f>
        <v/>
      </c>
      <c r="AI56" s="296" t="str">
        <f>IF(AI55="","",VLOOKUP(AI55,'【記載例】シフト記号表（勤務時間帯）'!$C$6:$K$35,9,FALSE))</f>
        <v/>
      </c>
      <c r="AJ56" s="296" t="str">
        <f>IF(AJ55="","",VLOOKUP(AJ55,'【記載例】シフト記号表（勤務時間帯）'!$C$6:$K$35,9,FALSE))</f>
        <v/>
      </c>
      <c r="AK56" s="296" t="str">
        <f>IF(AK55="","",VLOOKUP(AK55,'【記載例】シフト記号表（勤務時間帯）'!$C$6:$K$35,9,FALSE))</f>
        <v/>
      </c>
      <c r="AL56" s="296" t="str">
        <f>IF(AL55="","",VLOOKUP(AL55,'【記載例】シフト記号表（勤務時間帯）'!$C$6:$K$35,9,FALSE))</f>
        <v/>
      </c>
      <c r="AM56" s="297" t="str">
        <f>IF(AM55="","",VLOOKUP(AM55,'【記載例】シフト記号表（勤務時間帯）'!$C$6:$K$35,9,FALSE))</f>
        <v/>
      </c>
      <c r="AN56" s="295" t="str">
        <f>IF(AN55="","",VLOOKUP(AN55,'【記載例】シフト記号表（勤務時間帯）'!$C$6:$K$35,9,FALSE))</f>
        <v/>
      </c>
      <c r="AO56" s="296" t="str">
        <f>IF(AO55="","",VLOOKUP(AO55,'【記載例】シフト記号表（勤務時間帯）'!$C$6:$K$35,9,FALSE))</f>
        <v/>
      </c>
      <c r="AP56" s="296" t="str">
        <f>IF(AP55="","",VLOOKUP(AP55,'【記載例】シフト記号表（勤務時間帯）'!$C$6:$K$35,9,FALSE))</f>
        <v/>
      </c>
      <c r="AQ56" s="296" t="str">
        <f>IF(AQ55="","",VLOOKUP(AQ55,'【記載例】シフト記号表（勤務時間帯）'!$C$6:$K$35,9,FALSE))</f>
        <v/>
      </c>
      <c r="AR56" s="296" t="str">
        <f>IF(AR55="","",VLOOKUP(AR55,'【記載例】シフト記号表（勤務時間帯）'!$C$6:$K$35,9,FALSE))</f>
        <v/>
      </c>
      <c r="AS56" s="296" t="str">
        <f>IF(AS55="","",VLOOKUP(AS55,'【記載例】シフト記号表（勤務時間帯）'!$C$6:$K$35,9,FALSE))</f>
        <v/>
      </c>
      <c r="AT56" s="297" t="str">
        <f>IF(AT55="","",VLOOKUP(AT55,'【記載例】シフト記号表（勤務時間帯）'!$C$6:$K$35,9,FALSE))</f>
        <v/>
      </c>
      <c r="AU56" s="295" t="str">
        <f>IF(AU55="","",VLOOKUP(AU55,'【記載例】シフト記号表（勤務時間帯）'!$C$6:$K$35,9,FALSE))</f>
        <v/>
      </c>
      <c r="AV56" s="296" t="str">
        <f>IF(AV55="","",VLOOKUP(AV55,'【記載例】シフト記号表（勤務時間帯）'!$C$6:$K$35,9,FALSE))</f>
        <v/>
      </c>
      <c r="AW56" s="296" t="str">
        <f>IF(AW55="","",VLOOKUP(AW55,'【記載例】シフト記号表（勤務時間帯）'!$C$6:$K$35,9,FALSE))</f>
        <v/>
      </c>
      <c r="AX56" s="657">
        <f>IF($BB$3="４週",SUM(S56:AT56),IF($BB$3="暦月",SUM(S56:AW56),""))</f>
        <v>0</v>
      </c>
      <c r="AY56" s="658"/>
      <c r="AZ56" s="659">
        <f>IF($BB$3="４週",AX56/4,IF($BB$3="暦月",【記載例】認知症対応型通所!AX56/(【記載例】認知症対応型通所!$BB$8/7),""))</f>
        <v>0</v>
      </c>
      <c r="BA56" s="660"/>
      <c r="BB56" s="648"/>
      <c r="BC56" s="649"/>
      <c r="BD56" s="649"/>
      <c r="BE56" s="649"/>
      <c r="BF56" s="650"/>
    </row>
    <row r="57" spans="2:58" ht="20.25" customHeight="1">
      <c r="B57" s="831"/>
      <c r="C57" s="676"/>
      <c r="D57" s="677"/>
      <c r="E57" s="678"/>
      <c r="F57" s="294">
        <f>C55</f>
        <v>0</v>
      </c>
      <c r="G57" s="701"/>
      <c r="H57" s="685"/>
      <c r="I57" s="683"/>
      <c r="J57" s="683"/>
      <c r="K57" s="684"/>
      <c r="L57" s="702"/>
      <c r="M57" s="696"/>
      <c r="N57" s="696"/>
      <c r="O57" s="697"/>
      <c r="P57" s="698" t="s">
        <v>629</v>
      </c>
      <c r="Q57" s="699"/>
      <c r="R57" s="700"/>
      <c r="S57" s="299" t="str">
        <f>IF(S55="","",VLOOKUP(S55,'【記載例】シフト記号表（勤務時間帯）'!$C$6:$U$35,19,FALSE))</f>
        <v/>
      </c>
      <c r="T57" s="300" t="str">
        <f>IF(T55="","",VLOOKUP(T55,'【記載例】シフト記号表（勤務時間帯）'!$C$6:$U$35,19,FALSE))</f>
        <v/>
      </c>
      <c r="U57" s="300" t="str">
        <f>IF(U55="","",VLOOKUP(U55,'【記載例】シフト記号表（勤務時間帯）'!$C$6:$U$35,19,FALSE))</f>
        <v/>
      </c>
      <c r="V57" s="300" t="str">
        <f>IF(V55="","",VLOOKUP(V55,'【記載例】シフト記号表（勤務時間帯）'!$C$6:$U$35,19,FALSE))</f>
        <v/>
      </c>
      <c r="W57" s="300" t="str">
        <f>IF(W55="","",VLOOKUP(W55,'【記載例】シフト記号表（勤務時間帯）'!$C$6:$U$35,19,FALSE))</f>
        <v/>
      </c>
      <c r="X57" s="300" t="str">
        <f>IF(X55="","",VLOOKUP(X55,'【記載例】シフト記号表（勤務時間帯）'!$C$6:$U$35,19,FALSE))</f>
        <v/>
      </c>
      <c r="Y57" s="301" t="str">
        <f>IF(Y55="","",VLOOKUP(Y55,'【記載例】シフト記号表（勤務時間帯）'!$C$6:$U$35,19,FALSE))</f>
        <v/>
      </c>
      <c r="Z57" s="299" t="str">
        <f>IF(Z55="","",VLOOKUP(Z55,'【記載例】シフト記号表（勤務時間帯）'!$C$6:$U$35,19,FALSE))</f>
        <v/>
      </c>
      <c r="AA57" s="300" t="str">
        <f>IF(AA55="","",VLOOKUP(AA55,'【記載例】シフト記号表（勤務時間帯）'!$C$6:$U$35,19,FALSE))</f>
        <v/>
      </c>
      <c r="AB57" s="300" t="str">
        <f>IF(AB55="","",VLOOKUP(AB55,'【記載例】シフト記号表（勤務時間帯）'!$C$6:$U$35,19,FALSE))</f>
        <v/>
      </c>
      <c r="AC57" s="300" t="str">
        <f>IF(AC55="","",VLOOKUP(AC55,'【記載例】シフト記号表（勤務時間帯）'!$C$6:$U$35,19,FALSE))</f>
        <v/>
      </c>
      <c r="AD57" s="300" t="str">
        <f>IF(AD55="","",VLOOKUP(AD55,'【記載例】シフト記号表（勤務時間帯）'!$C$6:$U$35,19,FALSE))</f>
        <v/>
      </c>
      <c r="AE57" s="300" t="str">
        <f>IF(AE55="","",VLOOKUP(AE55,'【記載例】シフト記号表（勤務時間帯）'!$C$6:$U$35,19,FALSE))</f>
        <v/>
      </c>
      <c r="AF57" s="301" t="str">
        <f>IF(AF55="","",VLOOKUP(AF55,'【記載例】シフト記号表（勤務時間帯）'!$C$6:$U$35,19,FALSE))</f>
        <v/>
      </c>
      <c r="AG57" s="299" t="str">
        <f>IF(AG55="","",VLOOKUP(AG55,'【記載例】シフト記号表（勤務時間帯）'!$C$6:$U$35,19,FALSE))</f>
        <v/>
      </c>
      <c r="AH57" s="300" t="str">
        <f>IF(AH55="","",VLOOKUP(AH55,'【記載例】シフト記号表（勤務時間帯）'!$C$6:$U$35,19,FALSE))</f>
        <v/>
      </c>
      <c r="AI57" s="300" t="str">
        <f>IF(AI55="","",VLOOKUP(AI55,'【記載例】シフト記号表（勤務時間帯）'!$C$6:$U$35,19,FALSE))</f>
        <v/>
      </c>
      <c r="AJ57" s="300" t="str">
        <f>IF(AJ55="","",VLOOKUP(AJ55,'【記載例】シフト記号表（勤務時間帯）'!$C$6:$U$35,19,FALSE))</f>
        <v/>
      </c>
      <c r="AK57" s="300" t="str">
        <f>IF(AK55="","",VLOOKUP(AK55,'【記載例】シフト記号表（勤務時間帯）'!$C$6:$U$35,19,FALSE))</f>
        <v/>
      </c>
      <c r="AL57" s="300" t="str">
        <f>IF(AL55="","",VLOOKUP(AL55,'【記載例】シフト記号表（勤務時間帯）'!$C$6:$U$35,19,FALSE))</f>
        <v/>
      </c>
      <c r="AM57" s="301" t="str">
        <f>IF(AM55="","",VLOOKUP(AM55,'【記載例】シフト記号表（勤務時間帯）'!$C$6:$U$35,19,FALSE))</f>
        <v/>
      </c>
      <c r="AN57" s="299" t="str">
        <f>IF(AN55="","",VLOOKUP(AN55,'【記載例】シフト記号表（勤務時間帯）'!$C$6:$U$35,19,FALSE))</f>
        <v/>
      </c>
      <c r="AO57" s="300" t="str">
        <f>IF(AO55="","",VLOOKUP(AO55,'【記載例】シフト記号表（勤務時間帯）'!$C$6:$U$35,19,FALSE))</f>
        <v/>
      </c>
      <c r="AP57" s="300" t="str">
        <f>IF(AP55="","",VLOOKUP(AP55,'【記載例】シフト記号表（勤務時間帯）'!$C$6:$U$35,19,FALSE))</f>
        <v/>
      </c>
      <c r="AQ57" s="300" t="str">
        <f>IF(AQ55="","",VLOOKUP(AQ55,'【記載例】シフト記号表（勤務時間帯）'!$C$6:$U$35,19,FALSE))</f>
        <v/>
      </c>
      <c r="AR57" s="300" t="str">
        <f>IF(AR55="","",VLOOKUP(AR55,'【記載例】シフト記号表（勤務時間帯）'!$C$6:$U$35,19,FALSE))</f>
        <v/>
      </c>
      <c r="AS57" s="300" t="str">
        <f>IF(AS55="","",VLOOKUP(AS55,'【記載例】シフト記号表（勤務時間帯）'!$C$6:$U$35,19,FALSE))</f>
        <v/>
      </c>
      <c r="AT57" s="301" t="str">
        <f>IF(AT55="","",VLOOKUP(AT55,'【記載例】シフト記号表（勤務時間帯）'!$C$6:$U$35,19,FALSE))</f>
        <v/>
      </c>
      <c r="AU57" s="299" t="str">
        <f>IF(AU55="","",VLOOKUP(AU55,'【記載例】シフト記号表（勤務時間帯）'!$C$6:$U$35,19,FALSE))</f>
        <v/>
      </c>
      <c r="AV57" s="300" t="str">
        <f>IF(AV55="","",VLOOKUP(AV55,'【記載例】シフト記号表（勤務時間帯）'!$C$6:$U$35,19,FALSE))</f>
        <v/>
      </c>
      <c r="AW57" s="300" t="str">
        <f>IF(AW55="","",VLOOKUP(AW55,'【記載例】シフト記号表（勤務時間帯）'!$C$6:$U$35,19,FALSE))</f>
        <v/>
      </c>
      <c r="AX57" s="664">
        <f>IF($BB$3="４週",SUM(S57:AT57),IF($BB$3="暦月",SUM(S57:AW57),""))</f>
        <v>0</v>
      </c>
      <c r="AY57" s="665"/>
      <c r="AZ57" s="666">
        <f>IF($BB$3="４週",AX57/4,IF($BB$3="暦月",【記載例】認知症対応型通所!AX57/(【記載例】認知症対応型通所!$BB$8/7),""))</f>
        <v>0</v>
      </c>
      <c r="BA57" s="667"/>
      <c r="BB57" s="695"/>
      <c r="BC57" s="696"/>
      <c r="BD57" s="696"/>
      <c r="BE57" s="696"/>
      <c r="BF57" s="697"/>
    </row>
    <row r="58" spans="2:58" ht="20.25" customHeight="1">
      <c r="B58" s="831">
        <f>B55+1</f>
        <v>13</v>
      </c>
      <c r="C58" s="670"/>
      <c r="D58" s="671"/>
      <c r="E58" s="672"/>
      <c r="F58" s="302"/>
      <c r="G58" s="679"/>
      <c r="H58" s="682"/>
      <c r="I58" s="683"/>
      <c r="J58" s="683"/>
      <c r="K58" s="684"/>
      <c r="L58" s="689"/>
      <c r="M58" s="646"/>
      <c r="N58" s="646"/>
      <c r="O58" s="647"/>
      <c r="P58" s="692" t="s">
        <v>626</v>
      </c>
      <c r="Q58" s="693"/>
      <c r="R58" s="694"/>
      <c r="S58" s="291"/>
      <c r="T58" s="292"/>
      <c r="U58" s="292"/>
      <c r="V58" s="292"/>
      <c r="W58" s="292"/>
      <c r="X58" s="292"/>
      <c r="Y58" s="293"/>
      <c r="Z58" s="291"/>
      <c r="AA58" s="292"/>
      <c r="AB58" s="292"/>
      <c r="AC58" s="292"/>
      <c r="AD58" s="292"/>
      <c r="AE58" s="292"/>
      <c r="AF58" s="293"/>
      <c r="AG58" s="291"/>
      <c r="AH58" s="292"/>
      <c r="AI58" s="292"/>
      <c r="AJ58" s="292"/>
      <c r="AK58" s="292"/>
      <c r="AL58" s="292"/>
      <c r="AM58" s="293"/>
      <c r="AN58" s="291"/>
      <c r="AO58" s="292"/>
      <c r="AP58" s="292"/>
      <c r="AQ58" s="292"/>
      <c r="AR58" s="292"/>
      <c r="AS58" s="292"/>
      <c r="AT58" s="293"/>
      <c r="AU58" s="291"/>
      <c r="AV58" s="292"/>
      <c r="AW58" s="292"/>
      <c r="AX58" s="641"/>
      <c r="AY58" s="642"/>
      <c r="AZ58" s="643"/>
      <c r="BA58" s="644"/>
      <c r="BB58" s="645"/>
      <c r="BC58" s="646"/>
      <c r="BD58" s="646"/>
      <c r="BE58" s="646"/>
      <c r="BF58" s="647"/>
    </row>
    <row r="59" spans="2:58" ht="20.25" customHeight="1">
      <c r="B59" s="831"/>
      <c r="C59" s="673"/>
      <c r="D59" s="674"/>
      <c r="E59" s="675"/>
      <c r="F59" s="294"/>
      <c r="G59" s="680"/>
      <c r="H59" s="685"/>
      <c r="I59" s="683"/>
      <c r="J59" s="683"/>
      <c r="K59" s="684"/>
      <c r="L59" s="690"/>
      <c r="M59" s="649"/>
      <c r="N59" s="649"/>
      <c r="O59" s="650"/>
      <c r="P59" s="654" t="s">
        <v>628</v>
      </c>
      <c r="Q59" s="655"/>
      <c r="R59" s="656"/>
      <c r="S59" s="295" t="str">
        <f>IF(S58="","",VLOOKUP(S58,'【記載例】シフト記号表（勤務時間帯）'!$C$6:$K$35,9,FALSE))</f>
        <v/>
      </c>
      <c r="T59" s="296" t="str">
        <f>IF(T58="","",VLOOKUP(T58,'【記載例】シフト記号表（勤務時間帯）'!$C$6:$K$35,9,FALSE))</f>
        <v/>
      </c>
      <c r="U59" s="296" t="str">
        <f>IF(U58="","",VLOOKUP(U58,'【記載例】シフト記号表（勤務時間帯）'!$C$6:$K$35,9,FALSE))</f>
        <v/>
      </c>
      <c r="V59" s="296" t="str">
        <f>IF(V58="","",VLOOKUP(V58,'【記載例】シフト記号表（勤務時間帯）'!$C$6:$K$35,9,FALSE))</f>
        <v/>
      </c>
      <c r="W59" s="296" t="str">
        <f>IF(W58="","",VLOOKUP(W58,'【記載例】シフト記号表（勤務時間帯）'!$C$6:$K$35,9,FALSE))</f>
        <v/>
      </c>
      <c r="X59" s="296" t="str">
        <f>IF(X58="","",VLOOKUP(X58,'【記載例】シフト記号表（勤務時間帯）'!$C$6:$K$35,9,FALSE))</f>
        <v/>
      </c>
      <c r="Y59" s="297" t="str">
        <f>IF(Y58="","",VLOOKUP(Y58,'【記載例】シフト記号表（勤務時間帯）'!$C$6:$K$35,9,FALSE))</f>
        <v/>
      </c>
      <c r="Z59" s="295" t="str">
        <f>IF(Z58="","",VLOOKUP(Z58,'【記載例】シフト記号表（勤務時間帯）'!$C$6:$K$35,9,FALSE))</f>
        <v/>
      </c>
      <c r="AA59" s="296" t="str">
        <f>IF(AA58="","",VLOOKUP(AA58,'【記載例】シフト記号表（勤務時間帯）'!$C$6:$K$35,9,FALSE))</f>
        <v/>
      </c>
      <c r="AB59" s="296" t="str">
        <f>IF(AB58="","",VLOOKUP(AB58,'【記載例】シフト記号表（勤務時間帯）'!$C$6:$K$35,9,FALSE))</f>
        <v/>
      </c>
      <c r="AC59" s="296" t="str">
        <f>IF(AC58="","",VLOOKUP(AC58,'【記載例】シフト記号表（勤務時間帯）'!$C$6:$K$35,9,FALSE))</f>
        <v/>
      </c>
      <c r="AD59" s="296" t="str">
        <f>IF(AD58="","",VLOOKUP(AD58,'【記載例】シフト記号表（勤務時間帯）'!$C$6:$K$35,9,FALSE))</f>
        <v/>
      </c>
      <c r="AE59" s="296" t="str">
        <f>IF(AE58="","",VLOOKUP(AE58,'【記載例】シフト記号表（勤務時間帯）'!$C$6:$K$35,9,FALSE))</f>
        <v/>
      </c>
      <c r="AF59" s="297" t="str">
        <f>IF(AF58="","",VLOOKUP(AF58,'【記載例】シフト記号表（勤務時間帯）'!$C$6:$K$35,9,FALSE))</f>
        <v/>
      </c>
      <c r="AG59" s="295" t="str">
        <f>IF(AG58="","",VLOOKUP(AG58,'【記載例】シフト記号表（勤務時間帯）'!$C$6:$K$35,9,FALSE))</f>
        <v/>
      </c>
      <c r="AH59" s="296" t="str">
        <f>IF(AH58="","",VLOOKUP(AH58,'【記載例】シフト記号表（勤務時間帯）'!$C$6:$K$35,9,FALSE))</f>
        <v/>
      </c>
      <c r="AI59" s="296" t="str">
        <f>IF(AI58="","",VLOOKUP(AI58,'【記載例】シフト記号表（勤務時間帯）'!$C$6:$K$35,9,FALSE))</f>
        <v/>
      </c>
      <c r="AJ59" s="296" t="str">
        <f>IF(AJ58="","",VLOOKUP(AJ58,'【記載例】シフト記号表（勤務時間帯）'!$C$6:$K$35,9,FALSE))</f>
        <v/>
      </c>
      <c r="AK59" s="296" t="str">
        <f>IF(AK58="","",VLOOKUP(AK58,'【記載例】シフト記号表（勤務時間帯）'!$C$6:$K$35,9,FALSE))</f>
        <v/>
      </c>
      <c r="AL59" s="296" t="str">
        <f>IF(AL58="","",VLOOKUP(AL58,'【記載例】シフト記号表（勤務時間帯）'!$C$6:$K$35,9,FALSE))</f>
        <v/>
      </c>
      <c r="AM59" s="297" t="str">
        <f>IF(AM58="","",VLOOKUP(AM58,'【記載例】シフト記号表（勤務時間帯）'!$C$6:$K$35,9,FALSE))</f>
        <v/>
      </c>
      <c r="AN59" s="295" t="str">
        <f>IF(AN58="","",VLOOKUP(AN58,'【記載例】シフト記号表（勤務時間帯）'!$C$6:$K$35,9,FALSE))</f>
        <v/>
      </c>
      <c r="AO59" s="296" t="str">
        <f>IF(AO58="","",VLOOKUP(AO58,'【記載例】シフト記号表（勤務時間帯）'!$C$6:$K$35,9,FALSE))</f>
        <v/>
      </c>
      <c r="AP59" s="296" t="str">
        <f>IF(AP58="","",VLOOKUP(AP58,'【記載例】シフト記号表（勤務時間帯）'!$C$6:$K$35,9,FALSE))</f>
        <v/>
      </c>
      <c r="AQ59" s="296" t="str">
        <f>IF(AQ58="","",VLOOKUP(AQ58,'【記載例】シフト記号表（勤務時間帯）'!$C$6:$K$35,9,FALSE))</f>
        <v/>
      </c>
      <c r="AR59" s="296" t="str">
        <f>IF(AR58="","",VLOOKUP(AR58,'【記載例】シフト記号表（勤務時間帯）'!$C$6:$K$35,9,FALSE))</f>
        <v/>
      </c>
      <c r="AS59" s="296" t="str">
        <f>IF(AS58="","",VLOOKUP(AS58,'【記載例】シフト記号表（勤務時間帯）'!$C$6:$K$35,9,FALSE))</f>
        <v/>
      </c>
      <c r="AT59" s="297" t="str">
        <f>IF(AT58="","",VLOOKUP(AT58,'【記載例】シフト記号表（勤務時間帯）'!$C$6:$K$35,9,FALSE))</f>
        <v/>
      </c>
      <c r="AU59" s="295" t="str">
        <f>IF(AU58="","",VLOOKUP(AU58,'【記載例】シフト記号表（勤務時間帯）'!$C$6:$K$35,9,FALSE))</f>
        <v/>
      </c>
      <c r="AV59" s="296" t="str">
        <f>IF(AV58="","",VLOOKUP(AV58,'【記載例】シフト記号表（勤務時間帯）'!$C$6:$K$35,9,FALSE))</f>
        <v/>
      </c>
      <c r="AW59" s="296" t="str">
        <f>IF(AW58="","",VLOOKUP(AW58,'【記載例】シフト記号表（勤務時間帯）'!$C$6:$K$35,9,FALSE))</f>
        <v/>
      </c>
      <c r="AX59" s="657">
        <f>IF($BB$3="４週",SUM(S59:AT59),IF($BB$3="暦月",SUM(S59:AW59),""))</f>
        <v>0</v>
      </c>
      <c r="AY59" s="658"/>
      <c r="AZ59" s="659">
        <f>IF($BB$3="４週",AX59/4,IF($BB$3="暦月",【記載例】認知症対応型通所!AX59/(【記載例】認知症対応型通所!$BB$8/7),""))</f>
        <v>0</v>
      </c>
      <c r="BA59" s="660"/>
      <c r="BB59" s="648"/>
      <c r="BC59" s="649"/>
      <c r="BD59" s="649"/>
      <c r="BE59" s="649"/>
      <c r="BF59" s="650"/>
    </row>
    <row r="60" spans="2:58" ht="20.25" customHeight="1" thickBot="1">
      <c r="B60" s="832"/>
      <c r="C60" s="676"/>
      <c r="D60" s="677"/>
      <c r="E60" s="678"/>
      <c r="F60" s="303">
        <f>C58</f>
        <v>0</v>
      </c>
      <c r="G60" s="681"/>
      <c r="H60" s="686"/>
      <c r="I60" s="687"/>
      <c r="J60" s="687"/>
      <c r="K60" s="688"/>
      <c r="L60" s="691"/>
      <c r="M60" s="652"/>
      <c r="N60" s="652"/>
      <c r="O60" s="653"/>
      <c r="P60" s="661" t="s">
        <v>629</v>
      </c>
      <c r="Q60" s="662"/>
      <c r="R60" s="663"/>
      <c r="S60" s="299" t="str">
        <f>IF(S58="","",VLOOKUP(S58,'【記載例】シフト記号表（勤務時間帯）'!$C$6:$U$35,19,FALSE))</f>
        <v/>
      </c>
      <c r="T60" s="300" t="str">
        <f>IF(T58="","",VLOOKUP(T58,'【記載例】シフト記号表（勤務時間帯）'!$C$6:$U$35,19,FALSE))</f>
        <v/>
      </c>
      <c r="U60" s="300" t="str">
        <f>IF(U58="","",VLOOKUP(U58,'【記載例】シフト記号表（勤務時間帯）'!$C$6:$U$35,19,FALSE))</f>
        <v/>
      </c>
      <c r="V60" s="300" t="str">
        <f>IF(V58="","",VLOOKUP(V58,'【記載例】シフト記号表（勤務時間帯）'!$C$6:$U$35,19,FALSE))</f>
        <v/>
      </c>
      <c r="W60" s="300" t="str">
        <f>IF(W58="","",VLOOKUP(W58,'【記載例】シフト記号表（勤務時間帯）'!$C$6:$U$35,19,FALSE))</f>
        <v/>
      </c>
      <c r="X60" s="300" t="str">
        <f>IF(X58="","",VLOOKUP(X58,'【記載例】シフト記号表（勤務時間帯）'!$C$6:$U$35,19,FALSE))</f>
        <v/>
      </c>
      <c r="Y60" s="301" t="str">
        <f>IF(Y58="","",VLOOKUP(Y58,'【記載例】シフト記号表（勤務時間帯）'!$C$6:$U$35,19,FALSE))</f>
        <v/>
      </c>
      <c r="Z60" s="299" t="str">
        <f>IF(Z58="","",VLOOKUP(Z58,'【記載例】シフト記号表（勤務時間帯）'!$C$6:$U$35,19,FALSE))</f>
        <v/>
      </c>
      <c r="AA60" s="300" t="str">
        <f>IF(AA58="","",VLOOKUP(AA58,'【記載例】シフト記号表（勤務時間帯）'!$C$6:$U$35,19,FALSE))</f>
        <v/>
      </c>
      <c r="AB60" s="300" t="str">
        <f>IF(AB58="","",VLOOKUP(AB58,'【記載例】シフト記号表（勤務時間帯）'!$C$6:$U$35,19,FALSE))</f>
        <v/>
      </c>
      <c r="AC60" s="300" t="str">
        <f>IF(AC58="","",VLOOKUP(AC58,'【記載例】シフト記号表（勤務時間帯）'!$C$6:$U$35,19,FALSE))</f>
        <v/>
      </c>
      <c r="AD60" s="300" t="str">
        <f>IF(AD58="","",VLOOKUP(AD58,'【記載例】シフト記号表（勤務時間帯）'!$C$6:$U$35,19,FALSE))</f>
        <v/>
      </c>
      <c r="AE60" s="300" t="str">
        <f>IF(AE58="","",VLOOKUP(AE58,'【記載例】シフト記号表（勤務時間帯）'!$C$6:$U$35,19,FALSE))</f>
        <v/>
      </c>
      <c r="AF60" s="301" t="str">
        <f>IF(AF58="","",VLOOKUP(AF58,'【記載例】シフト記号表（勤務時間帯）'!$C$6:$U$35,19,FALSE))</f>
        <v/>
      </c>
      <c r="AG60" s="299" t="str">
        <f>IF(AG58="","",VLOOKUP(AG58,'【記載例】シフト記号表（勤務時間帯）'!$C$6:$U$35,19,FALSE))</f>
        <v/>
      </c>
      <c r="AH60" s="300" t="str">
        <f>IF(AH58="","",VLOOKUP(AH58,'【記載例】シフト記号表（勤務時間帯）'!$C$6:$U$35,19,FALSE))</f>
        <v/>
      </c>
      <c r="AI60" s="300" t="str">
        <f>IF(AI58="","",VLOOKUP(AI58,'【記載例】シフト記号表（勤務時間帯）'!$C$6:$U$35,19,FALSE))</f>
        <v/>
      </c>
      <c r="AJ60" s="300" t="str">
        <f>IF(AJ58="","",VLOOKUP(AJ58,'【記載例】シフト記号表（勤務時間帯）'!$C$6:$U$35,19,FALSE))</f>
        <v/>
      </c>
      <c r="AK60" s="300" t="str">
        <f>IF(AK58="","",VLOOKUP(AK58,'【記載例】シフト記号表（勤務時間帯）'!$C$6:$U$35,19,FALSE))</f>
        <v/>
      </c>
      <c r="AL60" s="300" t="str">
        <f>IF(AL58="","",VLOOKUP(AL58,'【記載例】シフト記号表（勤務時間帯）'!$C$6:$U$35,19,FALSE))</f>
        <v/>
      </c>
      <c r="AM60" s="301" t="str">
        <f>IF(AM58="","",VLOOKUP(AM58,'【記載例】シフト記号表（勤務時間帯）'!$C$6:$U$35,19,FALSE))</f>
        <v/>
      </c>
      <c r="AN60" s="299" t="str">
        <f>IF(AN58="","",VLOOKUP(AN58,'【記載例】シフト記号表（勤務時間帯）'!$C$6:$U$35,19,FALSE))</f>
        <v/>
      </c>
      <c r="AO60" s="300" t="str">
        <f>IF(AO58="","",VLOOKUP(AO58,'【記載例】シフト記号表（勤務時間帯）'!$C$6:$U$35,19,FALSE))</f>
        <v/>
      </c>
      <c r="AP60" s="300" t="str">
        <f>IF(AP58="","",VLOOKUP(AP58,'【記載例】シフト記号表（勤務時間帯）'!$C$6:$U$35,19,FALSE))</f>
        <v/>
      </c>
      <c r="AQ60" s="300" t="str">
        <f>IF(AQ58="","",VLOOKUP(AQ58,'【記載例】シフト記号表（勤務時間帯）'!$C$6:$U$35,19,FALSE))</f>
        <v/>
      </c>
      <c r="AR60" s="300" t="str">
        <f>IF(AR58="","",VLOOKUP(AR58,'【記載例】シフト記号表（勤務時間帯）'!$C$6:$U$35,19,FALSE))</f>
        <v/>
      </c>
      <c r="AS60" s="300" t="str">
        <f>IF(AS58="","",VLOOKUP(AS58,'【記載例】シフト記号表（勤務時間帯）'!$C$6:$U$35,19,FALSE))</f>
        <v/>
      </c>
      <c r="AT60" s="301" t="str">
        <f>IF(AT58="","",VLOOKUP(AT58,'【記載例】シフト記号表（勤務時間帯）'!$C$6:$U$35,19,FALSE))</f>
        <v/>
      </c>
      <c r="AU60" s="299" t="str">
        <f>IF(AU58="","",VLOOKUP(AU58,'【記載例】シフト記号表（勤務時間帯）'!$C$6:$U$35,19,FALSE))</f>
        <v/>
      </c>
      <c r="AV60" s="300" t="str">
        <f>IF(AV58="","",VLOOKUP(AV58,'【記載例】シフト記号表（勤務時間帯）'!$C$6:$U$35,19,FALSE))</f>
        <v/>
      </c>
      <c r="AW60" s="300" t="str">
        <f>IF(AW58="","",VLOOKUP(AW58,'【記載例】シフト記号表（勤務時間帯）'!$C$6:$U$35,19,FALSE))</f>
        <v/>
      </c>
      <c r="AX60" s="664">
        <f>IF($BB$3="４週",SUM(S60:AT60),IF($BB$3="暦月",SUM(S60:AW60),""))</f>
        <v>0</v>
      </c>
      <c r="AY60" s="665"/>
      <c r="AZ60" s="666">
        <f>IF($BB$3="４週",AX60/4,IF($BB$3="暦月",【記載例】認知症対応型通所!AX60/(【記載例】認知症対応型通所!$BB$8/7),""))</f>
        <v>0</v>
      </c>
      <c r="BA60" s="667"/>
      <c r="BB60" s="651"/>
      <c r="BC60" s="652"/>
      <c r="BD60" s="652"/>
      <c r="BE60" s="652"/>
      <c r="BF60" s="653"/>
    </row>
    <row r="61" spans="2:58" s="272" customFormat="1" ht="6" customHeight="1" thickBot="1">
      <c r="B61" s="304"/>
      <c r="C61" s="305"/>
      <c r="D61" s="305"/>
      <c r="E61" s="305"/>
      <c r="F61" s="306"/>
      <c r="G61" s="306"/>
      <c r="H61" s="307"/>
      <c r="I61" s="307"/>
      <c r="J61" s="307"/>
      <c r="K61" s="307"/>
      <c r="L61" s="306"/>
      <c r="M61" s="306"/>
      <c r="N61" s="306"/>
      <c r="O61" s="306"/>
      <c r="P61" s="308"/>
      <c r="Q61" s="308"/>
      <c r="R61" s="308"/>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9"/>
      <c r="AY61" s="309"/>
      <c r="AZ61" s="309"/>
      <c r="BA61" s="309"/>
      <c r="BB61" s="306"/>
      <c r="BC61" s="306"/>
      <c r="BD61" s="306"/>
      <c r="BE61" s="306"/>
      <c r="BF61" s="310"/>
    </row>
    <row r="62" spans="2:58" ht="20.100000000000001" customHeight="1">
      <c r="B62" s="311"/>
      <c r="C62" s="312"/>
      <c r="D62" s="312"/>
      <c r="E62" s="312"/>
      <c r="F62" s="313"/>
      <c r="G62" s="619" t="s">
        <v>652</v>
      </c>
      <c r="H62" s="619"/>
      <c r="I62" s="619"/>
      <c r="J62" s="619"/>
      <c r="K62" s="620"/>
      <c r="L62" s="314"/>
      <c r="M62" s="624" t="s">
        <v>630</v>
      </c>
      <c r="N62" s="625"/>
      <c r="O62" s="625"/>
      <c r="P62" s="625"/>
      <c r="Q62" s="625"/>
      <c r="R62" s="626"/>
      <c r="S62" s="315">
        <f t="shared" ref="S62:AH64" si="1">IF(SUMIF($F$22:$F$60, $M62, S$22:S$60)=0,"",SUMIF($F$22:$F$60, $M62, S$22:S$60))</f>
        <v>7</v>
      </c>
      <c r="T62" s="316">
        <f t="shared" si="1"/>
        <v>7</v>
      </c>
      <c r="U62" s="316">
        <f t="shared" si="1"/>
        <v>7</v>
      </c>
      <c r="V62" s="316">
        <f t="shared" si="1"/>
        <v>7</v>
      </c>
      <c r="W62" s="316">
        <f t="shared" si="1"/>
        <v>7</v>
      </c>
      <c r="X62" s="316">
        <f t="shared" si="1"/>
        <v>7</v>
      </c>
      <c r="Y62" s="317">
        <f t="shared" si="1"/>
        <v>7</v>
      </c>
      <c r="Z62" s="315">
        <f t="shared" si="1"/>
        <v>7</v>
      </c>
      <c r="AA62" s="316">
        <f t="shared" si="1"/>
        <v>7</v>
      </c>
      <c r="AB62" s="316">
        <f t="shared" si="1"/>
        <v>7</v>
      </c>
      <c r="AC62" s="316">
        <f t="shared" si="1"/>
        <v>7</v>
      </c>
      <c r="AD62" s="316">
        <f t="shared" si="1"/>
        <v>7</v>
      </c>
      <c r="AE62" s="316">
        <f t="shared" si="1"/>
        <v>7</v>
      </c>
      <c r="AF62" s="317">
        <f t="shared" si="1"/>
        <v>7</v>
      </c>
      <c r="AG62" s="315">
        <f t="shared" si="1"/>
        <v>7</v>
      </c>
      <c r="AH62" s="316">
        <f t="shared" si="1"/>
        <v>7</v>
      </c>
      <c r="AI62" s="316">
        <f t="shared" ref="AI62:AW64" si="2">IF(SUMIF($F$22:$F$60, $M62, AI$22:AI$60)=0,"",SUMIF($F$22:$F$60, $M62, AI$22:AI$60))</f>
        <v>7</v>
      </c>
      <c r="AJ62" s="316">
        <f t="shared" si="2"/>
        <v>7</v>
      </c>
      <c r="AK62" s="316">
        <f t="shared" si="2"/>
        <v>7</v>
      </c>
      <c r="AL62" s="316">
        <f t="shared" si="2"/>
        <v>7</v>
      </c>
      <c r="AM62" s="317">
        <f t="shared" si="2"/>
        <v>7</v>
      </c>
      <c r="AN62" s="315">
        <f t="shared" si="2"/>
        <v>7</v>
      </c>
      <c r="AO62" s="316">
        <f t="shared" si="2"/>
        <v>7</v>
      </c>
      <c r="AP62" s="316">
        <f t="shared" si="2"/>
        <v>7</v>
      </c>
      <c r="AQ62" s="316">
        <f t="shared" si="2"/>
        <v>7</v>
      </c>
      <c r="AR62" s="316">
        <f t="shared" si="2"/>
        <v>7</v>
      </c>
      <c r="AS62" s="316">
        <f t="shared" si="2"/>
        <v>7</v>
      </c>
      <c r="AT62" s="317">
        <f t="shared" si="2"/>
        <v>7</v>
      </c>
      <c r="AU62" s="315" t="str">
        <f t="shared" si="2"/>
        <v/>
      </c>
      <c r="AV62" s="316" t="str">
        <f t="shared" si="2"/>
        <v/>
      </c>
      <c r="AW62" s="316" t="str">
        <f t="shared" si="2"/>
        <v/>
      </c>
      <c r="AX62" s="627">
        <f>IF(SUMIF($F$22:$F$60, $M62, AX$22:AX$60)=0,"",SUMIF($F$22:$F$60, $M62, AX$22:AX$60))</f>
        <v>196</v>
      </c>
      <c r="AY62" s="628"/>
      <c r="AZ62" s="592">
        <f t="shared" ref="AZ62:AZ64" si="3">IF(AX62="","",IF($BB$3="４週",AX62/4,IF($BB$3="暦月",AX62/($BB$8/7),"")))</f>
        <v>49</v>
      </c>
      <c r="BA62" s="593"/>
      <c r="BB62" s="822"/>
      <c r="BC62" s="823"/>
      <c r="BD62" s="823"/>
      <c r="BE62" s="823"/>
      <c r="BF62" s="824"/>
    </row>
    <row r="63" spans="2:58" ht="20.100000000000001" customHeight="1">
      <c r="B63" s="318"/>
      <c r="C63" s="319"/>
      <c r="D63" s="319"/>
      <c r="E63" s="319"/>
      <c r="F63" s="320"/>
      <c r="G63" s="608"/>
      <c r="H63" s="608"/>
      <c r="I63" s="608"/>
      <c r="J63" s="608"/>
      <c r="K63" s="621"/>
      <c r="L63" s="321"/>
      <c r="M63" s="638" t="s">
        <v>637</v>
      </c>
      <c r="N63" s="639"/>
      <c r="O63" s="639"/>
      <c r="P63" s="639"/>
      <c r="Q63" s="639"/>
      <c r="R63" s="640"/>
      <c r="S63" s="315">
        <f t="shared" si="1"/>
        <v>4</v>
      </c>
      <c r="T63" s="316">
        <f t="shared" si="1"/>
        <v>4</v>
      </c>
      <c r="U63" s="316">
        <f t="shared" si="1"/>
        <v>4</v>
      </c>
      <c r="V63" s="316">
        <f t="shared" si="1"/>
        <v>4</v>
      </c>
      <c r="W63" s="316">
        <f t="shared" si="1"/>
        <v>4</v>
      </c>
      <c r="X63" s="316">
        <f t="shared" si="1"/>
        <v>4</v>
      </c>
      <c r="Y63" s="317">
        <f t="shared" si="1"/>
        <v>4</v>
      </c>
      <c r="Z63" s="315">
        <f t="shared" si="1"/>
        <v>4</v>
      </c>
      <c r="AA63" s="316">
        <f t="shared" si="1"/>
        <v>4</v>
      </c>
      <c r="AB63" s="316">
        <f t="shared" si="1"/>
        <v>4</v>
      </c>
      <c r="AC63" s="316">
        <f t="shared" si="1"/>
        <v>4</v>
      </c>
      <c r="AD63" s="316">
        <f t="shared" si="1"/>
        <v>4</v>
      </c>
      <c r="AE63" s="316">
        <f t="shared" si="1"/>
        <v>4</v>
      </c>
      <c r="AF63" s="317">
        <f t="shared" si="1"/>
        <v>4</v>
      </c>
      <c r="AG63" s="315">
        <f t="shared" si="1"/>
        <v>4</v>
      </c>
      <c r="AH63" s="316">
        <f t="shared" si="1"/>
        <v>4</v>
      </c>
      <c r="AI63" s="316">
        <f t="shared" si="2"/>
        <v>4</v>
      </c>
      <c r="AJ63" s="316">
        <f t="shared" si="2"/>
        <v>4</v>
      </c>
      <c r="AK63" s="316">
        <f t="shared" si="2"/>
        <v>4</v>
      </c>
      <c r="AL63" s="316">
        <f t="shared" si="2"/>
        <v>4</v>
      </c>
      <c r="AM63" s="317">
        <f t="shared" si="2"/>
        <v>4</v>
      </c>
      <c r="AN63" s="315">
        <f t="shared" si="2"/>
        <v>4</v>
      </c>
      <c r="AO63" s="316">
        <f t="shared" si="2"/>
        <v>4</v>
      </c>
      <c r="AP63" s="316">
        <f t="shared" si="2"/>
        <v>4</v>
      </c>
      <c r="AQ63" s="316">
        <f t="shared" si="2"/>
        <v>4</v>
      </c>
      <c r="AR63" s="316">
        <f t="shared" si="2"/>
        <v>4</v>
      </c>
      <c r="AS63" s="316">
        <f t="shared" si="2"/>
        <v>4</v>
      </c>
      <c r="AT63" s="317">
        <f t="shared" si="2"/>
        <v>4</v>
      </c>
      <c r="AU63" s="315" t="str">
        <f t="shared" si="2"/>
        <v/>
      </c>
      <c r="AV63" s="316" t="str">
        <f t="shared" si="2"/>
        <v/>
      </c>
      <c r="AW63" s="316" t="str">
        <f t="shared" si="2"/>
        <v/>
      </c>
      <c r="AX63" s="627">
        <f>IF(SUMIF($F$22:$F$60, $M63, AX$22:AX$60)=0,"",SUMIF($F$22:$F$60, $M63, AX$22:AX$60))</f>
        <v>112</v>
      </c>
      <c r="AY63" s="628"/>
      <c r="AZ63" s="592">
        <f t="shared" si="3"/>
        <v>28</v>
      </c>
      <c r="BA63" s="593"/>
      <c r="BB63" s="825"/>
      <c r="BC63" s="826"/>
      <c r="BD63" s="826"/>
      <c r="BE63" s="826"/>
      <c r="BF63" s="827"/>
    </row>
    <row r="64" spans="2:58" ht="20.25" customHeight="1">
      <c r="B64" s="322"/>
      <c r="C64" s="323"/>
      <c r="D64" s="323"/>
      <c r="E64" s="323"/>
      <c r="F64" s="320"/>
      <c r="G64" s="622"/>
      <c r="H64" s="622"/>
      <c r="I64" s="622"/>
      <c r="J64" s="622"/>
      <c r="K64" s="623"/>
      <c r="L64" s="321"/>
      <c r="M64" s="638" t="s">
        <v>636</v>
      </c>
      <c r="N64" s="639"/>
      <c r="O64" s="639"/>
      <c r="P64" s="639"/>
      <c r="Q64" s="639"/>
      <c r="R64" s="640"/>
      <c r="S64" s="315">
        <f t="shared" si="1"/>
        <v>14</v>
      </c>
      <c r="T64" s="316">
        <f t="shared" si="1"/>
        <v>14</v>
      </c>
      <c r="U64" s="316">
        <f t="shared" si="1"/>
        <v>14</v>
      </c>
      <c r="V64" s="316">
        <f t="shared" si="1"/>
        <v>14</v>
      </c>
      <c r="W64" s="316">
        <f t="shared" si="1"/>
        <v>14</v>
      </c>
      <c r="X64" s="316">
        <f t="shared" si="1"/>
        <v>14</v>
      </c>
      <c r="Y64" s="317">
        <f t="shared" si="1"/>
        <v>14</v>
      </c>
      <c r="Z64" s="315">
        <f t="shared" si="1"/>
        <v>14</v>
      </c>
      <c r="AA64" s="316">
        <f t="shared" si="1"/>
        <v>14</v>
      </c>
      <c r="AB64" s="316">
        <f t="shared" si="1"/>
        <v>14</v>
      </c>
      <c r="AC64" s="316">
        <f t="shared" si="1"/>
        <v>14</v>
      </c>
      <c r="AD64" s="316">
        <f t="shared" si="1"/>
        <v>14</v>
      </c>
      <c r="AE64" s="316">
        <f t="shared" si="1"/>
        <v>14</v>
      </c>
      <c r="AF64" s="317">
        <f t="shared" si="1"/>
        <v>14</v>
      </c>
      <c r="AG64" s="315">
        <f t="shared" si="1"/>
        <v>14</v>
      </c>
      <c r="AH64" s="316">
        <f t="shared" si="1"/>
        <v>14</v>
      </c>
      <c r="AI64" s="316">
        <f t="shared" si="2"/>
        <v>14</v>
      </c>
      <c r="AJ64" s="316">
        <f t="shared" si="2"/>
        <v>14</v>
      </c>
      <c r="AK64" s="316">
        <f t="shared" si="2"/>
        <v>14</v>
      </c>
      <c r="AL64" s="316">
        <f t="shared" si="2"/>
        <v>14</v>
      </c>
      <c r="AM64" s="317">
        <f t="shared" si="2"/>
        <v>14</v>
      </c>
      <c r="AN64" s="315">
        <f t="shared" si="2"/>
        <v>14</v>
      </c>
      <c r="AO64" s="316">
        <f t="shared" si="2"/>
        <v>14</v>
      </c>
      <c r="AP64" s="316">
        <f t="shared" si="2"/>
        <v>14</v>
      </c>
      <c r="AQ64" s="316">
        <f t="shared" si="2"/>
        <v>14</v>
      </c>
      <c r="AR64" s="316">
        <f t="shared" si="2"/>
        <v>14</v>
      </c>
      <c r="AS64" s="316">
        <f t="shared" si="2"/>
        <v>14</v>
      </c>
      <c r="AT64" s="317">
        <f t="shared" si="2"/>
        <v>14</v>
      </c>
      <c r="AU64" s="315" t="str">
        <f t="shared" si="2"/>
        <v/>
      </c>
      <c r="AV64" s="316" t="str">
        <f t="shared" si="2"/>
        <v/>
      </c>
      <c r="AW64" s="316" t="str">
        <f t="shared" si="2"/>
        <v/>
      </c>
      <c r="AX64" s="627">
        <f>IF(SUMIF($F$22:$F$60, $M64, AX$22:AX$60)=0,"",SUMIF($F$22:$F$60, $M64, AX$22:AX$60))</f>
        <v>392</v>
      </c>
      <c r="AY64" s="628"/>
      <c r="AZ64" s="592">
        <f t="shared" si="3"/>
        <v>98</v>
      </c>
      <c r="BA64" s="593"/>
      <c r="BB64" s="825"/>
      <c r="BC64" s="826"/>
      <c r="BD64" s="826"/>
      <c r="BE64" s="826"/>
      <c r="BF64" s="827"/>
    </row>
    <row r="65" spans="2:73" ht="20.25" customHeight="1">
      <c r="B65" s="324"/>
      <c r="C65" s="320"/>
      <c r="D65" s="320"/>
      <c r="E65" s="320"/>
      <c r="F65" s="320"/>
      <c r="G65" s="594" t="s">
        <v>653</v>
      </c>
      <c r="H65" s="594"/>
      <c r="I65" s="594"/>
      <c r="J65" s="594"/>
      <c r="K65" s="594"/>
      <c r="L65" s="594"/>
      <c r="M65" s="594"/>
      <c r="N65" s="594"/>
      <c r="O65" s="594"/>
      <c r="P65" s="594"/>
      <c r="Q65" s="594"/>
      <c r="R65" s="595"/>
      <c r="S65" s="325">
        <v>12</v>
      </c>
      <c r="T65" s="326">
        <v>12</v>
      </c>
      <c r="U65" s="326">
        <v>12</v>
      </c>
      <c r="V65" s="326">
        <v>12</v>
      </c>
      <c r="W65" s="326">
        <v>12</v>
      </c>
      <c r="X65" s="326">
        <v>12</v>
      </c>
      <c r="Y65" s="327">
        <v>12</v>
      </c>
      <c r="Z65" s="325">
        <v>12</v>
      </c>
      <c r="AA65" s="326">
        <v>12</v>
      </c>
      <c r="AB65" s="326">
        <v>12</v>
      </c>
      <c r="AC65" s="326">
        <v>12</v>
      </c>
      <c r="AD65" s="326">
        <v>12</v>
      </c>
      <c r="AE65" s="326">
        <v>12</v>
      </c>
      <c r="AF65" s="327">
        <v>12</v>
      </c>
      <c r="AG65" s="325">
        <v>12</v>
      </c>
      <c r="AH65" s="326">
        <v>12</v>
      </c>
      <c r="AI65" s="326">
        <v>12</v>
      </c>
      <c r="AJ65" s="326">
        <v>12</v>
      </c>
      <c r="AK65" s="326">
        <v>12</v>
      </c>
      <c r="AL65" s="326">
        <v>12</v>
      </c>
      <c r="AM65" s="327">
        <v>12</v>
      </c>
      <c r="AN65" s="325">
        <v>12</v>
      </c>
      <c r="AO65" s="326">
        <v>12</v>
      </c>
      <c r="AP65" s="326">
        <v>12</v>
      </c>
      <c r="AQ65" s="326">
        <v>12</v>
      </c>
      <c r="AR65" s="326">
        <v>12</v>
      </c>
      <c r="AS65" s="326">
        <v>12</v>
      </c>
      <c r="AT65" s="327">
        <v>12</v>
      </c>
      <c r="AU65" s="325"/>
      <c r="AV65" s="326"/>
      <c r="AW65" s="327"/>
      <c r="AX65" s="813"/>
      <c r="AY65" s="814"/>
      <c r="AZ65" s="814"/>
      <c r="BA65" s="815"/>
      <c r="BB65" s="825"/>
      <c r="BC65" s="826"/>
      <c r="BD65" s="826"/>
      <c r="BE65" s="826"/>
      <c r="BF65" s="827"/>
    </row>
    <row r="66" spans="2:73" ht="20.25" customHeight="1" thickBot="1">
      <c r="B66" s="328"/>
      <c r="C66" s="329"/>
      <c r="D66" s="329"/>
      <c r="E66" s="329"/>
      <c r="F66" s="329"/>
      <c r="G66" s="605" t="s">
        <v>654</v>
      </c>
      <c r="H66" s="605"/>
      <c r="I66" s="605"/>
      <c r="J66" s="605"/>
      <c r="K66" s="605"/>
      <c r="L66" s="605"/>
      <c r="M66" s="605"/>
      <c r="N66" s="605"/>
      <c r="O66" s="605"/>
      <c r="P66" s="605"/>
      <c r="Q66" s="605"/>
      <c r="R66" s="606"/>
      <c r="S66" s="325">
        <v>7</v>
      </c>
      <c r="T66" s="326">
        <v>7</v>
      </c>
      <c r="U66" s="326">
        <v>7</v>
      </c>
      <c r="V66" s="326">
        <v>7</v>
      </c>
      <c r="W66" s="326">
        <v>7</v>
      </c>
      <c r="X66" s="326">
        <v>7</v>
      </c>
      <c r="Y66" s="327">
        <v>7</v>
      </c>
      <c r="Z66" s="325">
        <v>7</v>
      </c>
      <c r="AA66" s="326">
        <v>7</v>
      </c>
      <c r="AB66" s="326">
        <v>7</v>
      </c>
      <c r="AC66" s="326">
        <v>7</v>
      </c>
      <c r="AD66" s="326">
        <v>7</v>
      </c>
      <c r="AE66" s="326">
        <v>7</v>
      </c>
      <c r="AF66" s="327">
        <v>7</v>
      </c>
      <c r="AG66" s="325">
        <v>7</v>
      </c>
      <c r="AH66" s="326">
        <v>7</v>
      </c>
      <c r="AI66" s="326">
        <v>7</v>
      </c>
      <c r="AJ66" s="326">
        <v>7</v>
      </c>
      <c r="AK66" s="326">
        <v>7</v>
      </c>
      <c r="AL66" s="326">
        <v>7</v>
      </c>
      <c r="AM66" s="327">
        <v>7</v>
      </c>
      <c r="AN66" s="325">
        <v>7</v>
      </c>
      <c r="AO66" s="326">
        <v>7</v>
      </c>
      <c r="AP66" s="326">
        <v>7</v>
      </c>
      <c r="AQ66" s="326">
        <v>7</v>
      </c>
      <c r="AR66" s="326">
        <v>7</v>
      </c>
      <c r="AS66" s="326">
        <v>7</v>
      </c>
      <c r="AT66" s="327">
        <v>7</v>
      </c>
      <c r="AU66" s="325"/>
      <c r="AV66" s="326"/>
      <c r="AW66" s="327"/>
      <c r="AX66" s="816"/>
      <c r="AY66" s="817"/>
      <c r="AZ66" s="817"/>
      <c r="BA66" s="818"/>
      <c r="BB66" s="825"/>
      <c r="BC66" s="826"/>
      <c r="BD66" s="826"/>
      <c r="BE66" s="826"/>
      <c r="BF66" s="827"/>
    </row>
    <row r="67" spans="2:73" ht="18.75" customHeight="1">
      <c r="B67" s="607" t="s">
        <v>655</v>
      </c>
      <c r="C67" s="608"/>
      <c r="D67" s="608"/>
      <c r="E67" s="608"/>
      <c r="F67" s="608"/>
      <c r="G67" s="608"/>
      <c r="H67" s="608"/>
      <c r="I67" s="608"/>
      <c r="J67" s="608"/>
      <c r="K67" s="609"/>
      <c r="L67" s="613" t="s">
        <v>630</v>
      </c>
      <c r="M67" s="613"/>
      <c r="N67" s="613"/>
      <c r="O67" s="613"/>
      <c r="P67" s="613"/>
      <c r="Q67" s="613"/>
      <c r="R67" s="614"/>
      <c r="S67" s="330">
        <f>IF($L67="","",IF(COUNTIFS($F$22:$F$60,$L67,S$22:S$60,"&gt;0")=0,"",COUNTIFS($F$22:$F$60,$L67,S$22:S$60,"&gt;0")))</f>
        <v>1</v>
      </c>
      <c r="T67" s="331">
        <f t="shared" ref="T67:AW71" si="4">IF($L67="","",IF(COUNTIFS($F$22:$F$60,$L67,T$22:T$60,"&gt;0")=0,"",COUNTIFS($F$22:$F$60,$L67,T$22:T$60,"&gt;0")))</f>
        <v>1</v>
      </c>
      <c r="U67" s="331">
        <f t="shared" si="4"/>
        <v>1</v>
      </c>
      <c r="V67" s="331">
        <f t="shared" si="4"/>
        <v>1</v>
      </c>
      <c r="W67" s="331">
        <f t="shared" si="4"/>
        <v>1</v>
      </c>
      <c r="X67" s="331">
        <f t="shared" si="4"/>
        <v>1</v>
      </c>
      <c r="Y67" s="332">
        <f t="shared" si="4"/>
        <v>1</v>
      </c>
      <c r="Z67" s="333">
        <f t="shared" si="4"/>
        <v>1</v>
      </c>
      <c r="AA67" s="331">
        <f t="shared" si="4"/>
        <v>1</v>
      </c>
      <c r="AB67" s="331">
        <f t="shared" si="4"/>
        <v>1</v>
      </c>
      <c r="AC67" s="331">
        <f t="shared" si="4"/>
        <v>1</v>
      </c>
      <c r="AD67" s="331">
        <f t="shared" si="4"/>
        <v>1</v>
      </c>
      <c r="AE67" s="331">
        <f t="shared" si="4"/>
        <v>1</v>
      </c>
      <c r="AF67" s="332">
        <f t="shared" si="4"/>
        <v>1</v>
      </c>
      <c r="AG67" s="331">
        <f t="shared" si="4"/>
        <v>1</v>
      </c>
      <c r="AH67" s="331">
        <f t="shared" si="4"/>
        <v>1</v>
      </c>
      <c r="AI67" s="331">
        <f t="shared" si="4"/>
        <v>1</v>
      </c>
      <c r="AJ67" s="331">
        <f t="shared" si="4"/>
        <v>1</v>
      </c>
      <c r="AK67" s="331">
        <f t="shared" si="4"/>
        <v>1</v>
      </c>
      <c r="AL67" s="331">
        <f t="shared" si="4"/>
        <v>1</v>
      </c>
      <c r="AM67" s="332">
        <f t="shared" si="4"/>
        <v>1</v>
      </c>
      <c r="AN67" s="331">
        <f t="shared" si="4"/>
        <v>1</v>
      </c>
      <c r="AO67" s="331">
        <f t="shared" si="4"/>
        <v>1</v>
      </c>
      <c r="AP67" s="331">
        <f t="shared" si="4"/>
        <v>1</v>
      </c>
      <c r="AQ67" s="331">
        <f t="shared" si="4"/>
        <v>1</v>
      </c>
      <c r="AR67" s="331">
        <f t="shared" si="4"/>
        <v>1</v>
      </c>
      <c r="AS67" s="331">
        <f t="shared" si="4"/>
        <v>1</v>
      </c>
      <c r="AT67" s="332">
        <f t="shared" si="4"/>
        <v>1</v>
      </c>
      <c r="AU67" s="331" t="str">
        <f t="shared" si="4"/>
        <v/>
      </c>
      <c r="AV67" s="331" t="str">
        <f t="shared" si="4"/>
        <v/>
      </c>
      <c r="AW67" s="332" t="str">
        <f t="shared" si="4"/>
        <v/>
      </c>
      <c r="AX67" s="816"/>
      <c r="AY67" s="817"/>
      <c r="AZ67" s="817"/>
      <c r="BA67" s="818"/>
      <c r="BB67" s="825"/>
      <c r="BC67" s="826"/>
      <c r="BD67" s="826"/>
      <c r="BE67" s="826"/>
      <c r="BF67" s="827"/>
    </row>
    <row r="68" spans="2:73" ht="18.75" customHeight="1">
      <c r="B68" s="607"/>
      <c r="C68" s="608"/>
      <c r="D68" s="608"/>
      <c r="E68" s="608"/>
      <c r="F68" s="608"/>
      <c r="G68" s="608"/>
      <c r="H68" s="608"/>
      <c r="I68" s="608"/>
      <c r="J68" s="608"/>
      <c r="K68" s="609"/>
      <c r="L68" s="615" t="s">
        <v>637</v>
      </c>
      <c r="M68" s="615"/>
      <c r="N68" s="615"/>
      <c r="O68" s="615"/>
      <c r="P68" s="615"/>
      <c r="Q68" s="615"/>
      <c r="R68" s="616"/>
      <c r="S68" s="334">
        <f t="shared" ref="S68:AH71" si="5">IF($L68="","",IF(COUNTIFS($F$22:$F$60,$L68,S$22:S$60,"&gt;0")=0,"",COUNTIFS($F$22:$F$60,$L68,S$22:S$60,"&gt;0")))</f>
        <v>1</v>
      </c>
      <c r="T68" s="335">
        <f>IF($L68="","",IF(COUNTIFS($F$22:$F$60,$L68,T$22:T$60,"&gt;0")=0,"",COUNTIFS($F$22:$F$60,$L68,T$22:T$60,"&gt;0")))</f>
        <v>1</v>
      </c>
      <c r="U68" s="335">
        <f t="shared" si="5"/>
        <v>1</v>
      </c>
      <c r="V68" s="335">
        <f t="shared" si="5"/>
        <v>1</v>
      </c>
      <c r="W68" s="335">
        <f t="shared" si="5"/>
        <v>1</v>
      </c>
      <c r="X68" s="335">
        <f t="shared" si="5"/>
        <v>1</v>
      </c>
      <c r="Y68" s="336">
        <f t="shared" si="5"/>
        <v>1</v>
      </c>
      <c r="Z68" s="337">
        <f t="shared" si="5"/>
        <v>1</v>
      </c>
      <c r="AA68" s="335">
        <f t="shared" si="5"/>
        <v>1</v>
      </c>
      <c r="AB68" s="335">
        <f t="shared" si="5"/>
        <v>1</v>
      </c>
      <c r="AC68" s="335">
        <f t="shared" si="5"/>
        <v>1</v>
      </c>
      <c r="AD68" s="335">
        <f t="shared" si="5"/>
        <v>1</v>
      </c>
      <c r="AE68" s="335">
        <f t="shared" si="5"/>
        <v>1</v>
      </c>
      <c r="AF68" s="336">
        <f t="shared" si="5"/>
        <v>1</v>
      </c>
      <c r="AG68" s="335">
        <f t="shared" si="5"/>
        <v>1</v>
      </c>
      <c r="AH68" s="335">
        <f t="shared" si="5"/>
        <v>1</v>
      </c>
      <c r="AI68" s="335">
        <f t="shared" si="4"/>
        <v>1</v>
      </c>
      <c r="AJ68" s="335">
        <f t="shared" si="4"/>
        <v>1</v>
      </c>
      <c r="AK68" s="335">
        <f t="shared" si="4"/>
        <v>1</v>
      </c>
      <c r="AL68" s="335">
        <f t="shared" si="4"/>
        <v>1</v>
      </c>
      <c r="AM68" s="336">
        <f t="shared" si="4"/>
        <v>1</v>
      </c>
      <c r="AN68" s="335">
        <f t="shared" si="4"/>
        <v>1</v>
      </c>
      <c r="AO68" s="335">
        <f t="shared" si="4"/>
        <v>1</v>
      </c>
      <c r="AP68" s="335">
        <f t="shared" si="4"/>
        <v>1</v>
      </c>
      <c r="AQ68" s="335">
        <f t="shared" si="4"/>
        <v>1</v>
      </c>
      <c r="AR68" s="335">
        <f t="shared" si="4"/>
        <v>1</v>
      </c>
      <c r="AS68" s="335">
        <f t="shared" si="4"/>
        <v>1</v>
      </c>
      <c r="AT68" s="336">
        <f t="shared" si="4"/>
        <v>1</v>
      </c>
      <c r="AU68" s="335" t="str">
        <f t="shared" si="4"/>
        <v/>
      </c>
      <c r="AV68" s="335" t="str">
        <f t="shared" si="4"/>
        <v/>
      </c>
      <c r="AW68" s="336" t="str">
        <f t="shared" si="4"/>
        <v/>
      </c>
      <c r="AX68" s="816"/>
      <c r="AY68" s="817"/>
      <c r="AZ68" s="817"/>
      <c r="BA68" s="818"/>
      <c r="BB68" s="825"/>
      <c r="BC68" s="826"/>
      <c r="BD68" s="826"/>
      <c r="BE68" s="826"/>
      <c r="BF68" s="827"/>
    </row>
    <row r="69" spans="2:73" ht="18.75" customHeight="1">
      <c r="B69" s="607"/>
      <c r="C69" s="608"/>
      <c r="D69" s="608"/>
      <c r="E69" s="608"/>
      <c r="F69" s="608"/>
      <c r="G69" s="608"/>
      <c r="H69" s="608"/>
      <c r="I69" s="608"/>
      <c r="J69" s="608"/>
      <c r="K69" s="609"/>
      <c r="L69" s="615" t="s">
        <v>636</v>
      </c>
      <c r="M69" s="615"/>
      <c r="N69" s="615"/>
      <c r="O69" s="615"/>
      <c r="P69" s="615"/>
      <c r="Q69" s="615"/>
      <c r="R69" s="616"/>
      <c r="S69" s="334">
        <f t="shared" si="5"/>
        <v>2</v>
      </c>
      <c r="T69" s="335">
        <f t="shared" si="4"/>
        <v>2</v>
      </c>
      <c r="U69" s="335">
        <f t="shared" si="4"/>
        <v>2</v>
      </c>
      <c r="V69" s="335">
        <f t="shared" si="4"/>
        <v>2</v>
      </c>
      <c r="W69" s="335">
        <f t="shared" si="4"/>
        <v>2</v>
      </c>
      <c r="X69" s="335">
        <f>IF($L69="","",IF(COUNTIFS($F$22:$F$60,$L69,X$22:X$60,"&gt;0")=0,"",COUNTIFS($F$22:$F$60,$L69,X$22:X$60,"&gt;0")))</f>
        <v>2</v>
      </c>
      <c r="Y69" s="336">
        <f t="shared" si="4"/>
        <v>2</v>
      </c>
      <c r="Z69" s="337">
        <f t="shared" si="4"/>
        <v>2</v>
      </c>
      <c r="AA69" s="335">
        <f t="shared" si="4"/>
        <v>2</v>
      </c>
      <c r="AB69" s="335">
        <f t="shared" si="4"/>
        <v>2</v>
      </c>
      <c r="AC69" s="335">
        <f t="shared" si="4"/>
        <v>2</v>
      </c>
      <c r="AD69" s="335">
        <f t="shared" si="4"/>
        <v>2</v>
      </c>
      <c r="AE69" s="335">
        <f t="shared" si="4"/>
        <v>2</v>
      </c>
      <c r="AF69" s="336">
        <f t="shared" si="4"/>
        <v>2</v>
      </c>
      <c r="AG69" s="335">
        <f t="shared" si="4"/>
        <v>2</v>
      </c>
      <c r="AH69" s="335">
        <f t="shared" si="4"/>
        <v>2</v>
      </c>
      <c r="AI69" s="335">
        <f t="shared" si="4"/>
        <v>2</v>
      </c>
      <c r="AJ69" s="335">
        <f t="shared" si="4"/>
        <v>2</v>
      </c>
      <c r="AK69" s="335">
        <f t="shared" si="4"/>
        <v>2</v>
      </c>
      <c r="AL69" s="335">
        <f t="shared" si="4"/>
        <v>2</v>
      </c>
      <c r="AM69" s="336">
        <f t="shared" si="4"/>
        <v>2</v>
      </c>
      <c r="AN69" s="335">
        <f t="shared" si="4"/>
        <v>2</v>
      </c>
      <c r="AO69" s="335">
        <f t="shared" si="4"/>
        <v>2</v>
      </c>
      <c r="AP69" s="335">
        <f t="shared" si="4"/>
        <v>2</v>
      </c>
      <c r="AQ69" s="335">
        <f t="shared" si="4"/>
        <v>2</v>
      </c>
      <c r="AR69" s="335">
        <f t="shared" si="4"/>
        <v>2</v>
      </c>
      <c r="AS69" s="335">
        <f t="shared" si="4"/>
        <v>2</v>
      </c>
      <c r="AT69" s="336">
        <f t="shared" si="4"/>
        <v>2</v>
      </c>
      <c r="AU69" s="335" t="str">
        <f t="shared" si="4"/>
        <v/>
      </c>
      <c r="AV69" s="335" t="str">
        <f t="shared" si="4"/>
        <v/>
      </c>
      <c r="AW69" s="336" t="str">
        <f t="shared" si="4"/>
        <v/>
      </c>
      <c r="AX69" s="816"/>
      <c r="AY69" s="817"/>
      <c r="AZ69" s="817"/>
      <c r="BA69" s="818"/>
      <c r="BB69" s="825"/>
      <c r="BC69" s="826"/>
      <c r="BD69" s="826"/>
      <c r="BE69" s="826"/>
      <c r="BF69" s="827"/>
    </row>
    <row r="70" spans="2:73" ht="18.75" customHeight="1">
      <c r="B70" s="607"/>
      <c r="C70" s="608"/>
      <c r="D70" s="608"/>
      <c r="E70" s="608"/>
      <c r="F70" s="608"/>
      <c r="G70" s="608"/>
      <c r="H70" s="608"/>
      <c r="I70" s="608"/>
      <c r="J70" s="608"/>
      <c r="K70" s="609"/>
      <c r="L70" s="615" t="s">
        <v>644</v>
      </c>
      <c r="M70" s="615"/>
      <c r="N70" s="615"/>
      <c r="O70" s="615"/>
      <c r="P70" s="615"/>
      <c r="Q70" s="615"/>
      <c r="R70" s="616"/>
      <c r="S70" s="334">
        <f t="shared" si="5"/>
        <v>1</v>
      </c>
      <c r="T70" s="335">
        <f t="shared" si="4"/>
        <v>1</v>
      </c>
      <c r="U70" s="335">
        <f t="shared" si="4"/>
        <v>1</v>
      </c>
      <c r="V70" s="335">
        <f t="shared" si="4"/>
        <v>1</v>
      </c>
      <c r="W70" s="335">
        <f t="shared" si="4"/>
        <v>1</v>
      </c>
      <c r="X70" s="335">
        <f t="shared" si="4"/>
        <v>1</v>
      </c>
      <c r="Y70" s="336">
        <f t="shared" si="4"/>
        <v>1</v>
      </c>
      <c r="Z70" s="337">
        <f t="shared" si="4"/>
        <v>1</v>
      </c>
      <c r="AA70" s="335">
        <f t="shared" si="4"/>
        <v>1</v>
      </c>
      <c r="AB70" s="335">
        <f t="shared" si="4"/>
        <v>1</v>
      </c>
      <c r="AC70" s="335">
        <f t="shared" si="4"/>
        <v>1</v>
      </c>
      <c r="AD70" s="335">
        <f t="shared" si="4"/>
        <v>1</v>
      </c>
      <c r="AE70" s="335">
        <f t="shared" si="4"/>
        <v>1</v>
      </c>
      <c r="AF70" s="336">
        <f t="shared" si="4"/>
        <v>1</v>
      </c>
      <c r="AG70" s="335">
        <f t="shared" si="4"/>
        <v>1</v>
      </c>
      <c r="AH70" s="335">
        <f t="shared" si="4"/>
        <v>1</v>
      </c>
      <c r="AI70" s="335">
        <f t="shared" si="4"/>
        <v>1</v>
      </c>
      <c r="AJ70" s="335">
        <f t="shared" si="4"/>
        <v>1</v>
      </c>
      <c r="AK70" s="335">
        <f t="shared" si="4"/>
        <v>1</v>
      </c>
      <c r="AL70" s="335">
        <f t="shared" si="4"/>
        <v>1</v>
      </c>
      <c r="AM70" s="336">
        <f t="shared" si="4"/>
        <v>1</v>
      </c>
      <c r="AN70" s="335">
        <f t="shared" si="4"/>
        <v>1</v>
      </c>
      <c r="AO70" s="335">
        <f t="shared" si="4"/>
        <v>1</v>
      </c>
      <c r="AP70" s="335">
        <f t="shared" si="4"/>
        <v>1</v>
      </c>
      <c r="AQ70" s="335">
        <f t="shared" si="4"/>
        <v>1</v>
      </c>
      <c r="AR70" s="335">
        <f t="shared" si="4"/>
        <v>1</v>
      </c>
      <c r="AS70" s="335">
        <f t="shared" si="4"/>
        <v>1</v>
      </c>
      <c r="AT70" s="336">
        <f t="shared" si="4"/>
        <v>1</v>
      </c>
      <c r="AU70" s="335" t="str">
        <f t="shared" si="4"/>
        <v/>
      </c>
      <c r="AV70" s="335" t="str">
        <f t="shared" si="4"/>
        <v/>
      </c>
      <c r="AW70" s="336" t="str">
        <f t="shared" si="4"/>
        <v/>
      </c>
      <c r="AX70" s="816"/>
      <c r="AY70" s="817"/>
      <c r="AZ70" s="817"/>
      <c r="BA70" s="818"/>
      <c r="BB70" s="825"/>
      <c r="BC70" s="826"/>
      <c r="BD70" s="826"/>
      <c r="BE70" s="826"/>
      <c r="BF70" s="827"/>
    </row>
    <row r="71" spans="2:73" ht="18.75" customHeight="1" thickBot="1">
      <c r="B71" s="610"/>
      <c r="C71" s="611"/>
      <c r="D71" s="611"/>
      <c r="E71" s="611"/>
      <c r="F71" s="611"/>
      <c r="G71" s="611"/>
      <c r="H71" s="611"/>
      <c r="I71" s="611"/>
      <c r="J71" s="611"/>
      <c r="K71" s="612"/>
      <c r="L71" s="617"/>
      <c r="M71" s="617"/>
      <c r="N71" s="617"/>
      <c r="O71" s="617"/>
      <c r="P71" s="617"/>
      <c r="Q71" s="617"/>
      <c r="R71" s="618"/>
      <c r="S71" s="338" t="str">
        <f t="shared" si="5"/>
        <v/>
      </c>
      <c r="T71" s="339" t="str">
        <f t="shared" si="4"/>
        <v/>
      </c>
      <c r="U71" s="339" t="str">
        <f t="shared" si="4"/>
        <v/>
      </c>
      <c r="V71" s="339" t="str">
        <f t="shared" si="4"/>
        <v/>
      </c>
      <c r="W71" s="339" t="str">
        <f t="shared" si="4"/>
        <v/>
      </c>
      <c r="X71" s="339" t="str">
        <f t="shared" si="4"/>
        <v/>
      </c>
      <c r="Y71" s="340" t="str">
        <f t="shared" si="4"/>
        <v/>
      </c>
      <c r="Z71" s="341" t="str">
        <f t="shared" si="4"/>
        <v/>
      </c>
      <c r="AA71" s="339" t="str">
        <f t="shared" si="4"/>
        <v/>
      </c>
      <c r="AB71" s="339" t="str">
        <f t="shared" si="4"/>
        <v/>
      </c>
      <c r="AC71" s="339" t="str">
        <f t="shared" si="4"/>
        <v/>
      </c>
      <c r="AD71" s="339" t="str">
        <f t="shared" si="4"/>
        <v/>
      </c>
      <c r="AE71" s="339" t="str">
        <f t="shared" si="4"/>
        <v/>
      </c>
      <c r="AF71" s="340" t="str">
        <f t="shared" si="4"/>
        <v/>
      </c>
      <c r="AG71" s="339" t="str">
        <f t="shared" si="4"/>
        <v/>
      </c>
      <c r="AH71" s="339" t="str">
        <f t="shared" si="4"/>
        <v/>
      </c>
      <c r="AI71" s="339" t="str">
        <f t="shared" si="4"/>
        <v/>
      </c>
      <c r="AJ71" s="339" t="str">
        <f t="shared" si="4"/>
        <v/>
      </c>
      <c r="AK71" s="339" t="str">
        <f t="shared" si="4"/>
        <v/>
      </c>
      <c r="AL71" s="339" t="str">
        <f t="shared" si="4"/>
        <v/>
      </c>
      <c r="AM71" s="340" t="str">
        <f t="shared" si="4"/>
        <v/>
      </c>
      <c r="AN71" s="339" t="str">
        <f t="shared" si="4"/>
        <v/>
      </c>
      <c r="AO71" s="339" t="str">
        <f t="shared" si="4"/>
        <v/>
      </c>
      <c r="AP71" s="339" t="str">
        <f t="shared" si="4"/>
        <v/>
      </c>
      <c r="AQ71" s="339" t="str">
        <f t="shared" si="4"/>
        <v/>
      </c>
      <c r="AR71" s="339" t="str">
        <f t="shared" si="4"/>
        <v/>
      </c>
      <c r="AS71" s="339" t="str">
        <f t="shared" si="4"/>
        <v/>
      </c>
      <c r="AT71" s="340" t="str">
        <f t="shared" si="4"/>
        <v/>
      </c>
      <c r="AU71" s="339" t="str">
        <f t="shared" si="4"/>
        <v/>
      </c>
      <c r="AV71" s="339" t="str">
        <f t="shared" si="4"/>
        <v/>
      </c>
      <c r="AW71" s="340" t="str">
        <f t="shared" si="4"/>
        <v/>
      </c>
      <c r="AX71" s="819"/>
      <c r="AY71" s="820"/>
      <c r="AZ71" s="820"/>
      <c r="BA71" s="821"/>
      <c r="BB71" s="828"/>
      <c r="BC71" s="829"/>
      <c r="BD71" s="829"/>
      <c r="BE71" s="829"/>
      <c r="BF71" s="830"/>
    </row>
    <row r="72" spans="2:73" ht="13.5" customHeight="1">
      <c r="C72" s="342"/>
      <c r="D72" s="342"/>
      <c r="E72" s="342"/>
      <c r="F72" s="342"/>
      <c r="G72" s="343"/>
      <c r="H72" s="344"/>
      <c r="AF72" s="275"/>
    </row>
    <row r="73" spans="2:73" ht="11.4" customHeight="1">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c r="AY73" s="345"/>
      <c r="AZ73" s="345"/>
      <c r="BA73" s="345"/>
    </row>
    <row r="74" spans="2:73" ht="20.25" customHeight="1">
      <c r="BN74" s="270"/>
      <c r="BO74" s="259"/>
      <c r="BP74" s="270"/>
      <c r="BQ74" s="270"/>
      <c r="BR74" s="270"/>
      <c r="BS74" s="319"/>
      <c r="BT74" s="346"/>
      <c r="BU74" s="346"/>
    </row>
    <row r="75" spans="2:73" ht="20.25" customHeight="1">
      <c r="C75" s="347"/>
      <c r="D75" s="347"/>
      <c r="E75" s="347"/>
      <c r="F75" s="347"/>
      <c r="G75" s="347"/>
      <c r="H75" s="275"/>
      <c r="I75" s="275"/>
    </row>
    <row r="76" spans="2:73" ht="20.25" customHeight="1">
      <c r="C76" s="347"/>
      <c r="D76" s="347"/>
      <c r="E76" s="347"/>
      <c r="F76" s="347"/>
      <c r="G76" s="347"/>
      <c r="H76" s="275"/>
      <c r="I76" s="275"/>
    </row>
    <row r="77" spans="2:73" ht="20.25" customHeight="1">
      <c r="C77" s="275"/>
      <c r="D77" s="275"/>
      <c r="E77" s="275"/>
      <c r="F77" s="275"/>
      <c r="G77" s="275"/>
    </row>
    <row r="78" spans="2:73" ht="20.25" customHeight="1">
      <c r="C78" s="275"/>
      <c r="D78" s="275"/>
      <c r="E78" s="275"/>
      <c r="F78" s="275"/>
      <c r="G78" s="275"/>
    </row>
    <row r="79" spans="2:73" ht="20.25" customHeight="1">
      <c r="C79" s="275"/>
      <c r="D79" s="275"/>
      <c r="E79" s="275"/>
      <c r="F79" s="275"/>
      <c r="G79" s="275"/>
    </row>
    <row r="80" spans="2:73" ht="20.25" customHeight="1">
      <c r="C80" s="275"/>
      <c r="D80" s="275"/>
      <c r="E80" s="275"/>
      <c r="F80" s="275"/>
      <c r="G80" s="275"/>
    </row>
  </sheetData>
  <sheetProtection insertColumns="0" deleteRows="0"/>
  <mergeCells count="24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4"/>
  <conditionalFormatting sqref="S24 S65:BA71">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6CC9502-909F-440B-B306-3479964F413D}">
      <formula1>32</formula1>
      <formula2>40</formula2>
    </dataValidation>
    <dataValidation type="list" allowBlank="1" showInputMessage="1" sqref="G22:G60" xr:uid="{17901FDB-4A9E-4059-8E42-D5B4548FEE65}">
      <formula1>"A, B, C, D"</formula1>
    </dataValidation>
    <dataValidation type="list" allowBlank="1" showInputMessage="1" sqref="C22:E60" xr:uid="{02E533B8-3B1F-47BE-B7A2-33EDEF8EF31F}">
      <formula1>職種</formula1>
    </dataValidation>
    <dataValidation type="list" allowBlank="1" showInputMessage="1" showErrorMessage="1" sqref="BB4:BE4" xr:uid="{9F6C975A-41D1-4661-B2EB-DAE65DA0A9AF}">
      <formula1>"予定,実績,予定・実績"</formula1>
    </dataValidation>
    <dataValidation type="list" allowBlank="1" showInputMessage="1" showErrorMessage="1" sqref="S25:AW25 S22:AW22 S28:AW28 S31:AW31 S34:AW34 S37:AW37 S40:AW40 S43:AW43 S46:AW46 S49:AW49 S52:AW52 S55:AW55 S58:AW58" xr:uid="{FBB30BEC-3EA4-4573-AD26-A139CBAAE80C}">
      <formula1>【記載例】シフト記号</formula1>
    </dataValidation>
    <dataValidation type="list" errorStyle="warning" allowBlank="1" showInputMessage="1" error="リストにない場合のみ、入力してください。" sqref="H22:K60" xr:uid="{FA4752ED-9CB2-4065-9954-E64FE38BE29C}">
      <formula1>INDIRECT(C22)</formula1>
    </dataValidation>
    <dataValidation type="list" allowBlank="1" showInputMessage="1" showErrorMessage="1" sqref="BB3:BE3" xr:uid="{F66BB9BD-6270-40D9-855D-0143CC44849C}">
      <formula1>"４週,暦月"</formula1>
    </dataValidation>
    <dataValidation type="list" allowBlank="1" showInputMessage="1" showErrorMessage="1" sqref="AC3" xr:uid="{4672AA06-AC70-46B9-A1B9-F94A3EF4726F}">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5752-1AE0-437C-A41D-79D4BD843D55}">
  <sheetPr>
    <pageSetUpPr fitToPage="1"/>
  </sheetPr>
  <dimension ref="B1:W42"/>
  <sheetViews>
    <sheetView zoomScaleNormal="100" workbookViewId="0">
      <selection activeCell="E114" sqref="E114:AH115"/>
    </sheetView>
  </sheetViews>
  <sheetFormatPr defaultColWidth="10" defaultRowHeight="19.2"/>
  <cols>
    <col min="1" max="1" width="1.77734375" style="350" customWidth="1"/>
    <col min="2" max="2" width="6.21875" style="349" customWidth="1"/>
    <col min="3" max="3" width="11.77734375" style="349" customWidth="1"/>
    <col min="4" max="4" width="3.77734375" style="349" bestFit="1" customWidth="1"/>
    <col min="5" max="5" width="17.33203125" style="350" customWidth="1"/>
    <col min="6" max="6" width="3.77734375" style="350" bestFit="1" customWidth="1"/>
    <col min="7" max="7" width="17.33203125" style="350" customWidth="1"/>
    <col min="8" max="8" width="3.77734375" style="350" bestFit="1" customWidth="1"/>
    <col min="9" max="9" width="17.33203125" style="349" customWidth="1"/>
    <col min="10" max="10" width="3.77734375" style="350" bestFit="1" customWidth="1"/>
    <col min="11" max="11" width="17.33203125" style="350" customWidth="1"/>
    <col min="12" max="12" width="3.77734375" style="350" customWidth="1"/>
    <col min="13" max="13" width="17.33203125" style="350" customWidth="1"/>
    <col min="14" max="14" width="3.77734375" style="350" customWidth="1"/>
    <col min="15" max="15" width="17.33203125" style="350" customWidth="1"/>
    <col min="16" max="16" width="3.77734375" style="350" customWidth="1"/>
    <col min="17" max="17" width="17.33203125" style="350" customWidth="1"/>
    <col min="18" max="18" width="3.77734375" style="350" customWidth="1"/>
    <col min="19" max="19" width="17.33203125" style="350" customWidth="1"/>
    <col min="20" max="20" width="3.77734375" style="350" customWidth="1"/>
    <col min="21" max="21" width="17.33203125" style="350" customWidth="1"/>
    <col min="22" max="22" width="3.77734375" style="350" customWidth="1"/>
    <col min="23" max="23" width="56.21875" style="350" customWidth="1"/>
    <col min="24" max="16384" width="10" style="350"/>
  </cols>
  <sheetData>
    <row r="1" spans="2:23">
      <c r="B1" s="348" t="s">
        <v>468</v>
      </c>
    </row>
    <row r="2" spans="2:23">
      <c r="B2" s="351" t="s">
        <v>469</v>
      </c>
      <c r="E2" s="352"/>
      <c r="I2" s="353"/>
    </row>
    <row r="3" spans="2:23">
      <c r="B3" s="353" t="s">
        <v>470</v>
      </c>
      <c r="E3" s="352" t="s">
        <v>471</v>
      </c>
      <c r="I3" s="353"/>
    </row>
    <row r="4" spans="2:23">
      <c r="B4" s="351"/>
      <c r="E4" s="834" t="s">
        <v>472</v>
      </c>
      <c r="F4" s="834"/>
      <c r="G4" s="834"/>
      <c r="H4" s="834"/>
      <c r="I4" s="834"/>
      <c r="J4" s="834"/>
      <c r="K4" s="834"/>
      <c r="M4" s="834" t="s">
        <v>473</v>
      </c>
      <c r="N4" s="834"/>
      <c r="O4" s="834"/>
      <c r="Q4" s="834" t="s">
        <v>474</v>
      </c>
      <c r="R4" s="834"/>
      <c r="S4" s="834"/>
      <c r="T4" s="834"/>
      <c r="U4" s="834"/>
      <c r="W4" s="834" t="s">
        <v>475</v>
      </c>
    </row>
    <row r="5" spans="2:23">
      <c r="B5" s="349" t="s">
        <v>476</v>
      </c>
      <c r="C5" s="349" t="s">
        <v>477</v>
      </c>
      <c r="E5" s="349" t="s">
        <v>478</v>
      </c>
      <c r="F5" s="349"/>
      <c r="G5" s="349" t="s">
        <v>479</v>
      </c>
      <c r="I5" s="349" t="s">
        <v>480</v>
      </c>
      <c r="K5" s="349" t="s">
        <v>472</v>
      </c>
      <c r="M5" s="349" t="s">
        <v>481</v>
      </c>
      <c r="O5" s="349" t="s">
        <v>482</v>
      </c>
      <c r="Q5" s="349" t="s">
        <v>481</v>
      </c>
      <c r="S5" s="349" t="s">
        <v>482</v>
      </c>
      <c r="U5" s="349" t="s">
        <v>472</v>
      </c>
      <c r="W5" s="834"/>
    </row>
    <row r="6" spans="2:23">
      <c r="B6" s="349">
        <v>1</v>
      </c>
      <c r="C6" s="354" t="s">
        <v>483</v>
      </c>
      <c r="D6" s="349" t="s">
        <v>484</v>
      </c>
      <c r="E6" s="355">
        <v>0.375</v>
      </c>
      <c r="F6" s="349" t="s">
        <v>485</v>
      </c>
      <c r="G6" s="355">
        <v>0.75</v>
      </c>
      <c r="H6" s="350" t="s">
        <v>486</v>
      </c>
      <c r="I6" s="355">
        <v>4.1666666666666664E-2</v>
      </c>
      <c r="J6" s="350" t="s">
        <v>487</v>
      </c>
      <c r="K6" s="356">
        <f t="shared" ref="K6:K8" si="0">(G6-E6-I6)*24</f>
        <v>8</v>
      </c>
      <c r="M6" s="355">
        <v>0.39583333333333331</v>
      </c>
      <c r="N6" s="349" t="s">
        <v>485</v>
      </c>
      <c r="O6" s="355">
        <v>0.6875</v>
      </c>
      <c r="Q6" s="357">
        <f>IF(E6&lt;M6,M6,E6)</f>
        <v>0.39583333333333331</v>
      </c>
      <c r="R6" s="349" t="s">
        <v>485</v>
      </c>
      <c r="S6" s="357">
        <f t="shared" ref="S6:S8" si="1">IF(G6&gt;O6,O6,G6)</f>
        <v>0.6875</v>
      </c>
      <c r="U6" s="356">
        <f t="shared" ref="U6:U8" si="2">(S6-Q6)*24</f>
        <v>7</v>
      </c>
      <c r="W6" s="358"/>
    </row>
    <row r="7" spans="2:23">
      <c r="B7" s="349">
        <v>2</v>
      </c>
      <c r="C7" s="354" t="s">
        <v>488</v>
      </c>
      <c r="D7" s="349" t="s">
        <v>484</v>
      </c>
      <c r="E7" s="355"/>
      <c r="F7" s="349" t="s">
        <v>485</v>
      </c>
      <c r="G7" s="355"/>
      <c r="H7" s="350" t="s">
        <v>486</v>
      </c>
      <c r="I7" s="355">
        <v>0</v>
      </c>
      <c r="J7" s="350" t="s">
        <v>487</v>
      </c>
      <c r="K7" s="356">
        <f t="shared" si="0"/>
        <v>0</v>
      </c>
      <c r="M7" s="355"/>
      <c r="N7" s="349" t="s">
        <v>485</v>
      </c>
      <c r="O7" s="355"/>
      <c r="Q7" s="357">
        <f t="shared" ref="Q7:Q8" si="3">IF(E7&lt;M7,M7,E7)</f>
        <v>0</v>
      </c>
      <c r="R7" s="349" t="s">
        <v>485</v>
      </c>
      <c r="S7" s="357">
        <f t="shared" si="1"/>
        <v>0</v>
      </c>
      <c r="U7" s="356">
        <f t="shared" si="2"/>
        <v>0</v>
      </c>
      <c r="W7" s="358"/>
    </row>
    <row r="8" spans="2:23">
      <c r="B8" s="349">
        <v>3</v>
      </c>
      <c r="C8" s="354" t="s">
        <v>489</v>
      </c>
      <c r="D8" s="349" t="s">
        <v>484</v>
      </c>
      <c r="E8" s="355"/>
      <c r="F8" s="349" t="s">
        <v>485</v>
      </c>
      <c r="G8" s="355"/>
      <c r="H8" s="350" t="s">
        <v>486</v>
      </c>
      <c r="I8" s="355">
        <v>0</v>
      </c>
      <c r="J8" s="350" t="s">
        <v>487</v>
      </c>
      <c r="K8" s="356">
        <f t="shared" si="0"/>
        <v>0</v>
      </c>
      <c r="M8" s="355"/>
      <c r="N8" s="349" t="s">
        <v>485</v>
      </c>
      <c r="O8" s="355"/>
      <c r="Q8" s="357">
        <f t="shared" si="3"/>
        <v>0</v>
      </c>
      <c r="R8" s="349" t="s">
        <v>485</v>
      </c>
      <c r="S8" s="357">
        <f t="shared" si="1"/>
        <v>0</v>
      </c>
      <c r="U8" s="356">
        <f t="shared" si="2"/>
        <v>0</v>
      </c>
      <c r="W8" s="358"/>
    </row>
    <row r="9" spans="2:23">
      <c r="B9" s="349">
        <v>4</v>
      </c>
      <c r="C9" s="354" t="s">
        <v>490</v>
      </c>
      <c r="D9" s="349" t="s">
        <v>484</v>
      </c>
      <c r="E9" s="355"/>
      <c r="F9" s="349" t="s">
        <v>485</v>
      </c>
      <c r="G9" s="355"/>
      <c r="H9" s="350" t="s">
        <v>486</v>
      </c>
      <c r="I9" s="355">
        <v>0</v>
      </c>
      <c r="J9" s="350" t="s">
        <v>487</v>
      </c>
      <c r="K9" s="356">
        <f>(G9-E9-I9)*24</f>
        <v>0</v>
      </c>
      <c r="M9" s="355"/>
      <c r="N9" s="349" t="s">
        <v>485</v>
      </c>
      <c r="O9" s="355"/>
      <c r="Q9" s="357">
        <f>IF(E9&lt;M9,M9,E9)</f>
        <v>0</v>
      </c>
      <c r="R9" s="349" t="s">
        <v>485</v>
      </c>
      <c r="S9" s="357">
        <f>IF(G9&gt;O9,O9,G9)</f>
        <v>0</v>
      </c>
      <c r="U9" s="356">
        <f>(S9-Q9)*24</f>
        <v>0</v>
      </c>
      <c r="W9" s="358"/>
    </row>
    <row r="10" spans="2:23">
      <c r="B10" s="349">
        <v>5</v>
      </c>
      <c r="C10" s="354" t="s">
        <v>491</v>
      </c>
      <c r="D10" s="349" t="s">
        <v>484</v>
      </c>
      <c r="E10" s="355"/>
      <c r="F10" s="349" t="s">
        <v>485</v>
      </c>
      <c r="G10" s="355"/>
      <c r="H10" s="350" t="s">
        <v>486</v>
      </c>
      <c r="I10" s="355">
        <v>0</v>
      </c>
      <c r="J10" s="350" t="s">
        <v>487</v>
      </c>
      <c r="K10" s="356">
        <f>(G10-E10-I10)*24</f>
        <v>0</v>
      </c>
      <c r="M10" s="355"/>
      <c r="N10" s="349" t="s">
        <v>485</v>
      </c>
      <c r="O10" s="355"/>
      <c r="Q10" s="357">
        <f t="shared" ref="Q10:Q25" si="4">IF(E10&lt;M10,M10,E10)</f>
        <v>0</v>
      </c>
      <c r="R10" s="349" t="s">
        <v>485</v>
      </c>
      <c r="S10" s="357">
        <f t="shared" ref="S10:S25" si="5">IF(G10&gt;O10,O10,G10)</f>
        <v>0</v>
      </c>
      <c r="U10" s="356">
        <f t="shared" ref="U10:U25" si="6">(S10-Q10)*24</f>
        <v>0</v>
      </c>
      <c r="W10" s="358"/>
    </row>
    <row r="11" spans="2:23">
      <c r="B11" s="349">
        <v>6</v>
      </c>
      <c r="C11" s="354" t="s">
        <v>492</v>
      </c>
      <c r="D11" s="349" t="s">
        <v>484</v>
      </c>
      <c r="E11" s="355"/>
      <c r="F11" s="349" t="s">
        <v>485</v>
      </c>
      <c r="G11" s="355"/>
      <c r="H11" s="350" t="s">
        <v>486</v>
      </c>
      <c r="I11" s="355">
        <v>0</v>
      </c>
      <c r="J11" s="350" t="s">
        <v>487</v>
      </c>
      <c r="K11" s="356">
        <f t="shared" ref="K11:K25" si="7">(G11-E11-I11)*24</f>
        <v>0</v>
      </c>
      <c r="M11" s="355"/>
      <c r="N11" s="349" t="s">
        <v>485</v>
      </c>
      <c r="O11" s="355"/>
      <c r="Q11" s="357">
        <f t="shared" si="4"/>
        <v>0</v>
      </c>
      <c r="R11" s="349" t="s">
        <v>485</v>
      </c>
      <c r="S11" s="357">
        <f t="shared" si="5"/>
        <v>0</v>
      </c>
      <c r="U11" s="356">
        <f t="shared" si="6"/>
        <v>0</v>
      </c>
      <c r="W11" s="358"/>
    </row>
    <row r="12" spans="2:23">
      <c r="B12" s="349">
        <v>7</v>
      </c>
      <c r="C12" s="354" t="s">
        <v>493</v>
      </c>
      <c r="D12" s="349" t="s">
        <v>484</v>
      </c>
      <c r="E12" s="355"/>
      <c r="F12" s="349" t="s">
        <v>485</v>
      </c>
      <c r="G12" s="355"/>
      <c r="H12" s="350" t="s">
        <v>486</v>
      </c>
      <c r="I12" s="355">
        <v>0</v>
      </c>
      <c r="J12" s="350" t="s">
        <v>487</v>
      </c>
      <c r="K12" s="356">
        <f t="shared" si="7"/>
        <v>0</v>
      </c>
      <c r="M12" s="355"/>
      <c r="N12" s="349" t="s">
        <v>485</v>
      </c>
      <c r="O12" s="355"/>
      <c r="Q12" s="357">
        <f t="shared" si="4"/>
        <v>0</v>
      </c>
      <c r="R12" s="349" t="s">
        <v>485</v>
      </c>
      <c r="S12" s="357">
        <f t="shared" si="5"/>
        <v>0</v>
      </c>
      <c r="U12" s="356">
        <f t="shared" si="6"/>
        <v>0</v>
      </c>
      <c r="W12" s="358"/>
    </row>
    <row r="13" spans="2:23">
      <c r="B13" s="349">
        <v>8</v>
      </c>
      <c r="C13" s="354" t="s">
        <v>494</v>
      </c>
      <c r="D13" s="349" t="s">
        <v>484</v>
      </c>
      <c r="E13" s="355"/>
      <c r="F13" s="349" t="s">
        <v>485</v>
      </c>
      <c r="G13" s="355"/>
      <c r="H13" s="350" t="s">
        <v>486</v>
      </c>
      <c r="I13" s="355">
        <v>0</v>
      </c>
      <c r="J13" s="350" t="s">
        <v>487</v>
      </c>
      <c r="K13" s="356">
        <f t="shared" si="7"/>
        <v>0</v>
      </c>
      <c r="M13" s="355"/>
      <c r="N13" s="349" t="s">
        <v>485</v>
      </c>
      <c r="O13" s="355"/>
      <c r="Q13" s="357">
        <f t="shared" si="4"/>
        <v>0</v>
      </c>
      <c r="R13" s="349" t="s">
        <v>485</v>
      </c>
      <c r="S13" s="357">
        <f t="shared" si="5"/>
        <v>0</v>
      </c>
      <c r="U13" s="356">
        <f t="shared" si="6"/>
        <v>0</v>
      </c>
      <c r="W13" s="358"/>
    </row>
    <row r="14" spans="2:23">
      <c r="B14" s="349">
        <v>9</v>
      </c>
      <c r="C14" s="354" t="s">
        <v>495</v>
      </c>
      <c r="D14" s="349" t="s">
        <v>484</v>
      </c>
      <c r="E14" s="355"/>
      <c r="F14" s="349" t="s">
        <v>485</v>
      </c>
      <c r="G14" s="355"/>
      <c r="H14" s="350" t="s">
        <v>486</v>
      </c>
      <c r="I14" s="355">
        <v>0</v>
      </c>
      <c r="J14" s="350" t="s">
        <v>487</v>
      </c>
      <c r="K14" s="356">
        <f t="shared" si="7"/>
        <v>0</v>
      </c>
      <c r="M14" s="355"/>
      <c r="N14" s="349" t="s">
        <v>485</v>
      </c>
      <c r="O14" s="355"/>
      <c r="Q14" s="357">
        <f t="shared" si="4"/>
        <v>0</v>
      </c>
      <c r="R14" s="349" t="s">
        <v>485</v>
      </c>
      <c r="S14" s="357">
        <f t="shared" si="5"/>
        <v>0</v>
      </c>
      <c r="U14" s="356">
        <f t="shared" si="6"/>
        <v>0</v>
      </c>
      <c r="W14" s="358"/>
    </row>
    <row r="15" spans="2:23">
      <c r="B15" s="349">
        <v>10</v>
      </c>
      <c r="C15" s="354" t="s">
        <v>496</v>
      </c>
      <c r="D15" s="349" t="s">
        <v>484</v>
      </c>
      <c r="E15" s="355"/>
      <c r="F15" s="349" t="s">
        <v>485</v>
      </c>
      <c r="G15" s="355"/>
      <c r="H15" s="350" t="s">
        <v>486</v>
      </c>
      <c r="I15" s="355">
        <v>0</v>
      </c>
      <c r="J15" s="350" t="s">
        <v>487</v>
      </c>
      <c r="K15" s="356">
        <f t="shared" si="7"/>
        <v>0</v>
      </c>
      <c r="M15" s="355"/>
      <c r="N15" s="349" t="s">
        <v>485</v>
      </c>
      <c r="O15" s="355"/>
      <c r="Q15" s="357">
        <f t="shared" si="4"/>
        <v>0</v>
      </c>
      <c r="R15" s="349" t="s">
        <v>485</v>
      </c>
      <c r="S15" s="357">
        <f>IF(G15&gt;O15,O15,G15)</f>
        <v>0</v>
      </c>
      <c r="U15" s="356">
        <f t="shared" si="6"/>
        <v>0</v>
      </c>
      <c r="W15" s="358"/>
    </row>
    <row r="16" spans="2:23">
      <c r="B16" s="349">
        <v>11</v>
      </c>
      <c r="C16" s="354" t="s">
        <v>497</v>
      </c>
      <c r="D16" s="349" t="s">
        <v>484</v>
      </c>
      <c r="E16" s="355"/>
      <c r="F16" s="349" t="s">
        <v>485</v>
      </c>
      <c r="G16" s="355"/>
      <c r="H16" s="350" t="s">
        <v>486</v>
      </c>
      <c r="I16" s="355">
        <v>0</v>
      </c>
      <c r="J16" s="350" t="s">
        <v>487</v>
      </c>
      <c r="K16" s="356">
        <f t="shared" si="7"/>
        <v>0</v>
      </c>
      <c r="M16" s="355"/>
      <c r="N16" s="349" t="s">
        <v>485</v>
      </c>
      <c r="O16" s="355"/>
      <c r="Q16" s="357">
        <f t="shared" si="4"/>
        <v>0</v>
      </c>
      <c r="R16" s="349" t="s">
        <v>485</v>
      </c>
      <c r="S16" s="357">
        <f t="shared" si="5"/>
        <v>0</v>
      </c>
      <c r="U16" s="356">
        <f t="shared" si="6"/>
        <v>0</v>
      </c>
      <c r="W16" s="358"/>
    </row>
    <row r="17" spans="2:23">
      <c r="B17" s="349">
        <v>12</v>
      </c>
      <c r="C17" s="354" t="s">
        <v>498</v>
      </c>
      <c r="D17" s="349" t="s">
        <v>484</v>
      </c>
      <c r="E17" s="355"/>
      <c r="F17" s="349" t="s">
        <v>485</v>
      </c>
      <c r="G17" s="355"/>
      <c r="H17" s="350" t="s">
        <v>486</v>
      </c>
      <c r="I17" s="355">
        <v>0</v>
      </c>
      <c r="J17" s="350" t="s">
        <v>487</v>
      </c>
      <c r="K17" s="356">
        <f t="shared" si="7"/>
        <v>0</v>
      </c>
      <c r="M17" s="355"/>
      <c r="N17" s="349" t="s">
        <v>485</v>
      </c>
      <c r="O17" s="355"/>
      <c r="Q17" s="357">
        <f t="shared" si="4"/>
        <v>0</v>
      </c>
      <c r="R17" s="349" t="s">
        <v>485</v>
      </c>
      <c r="S17" s="357">
        <f t="shared" si="5"/>
        <v>0</v>
      </c>
      <c r="U17" s="356">
        <f t="shared" si="6"/>
        <v>0</v>
      </c>
      <c r="W17" s="358"/>
    </row>
    <row r="18" spans="2:23">
      <c r="B18" s="349">
        <v>13</v>
      </c>
      <c r="C18" s="354" t="s">
        <v>499</v>
      </c>
      <c r="D18" s="349" t="s">
        <v>484</v>
      </c>
      <c r="E18" s="355"/>
      <c r="F18" s="349" t="s">
        <v>485</v>
      </c>
      <c r="G18" s="355"/>
      <c r="H18" s="350" t="s">
        <v>486</v>
      </c>
      <c r="I18" s="355">
        <v>0</v>
      </c>
      <c r="J18" s="350" t="s">
        <v>487</v>
      </c>
      <c r="K18" s="356">
        <f t="shared" si="7"/>
        <v>0</v>
      </c>
      <c r="M18" s="355"/>
      <c r="N18" s="349" t="s">
        <v>485</v>
      </c>
      <c r="O18" s="355"/>
      <c r="Q18" s="357">
        <f t="shared" si="4"/>
        <v>0</v>
      </c>
      <c r="R18" s="349" t="s">
        <v>485</v>
      </c>
      <c r="S18" s="357">
        <f t="shared" si="5"/>
        <v>0</v>
      </c>
      <c r="U18" s="356">
        <f t="shared" si="6"/>
        <v>0</v>
      </c>
      <c r="W18" s="358"/>
    </row>
    <row r="19" spans="2:23">
      <c r="B19" s="349">
        <v>14</v>
      </c>
      <c r="C19" s="354" t="s">
        <v>500</v>
      </c>
      <c r="D19" s="349" t="s">
        <v>484</v>
      </c>
      <c r="E19" s="355"/>
      <c r="F19" s="349" t="s">
        <v>485</v>
      </c>
      <c r="G19" s="355"/>
      <c r="H19" s="350" t="s">
        <v>486</v>
      </c>
      <c r="I19" s="355">
        <v>0</v>
      </c>
      <c r="J19" s="350" t="s">
        <v>487</v>
      </c>
      <c r="K19" s="356">
        <f t="shared" si="7"/>
        <v>0</v>
      </c>
      <c r="M19" s="355"/>
      <c r="N19" s="349" t="s">
        <v>485</v>
      </c>
      <c r="O19" s="355"/>
      <c r="Q19" s="357">
        <f t="shared" si="4"/>
        <v>0</v>
      </c>
      <c r="R19" s="349" t="s">
        <v>485</v>
      </c>
      <c r="S19" s="357">
        <f t="shared" si="5"/>
        <v>0</v>
      </c>
      <c r="U19" s="356">
        <f t="shared" si="6"/>
        <v>0</v>
      </c>
      <c r="W19" s="358"/>
    </row>
    <row r="20" spans="2:23">
      <c r="B20" s="349">
        <v>15</v>
      </c>
      <c r="C20" s="354" t="s">
        <v>501</v>
      </c>
      <c r="D20" s="349" t="s">
        <v>484</v>
      </c>
      <c r="E20" s="355"/>
      <c r="F20" s="349" t="s">
        <v>485</v>
      </c>
      <c r="G20" s="355"/>
      <c r="H20" s="350" t="s">
        <v>486</v>
      </c>
      <c r="I20" s="355">
        <v>0</v>
      </c>
      <c r="J20" s="350" t="s">
        <v>487</v>
      </c>
      <c r="K20" s="359">
        <f t="shared" si="7"/>
        <v>0</v>
      </c>
      <c r="M20" s="355"/>
      <c r="N20" s="349" t="s">
        <v>485</v>
      </c>
      <c r="O20" s="355"/>
      <c r="Q20" s="357">
        <f t="shared" si="4"/>
        <v>0</v>
      </c>
      <c r="R20" s="349" t="s">
        <v>485</v>
      </c>
      <c r="S20" s="357">
        <f t="shared" si="5"/>
        <v>0</v>
      </c>
      <c r="U20" s="356">
        <f t="shared" si="6"/>
        <v>0</v>
      </c>
      <c r="W20" s="358"/>
    </row>
    <row r="21" spans="2:23">
      <c r="B21" s="349">
        <v>16</v>
      </c>
      <c r="C21" s="354" t="s">
        <v>502</v>
      </c>
      <c r="D21" s="349" t="s">
        <v>484</v>
      </c>
      <c r="E21" s="355"/>
      <c r="F21" s="349" t="s">
        <v>485</v>
      </c>
      <c r="G21" s="355"/>
      <c r="H21" s="350" t="s">
        <v>486</v>
      </c>
      <c r="I21" s="355">
        <v>0</v>
      </c>
      <c r="J21" s="350" t="s">
        <v>487</v>
      </c>
      <c r="K21" s="356">
        <f t="shared" si="7"/>
        <v>0</v>
      </c>
      <c r="M21" s="355"/>
      <c r="N21" s="349" t="s">
        <v>485</v>
      </c>
      <c r="O21" s="355"/>
      <c r="Q21" s="357">
        <f t="shared" si="4"/>
        <v>0</v>
      </c>
      <c r="R21" s="349" t="s">
        <v>485</v>
      </c>
      <c r="S21" s="357">
        <f t="shared" si="5"/>
        <v>0</v>
      </c>
      <c r="U21" s="356">
        <f t="shared" si="6"/>
        <v>0</v>
      </c>
      <c r="W21" s="358"/>
    </row>
    <row r="22" spans="2:23">
      <c r="B22" s="349">
        <v>17</v>
      </c>
      <c r="C22" s="354" t="s">
        <v>503</v>
      </c>
      <c r="D22" s="349" t="s">
        <v>484</v>
      </c>
      <c r="E22" s="355"/>
      <c r="F22" s="349" t="s">
        <v>485</v>
      </c>
      <c r="G22" s="355"/>
      <c r="H22" s="350" t="s">
        <v>486</v>
      </c>
      <c r="I22" s="355">
        <v>0</v>
      </c>
      <c r="J22" s="350" t="s">
        <v>487</v>
      </c>
      <c r="K22" s="356">
        <f t="shared" si="7"/>
        <v>0</v>
      </c>
      <c r="M22" s="355"/>
      <c r="N22" s="349" t="s">
        <v>485</v>
      </c>
      <c r="O22" s="355"/>
      <c r="Q22" s="357">
        <f t="shared" si="4"/>
        <v>0</v>
      </c>
      <c r="R22" s="349" t="s">
        <v>485</v>
      </c>
      <c r="S22" s="357">
        <f t="shared" si="5"/>
        <v>0</v>
      </c>
      <c r="U22" s="356">
        <f t="shared" si="6"/>
        <v>0</v>
      </c>
      <c r="W22" s="358"/>
    </row>
    <row r="23" spans="2:23">
      <c r="B23" s="349">
        <v>18</v>
      </c>
      <c r="C23" s="354" t="s">
        <v>504</v>
      </c>
      <c r="D23" s="349" t="s">
        <v>484</v>
      </c>
      <c r="E23" s="355"/>
      <c r="F23" s="349" t="s">
        <v>485</v>
      </c>
      <c r="G23" s="355"/>
      <c r="H23" s="350" t="s">
        <v>486</v>
      </c>
      <c r="I23" s="355">
        <v>0</v>
      </c>
      <c r="J23" s="350" t="s">
        <v>487</v>
      </c>
      <c r="K23" s="356">
        <f t="shared" si="7"/>
        <v>0</v>
      </c>
      <c r="M23" s="355"/>
      <c r="N23" s="349" t="s">
        <v>485</v>
      </c>
      <c r="O23" s="355"/>
      <c r="Q23" s="357">
        <f t="shared" si="4"/>
        <v>0</v>
      </c>
      <c r="R23" s="349" t="s">
        <v>485</v>
      </c>
      <c r="S23" s="357">
        <f t="shared" si="5"/>
        <v>0</v>
      </c>
      <c r="U23" s="356">
        <f t="shared" si="6"/>
        <v>0</v>
      </c>
      <c r="W23" s="358"/>
    </row>
    <row r="24" spans="2:23">
      <c r="B24" s="349">
        <v>19</v>
      </c>
      <c r="C24" s="354" t="s">
        <v>505</v>
      </c>
      <c r="D24" s="349" t="s">
        <v>484</v>
      </c>
      <c r="E24" s="355"/>
      <c r="F24" s="349" t="s">
        <v>485</v>
      </c>
      <c r="G24" s="355"/>
      <c r="H24" s="350" t="s">
        <v>486</v>
      </c>
      <c r="I24" s="355">
        <v>0</v>
      </c>
      <c r="J24" s="350" t="s">
        <v>487</v>
      </c>
      <c r="K24" s="356">
        <f t="shared" si="7"/>
        <v>0</v>
      </c>
      <c r="M24" s="355"/>
      <c r="N24" s="349" t="s">
        <v>485</v>
      </c>
      <c r="O24" s="355"/>
      <c r="Q24" s="357">
        <f t="shared" si="4"/>
        <v>0</v>
      </c>
      <c r="R24" s="349" t="s">
        <v>485</v>
      </c>
      <c r="S24" s="357">
        <f t="shared" si="5"/>
        <v>0</v>
      </c>
      <c r="U24" s="356">
        <f t="shared" si="6"/>
        <v>0</v>
      </c>
      <c r="W24" s="358"/>
    </row>
    <row r="25" spans="2:23">
      <c r="B25" s="349">
        <v>20</v>
      </c>
      <c r="C25" s="354" t="s">
        <v>506</v>
      </c>
      <c r="D25" s="349" t="s">
        <v>484</v>
      </c>
      <c r="E25" s="355"/>
      <c r="F25" s="349" t="s">
        <v>485</v>
      </c>
      <c r="G25" s="355"/>
      <c r="H25" s="350" t="s">
        <v>486</v>
      </c>
      <c r="I25" s="355">
        <v>0</v>
      </c>
      <c r="J25" s="350" t="s">
        <v>487</v>
      </c>
      <c r="K25" s="356">
        <f t="shared" si="7"/>
        <v>0</v>
      </c>
      <c r="M25" s="355"/>
      <c r="N25" s="349" t="s">
        <v>485</v>
      </c>
      <c r="O25" s="355"/>
      <c r="Q25" s="357">
        <f t="shared" si="4"/>
        <v>0</v>
      </c>
      <c r="R25" s="349" t="s">
        <v>485</v>
      </c>
      <c r="S25" s="357">
        <f t="shared" si="5"/>
        <v>0</v>
      </c>
      <c r="U25" s="356">
        <f t="shared" si="6"/>
        <v>0</v>
      </c>
      <c r="W25" s="358"/>
    </row>
    <row r="26" spans="2:23">
      <c r="B26" s="349">
        <v>21</v>
      </c>
      <c r="C26" s="354" t="s">
        <v>507</v>
      </c>
      <c r="D26" s="349" t="s">
        <v>484</v>
      </c>
      <c r="E26" s="360"/>
      <c r="F26" s="349" t="s">
        <v>485</v>
      </c>
      <c r="G26" s="360"/>
      <c r="H26" s="350" t="s">
        <v>486</v>
      </c>
      <c r="I26" s="360"/>
      <c r="J26" s="350" t="s">
        <v>487</v>
      </c>
      <c r="K26" s="354">
        <v>1</v>
      </c>
      <c r="M26" s="356"/>
      <c r="N26" s="349" t="s">
        <v>485</v>
      </c>
      <c r="O26" s="356"/>
      <c r="Q26" s="356"/>
      <c r="R26" s="349" t="s">
        <v>485</v>
      </c>
      <c r="S26" s="356"/>
      <c r="U26" s="354">
        <v>1</v>
      </c>
      <c r="W26" s="358"/>
    </row>
    <row r="27" spans="2:23">
      <c r="B27" s="349">
        <v>22</v>
      </c>
      <c r="C27" s="354" t="s">
        <v>508</v>
      </c>
      <c r="D27" s="349" t="s">
        <v>484</v>
      </c>
      <c r="E27" s="360"/>
      <c r="F27" s="349" t="s">
        <v>485</v>
      </c>
      <c r="G27" s="360"/>
      <c r="H27" s="350" t="s">
        <v>486</v>
      </c>
      <c r="I27" s="360"/>
      <c r="J27" s="350" t="s">
        <v>487</v>
      </c>
      <c r="K27" s="354">
        <v>2</v>
      </c>
      <c r="M27" s="356"/>
      <c r="N27" s="349" t="s">
        <v>485</v>
      </c>
      <c r="O27" s="356"/>
      <c r="Q27" s="356"/>
      <c r="R27" s="349" t="s">
        <v>485</v>
      </c>
      <c r="S27" s="356"/>
      <c r="U27" s="354">
        <v>2</v>
      </c>
      <c r="W27" s="358"/>
    </row>
    <row r="28" spans="2:23">
      <c r="B28" s="349">
        <v>23</v>
      </c>
      <c r="C28" s="354" t="s">
        <v>509</v>
      </c>
      <c r="D28" s="349" t="s">
        <v>484</v>
      </c>
      <c r="E28" s="360"/>
      <c r="F28" s="349" t="s">
        <v>485</v>
      </c>
      <c r="G28" s="360"/>
      <c r="H28" s="350" t="s">
        <v>486</v>
      </c>
      <c r="I28" s="360"/>
      <c r="J28" s="350" t="s">
        <v>487</v>
      </c>
      <c r="K28" s="354">
        <v>3</v>
      </c>
      <c r="M28" s="356"/>
      <c r="N28" s="349" t="s">
        <v>485</v>
      </c>
      <c r="O28" s="356"/>
      <c r="Q28" s="356"/>
      <c r="R28" s="349" t="s">
        <v>485</v>
      </c>
      <c r="S28" s="356"/>
      <c r="U28" s="354">
        <v>3</v>
      </c>
      <c r="W28" s="358"/>
    </row>
    <row r="29" spans="2:23">
      <c r="B29" s="349">
        <v>24</v>
      </c>
      <c r="C29" s="354" t="s">
        <v>510</v>
      </c>
      <c r="D29" s="349" t="s">
        <v>484</v>
      </c>
      <c r="E29" s="360"/>
      <c r="F29" s="349" t="s">
        <v>485</v>
      </c>
      <c r="G29" s="360"/>
      <c r="H29" s="350" t="s">
        <v>486</v>
      </c>
      <c r="I29" s="360"/>
      <c r="J29" s="350" t="s">
        <v>487</v>
      </c>
      <c r="K29" s="354">
        <v>4</v>
      </c>
      <c r="M29" s="356"/>
      <c r="N29" s="349" t="s">
        <v>485</v>
      </c>
      <c r="O29" s="356"/>
      <c r="Q29" s="356"/>
      <c r="R29" s="349" t="s">
        <v>485</v>
      </c>
      <c r="S29" s="356"/>
      <c r="U29" s="354">
        <v>4</v>
      </c>
      <c r="W29" s="358"/>
    </row>
    <row r="30" spans="2:23">
      <c r="B30" s="349">
        <v>25</v>
      </c>
      <c r="C30" s="354" t="s">
        <v>511</v>
      </c>
      <c r="D30" s="349" t="s">
        <v>484</v>
      </c>
      <c r="E30" s="360"/>
      <c r="F30" s="349" t="s">
        <v>485</v>
      </c>
      <c r="G30" s="360"/>
      <c r="H30" s="350" t="s">
        <v>486</v>
      </c>
      <c r="I30" s="360"/>
      <c r="J30" s="350" t="s">
        <v>487</v>
      </c>
      <c r="K30" s="354">
        <v>4</v>
      </c>
      <c r="M30" s="356"/>
      <c r="N30" s="349" t="s">
        <v>485</v>
      </c>
      <c r="O30" s="356"/>
      <c r="Q30" s="356"/>
      <c r="R30" s="349" t="s">
        <v>485</v>
      </c>
      <c r="S30" s="356"/>
      <c r="U30" s="354">
        <v>3</v>
      </c>
      <c r="W30" s="358"/>
    </row>
    <row r="31" spans="2:23">
      <c r="B31" s="349">
        <v>26</v>
      </c>
      <c r="C31" s="354" t="s">
        <v>512</v>
      </c>
      <c r="D31" s="349" t="s">
        <v>484</v>
      </c>
      <c r="E31" s="360"/>
      <c r="F31" s="349" t="s">
        <v>485</v>
      </c>
      <c r="G31" s="360"/>
      <c r="H31" s="350" t="s">
        <v>486</v>
      </c>
      <c r="I31" s="360"/>
      <c r="J31" s="350" t="s">
        <v>487</v>
      </c>
      <c r="K31" s="354">
        <v>5</v>
      </c>
      <c r="M31" s="356"/>
      <c r="N31" s="349" t="s">
        <v>485</v>
      </c>
      <c r="O31" s="356"/>
      <c r="Q31" s="356"/>
      <c r="R31" s="349" t="s">
        <v>485</v>
      </c>
      <c r="S31" s="356"/>
      <c r="U31" s="354">
        <v>5</v>
      </c>
      <c r="W31" s="358"/>
    </row>
    <row r="32" spans="2:23">
      <c r="B32" s="349">
        <v>27</v>
      </c>
      <c r="C32" s="354" t="s">
        <v>513</v>
      </c>
      <c r="D32" s="349" t="s">
        <v>484</v>
      </c>
      <c r="E32" s="360"/>
      <c r="F32" s="349" t="s">
        <v>485</v>
      </c>
      <c r="G32" s="360"/>
      <c r="H32" s="350" t="s">
        <v>486</v>
      </c>
      <c r="I32" s="360"/>
      <c r="J32" s="350" t="s">
        <v>487</v>
      </c>
      <c r="K32" s="354">
        <v>0</v>
      </c>
      <c r="M32" s="356"/>
      <c r="N32" s="349" t="s">
        <v>485</v>
      </c>
      <c r="O32" s="356"/>
      <c r="Q32" s="356"/>
      <c r="R32" s="349" t="s">
        <v>485</v>
      </c>
      <c r="S32" s="356"/>
      <c r="U32" s="354">
        <v>0</v>
      </c>
      <c r="W32" s="358" t="s">
        <v>514</v>
      </c>
    </row>
    <row r="33" spans="2:23">
      <c r="B33" s="349">
        <v>28</v>
      </c>
      <c r="C33" s="354" t="s">
        <v>515</v>
      </c>
      <c r="D33" s="349" t="s">
        <v>484</v>
      </c>
      <c r="E33" s="360"/>
      <c r="F33" s="349" t="s">
        <v>485</v>
      </c>
      <c r="G33" s="360"/>
      <c r="H33" s="350" t="s">
        <v>486</v>
      </c>
      <c r="I33" s="360"/>
      <c r="J33" s="350" t="s">
        <v>487</v>
      </c>
      <c r="K33" s="354"/>
      <c r="M33" s="356"/>
      <c r="N33" s="349" t="s">
        <v>485</v>
      </c>
      <c r="O33" s="356"/>
      <c r="Q33" s="356"/>
      <c r="R33" s="349" t="s">
        <v>485</v>
      </c>
      <c r="S33" s="356"/>
      <c r="U33" s="354"/>
      <c r="W33" s="358"/>
    </row>
    <row r="34" spans="2:23">
      <c r="B34" s="349">
        <v>29</v>
      </c>
      <c r="C34" s="354" t="s">
        <v>515</v>
      </c>
      <c r="D34" s="349" t="s">
        <v>484</v>
      </c>
      <c r="E34" s="360"/>
      <c r="F34" s="349" t="s">
        <v>485</v>
      </c>
      <c r="G34" s="360"/>
      <c r="H34" s="350" t="s">
        <v>486</v>
      </c>
      <c r="I34" s="360"/>
      <c r="J34" s="350" t="s">
        <v>487</v>
      </c>
      <c r="K34" s="354"/>
      <c r="M34" s="356"/>
      <c r="N34" s="349" t="s">
        <v>485</v>
      </c>
      <c r="O34" s="356"/>
      <c r="Q34" s="356"/>
      <c r="R34" s="349" t="s">
        <v>485</v>
      </c>
      <c r="S34" s="356"/>
      <c r="U34" s="354"/>
      <c r="W34" s="358"/>
    </row>
    <row r="35" spans="2:23">
      <c r="B35" s="349">
        <v>30</v>
      </c>
      <c r="C35" s="354" t="s">
        <v>515</v>
      </c>
      <c r="D35" s="349" t="s">
        <v>484</v>
      </c>
      <c r="E35" s="360"/>
      <c r="F35" s="349" t="s">
        <v>485</v>
      </c>
      <c r="G35" s="360"/>
      <c r="H35" s="350" t="s">
        <v>486</v>
      </c>
      <c r="I35" s="360"/>
      <c r="J35" s="350" t="s">
        <v>487</v>
      </c>
      <c r="K35" s="354"/>
      <c r="M35" s="356"/>
      <c r="N35" s="349" t="s">
        <v>485</v>
      </c>
      <c r="O35" s="356"/>
      <c r="Q35" s="356"/>
      <c r="R35" s="349" t="s">
        <v>485</v>
      </c>
      <c r="S35" s="356"/>
      <c r="U35" s="354"/>
      <c r="W35" s="358"/>
    </row>
    <row r="36" spans="2:23">
      <c r="C36" s="361"/>
    </row>
    <row r="37" spans="2:23">
      <c r="C37" s="350" t="s">
        <v>516</v>
      </c>
    </row>
    <row r="38" spans="2:23">
      <c r="C38" s="350" t="s">
        <v>517</v>
      </c>
    </row>
    <row r="39" spans="2:23">
      <c r="C39" s="350" t="s">
        <v>518</v>
      </c>
    </row>
    <row r="40" spans="2:23">
      <c r="C40" s="350" t="s">
        <v>519</v>
      </c>
    </row>
    <row r="41" spans="2:23">
      <c r="C41" s="351" t="s">
        <v>520</v>
      </c>
    </row>
    <row r="42" spans="2:23">
      <c r="C42" s="351" t="s">
        <v>521</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2ED7-6A61-47E8-94B1-1BB947739331}">
  <sheetPr>
    <pageSetUpPr fitToPage="1"/>
  </sheetPr>
  <dimension ref="B1:W42"/>
  <sheetViews>
    <sheetView zoomScaleNormal="100" workbookViewId="0">
      <selection activeCell="E114" sqref="E114:AH115"/>
    </sheetView>
  </sheetViews>
  <sheetFormatPr defaultColWidth="10" defaultRowHeight="19.2"/>
  <cols>
    <col min="1" max="1" width="1.77734375" style="350" customWidth="1"/>
    <col min="2" max="2" width="6.21875" style="349" customWidth="1"/>
    <col min="3" max="3" width="11.77734375" style="349" customWidth="1"/>
    <col min="4" max="4" width="3.77734375" style="349" bestFit="1" customWidth="1"/>
    <col min="5" max="5" width="17.33203125" style="350" customWidth="1"/>
    <col min="6" max="6" width="3.77734375" style="350" bestFit="1" customWidth="1"/>
    <col min="7" max="7" width="17.33203125" style="350" customWidth="1"/>
    <col min="8" max="8" width="3.77734375" style="350" bestFit="1" customWidth="1"/>
    <col min="9" max="9" width="17.33203125" style="349" customWidth="1"/>
    <col min="10" max="10" width="3.77734375" style="350" bestFit="1" customWidth="1"/>
    <col min="11" max="11" width="17.33203125" style="350" customWidth="1"/>
    <col min="12" max="12" width="3.77734375" style="350" customWidth="1"/>
    <col min="13" max="13" width="17.33203125" style="350" customWidth="1"/>
    <col min="14" max="14" width="3.77734375" style="350" customWidth="1"/>
    <col min="15" max="15" width="17.33203125" style="350" customWidth="1"/>
    <col min="16" max="16" width="3.77734375" style="350" customWidth="1"/>
    <col min="17" max="17" width="17.33203125" style="350" customWidth="1"/>
    <col min="18" max="18" width="3.77734375" style="350" customWidth="1"/>
    <col min="19" max="19" width="17.33203125" style="350" customWidth="1"/>
    <col min="20" max="20" width="3.77734375" style="350" customWidth="1"/>
    <col min="21" max="21" width="17.33203125" style="350" customWidth="1"/>
    <col min="22" max="22" width="3.77734375" style="350" customWidth="1"/>
    <col min="23" max="23" width="56.21875" style="350" customWidth="1"/>
    <col min="24" max="16384" width="10" style="350"/>
  </cols>
  <sheetData>
    <row r="1" spans="2:23">
      <c r="B1" s="348" t="s">
        <v>468</v>
      </c>
    </row>
    <row r="2" spans="2:23">
      <c r="B2" s="351" t="s">
        <v>469</v>
      </c>
      <c r="E2" s="352"/>
      <c r="I2" s="353"/>
    </row>
    <row r="3" spans="2:23">
      <c r="B3" s="353" t="s">
        <v>470</v>
      </c>
      <c r="E3" s="352" t="s">
        <v>471</v>
      </c>
      <c r="I3" s="353"/>
    </row>
    <row r="4" spans="2:23">
      <c r="B4" s="351"/>
      <c r="E4" s="834" t="s">
        <v>472</v>
      </c>
      <c r="F4" s="834"/>
      <c r="G4" s="834"/>
      <c r="H4" s="834"/>
      <c r="I4" s="834"/>
      <c r="J4" s="834"/>
      <c r="K4" s="834"/>
      <c r="M4" s="834" t="s">
        <v>473</v>
      </c>
      <c r="N4" s="834"/>
      <c r="O4" s="834"/>
      <c r="Q4" s="834" t="s">
        <v>474</v>
      </c>
      <c r="R4" s="834"/>
      <c r="S4" s="834"/>
      <c r="T4" s="834"/>
      <c r="U4" s="834"/>
      <c r="W4" s="834" t="s">
        <v>475</v>
      </c>
    </row>
    <row r="5" spans="2:23">
      <c r="B5" s="349" t="s">
        <v>476</v>
      </c>
      <c r="C5" s="349" t="s">
        <v>477</v>
      </c>
      <c r="E5" s="349" t="s">
        <v>478</v>
      </c>
      <c r="F5" s="349"/>
      <c r="G5" s="349" t="s">
        <v>479</v>
      </c>
      <c r="I5" s="349" t="s">
        <v>480</v>
      </c>
      <c r="K5" s="349" t="s">
        <v>472</v>
      </c>
      <c r="M5" s="349" t="s">
        <v>481</v>
      </c>
      <c r="O5" s="349" t="s">
        <v>482</v>
      </c>
      <c r="Q5" s="349" t="s">
        <v>481</v>
      </c>
      <c r="S5" s="349" t="s">
        <v>482</v>
      </c>
      <c r="U5" s="349" t="s">
        <v>472</v>
      </c>
      <c r="W5" s="834"/>
    </row>
    <row r="6" spans="2:23">
      <c r="B6" s="349">
        <v>1</v>
      </c>
      <c r="C6" s="354" t="s">
        <v>483</v>
      </c>
      <c r="D6" s="349" t="s">
        <v>484</v>
      </c>
      <c r="E6" s="355">
        <v>0.375</v>
      </c>
      <c r="F6" s="349" t="s">
        <v>485</v>
      </c>
      <c r="G6" s="355">
        <v>0.75</v>
      </c>
      <c r="H6" s="350" t="s">
        <v>486</v>
      </c>
      <c r="I6" s="355">
        <v>4.1666666666666664E-2</v>
      </c>
      <c r="J6" s="350" t="s">
        <v>487</v>
      </c>
      <c r="K6" s="356">
        <f t="shared" ref="K6:K8" si="0">(G6-E6-I6)*24</f>
        <v>8</v>
      </c>
      <c r="M6" s="355">
        <v>0.39583333333333331</v>
      </c>
      <c r="N6" s="349" t="s">
        <v>485</v>
      </c>
      <c r="O6" s="355">
        <v>0.6875</v>
      </c>
      <c r="Q6" s="357">
        <f>IF(E6&lt;M6,M6,E6)</f>
        <v>0.39583333333333331</v>
      </c>
      <c r="R6" s="349" t="s">
        <v>485</v>
      </c>
      <c r="S6" s="357">
        <f t="shared" ref="S6:S8" si="1">IF(G6&gt;O6,O6,G6)</f>
        <v>0.6875</v>
      </c>
      <c r="U6" s="356">
        <f t="shared" ref="U6:U8" si="2">(S6-Q6)*24</f>
        <v>7</v>
      </c>
      <c r="W6" s="358"/>
    </row>
    <row r="7" spans="2:23">
      <c r="B7" s="349">
        <v>2</v>
      </c>
      <c r="C7" s="354" t="s">
        <v>488</v>
      </c>
      <c r="D7" s="349" t="s">
        <v>484</v>
      </c>
      <c r="E7" s="355"/>
      <c r="F7" s="349" t="s">
        <v>485</v>
      </c>
      <c r="G7" s="355"/>
      <c r="H7" s="350" t="s">
        <v>486</v>
      </c>
      <c r="I7" s="355">
        <v>0</v>
      </c>
      <c r="J7" s="350" t="s">
        <v>487</v>
      </c>
      <c r="K7" s="356">
        <f t="shared" si="0"/>
        <v>0</v>
      </c>
      <c r="M7" s="355"/>
      <c r="N7" s="349" t="s">
        <v>485</v>
      </c>
      <c r="O7" s="355"/>
      <c r="Q7" s="357">
        <f t="shared" ref="Q7:Q8" si="3">IF(E7&lt;M7,M7,E7)</f>
        <v>0</v>
      </c>
      <c r="R7" s="349" t="s">
        <v>485</v>
      </c>
      <c r="S7" s="357">
        <f t="shared" si="1"/>
        <v>0</v>
      </c>
      <c r="U7" s="356">
        <f t="shared" si="2"/>
        <v>0</v>
      </c>
      <c r="W7" s="358"/>
    </row>
    <row r="8" spans="2:23">
      <c r="B8" s="349">
        <v>3</v>
      </c>
      <c r="C8" s="354" t="s">
        <v>489</v>
      </c>
      <c r="D8" s="349" t="s">
        <v>484</v>
      </c>
      <c r="E8" s="355"/>
      <c r="F8" s="349" t="s">
        <v>485</v>
      </c>
      <c r="G8" s="355"/>
      <c r="H8" s="350" t="s">
        <v>486</v>
      </c>
      <c r="I8" s="355">
        <v>0</v>
      </c>
      <c r="J8" s="350" t="s">
        <v>487</v>
      </c>
      <c r="K8" s="356">
        <f t="shared" si="0"/>
        <v>0</v>
      </c>
      <c r="M8" s="355"/>
      <c r="N8" s="349" t="s">
        <v>485</v>
      </c>
      <c r="O8" s="355"/>
      <c r="Q8" s="357">
        <f t="shared" si="3"/>
        <v>0</v>
      </c>
      <c r="R8" s="349" t="s">
        <v>485</v>
      </c>
      <c r="S8" s="357">
        <f t="shared" si="1"/>
        <v>0</v>
      </c>
      <c r="U8" s="356">
        <f t="shared" si="2"/>
        <v>0</v>
      </c>
      <c r="W8" s="358"/>
    </row>
    <row r="9" spans="2:23">
      <c r="B9" s="349">
        <v>4</v>
      </c>
      <c r="C9" s="354" t="s">
        <v>490</v>
      </c>
      <c r="D9" s="349" t="s">
        <v>484</v>
      </c>
      <c r="E9" s="355"/>
      <c r="F9" s="349" t="s">
        <v>485</v>
      </c>
      <c r="G9" s="355"/>
      <c r="H9" s="350" t="s">
        <v>486</v>
      </c>
      <c r="I9" s="355">
        <v>0</v>
      </c>
      <c r="J9" s="350" t="s">
        <v>487</v>
      </c>
      <c r="K9" s="356">
        <f>(G9-E9-I9)*24</f>
        <v>0</v>
      </c>
      <c r="M9" s="355"/>
      <c r="N9" s="349" t="s">
        <v>485</v>
      </c>
      <c r="O9" s="355"/>
      <c r="Q9" s="357">
        <f>IF(E9&lt;M9,M9,E9)</f>
        <v>0</v>
      </c>
      <c r="R9" s="349" t="s">
        <v>485</v>
      </c>
      <c r="S9" s="357">
        <f>IF(G9&gt;O9,O9,G9)</f>
        <v>0</v>
      </c>
      <c r="U9" s="356">
        <f>(S9-Q9)*24</f>
        <v>0</v>
      </c>
      <c r="W9" s="358"/>
    </row>
    <row r="10" spans="2:23">
      <c r="B10" s="349">
        <v>5</v>
      </c>
      <c r="C10" s="354" t="s">
        <v>491</v>
      </c>
      <c r="D10" s="349" t="s">
        <v>484</v>
      </c>
      <c r="E10" s="355"/>
      <c r="F10" s="349" t="s">
        <v>485</v>
      </c>
      <c r="G10" s="355"/>
      <c r="H10" s="350" t="s">
        <v>486</v>
      </c>
      <c r="I10" s="355">
        <v>0</v>
      </c>
      <c r="J10" s="350" t="s">
        <v>487</v>
      </c>
      <c r="K10" s="356">
        <f>(G10-E10-I10)*24</f>
        <v>0</v>
      </c>
      <c r="M10" s="355"/>
      <c r="N10" s="349" t="s">
        <v>485</v>
      </c>
      <c r="O10" s="355"/>
      <c r="Q10" s="357">
        <f t="shared" ref="Q10:Q25" si="4">IF(E10&lt;M10,M10,E10)</f>
        <v>0</v>
      </c>
      <c r="R10" s="349" t="s">
        <v>485</v>
      </c>
      <c r="S10" s="357">
        <f t="shared" ref="S10:S25" si="5">IF(G10&gt;O10,O10,G10)</f>
        <v>0</v>
      </c>
      <c r="U10" s="356">
        <f t="shared" ref="U10:U25" si="6">(S10-Q10)*24</f>
        <v>0</v>
      </c>
      <c r="W10" s="358"/>
    </row>
    <row r="11" spans="2:23">
      <c r="B11" s="349">
        <v>6</v>
      </c>
      <c r="C11" s="354" t="s">
        <v>492</v>
      </c>
      <c r="D11" s="349" t="s">
        <v>484</v>
      </c>
      <c r="E11" s="355"/>
      <c r="F11" s="349" t="s">
        <v>485</v>
      </c>
      <c r="G11" s="355"/>
      <c r="H11" s="350" t="s">
        <v>486</v>
      </c>
      <c r="I11" s="355">
        <v>0</v>
      </c>
      <c r="J11" s="350" t="s">
        <v>487</v>
      </c>
      <c r="K11" s="356">
        <f t="shared" ref="K11:K25" si="7">(G11-E11-I11)*24</f>
        <v>0</v>
      </c>
      <c r="M11" s="355"/>
      <c r="N11" s="349" t="s">
        <v>485</v>
      </c>
      <c r="O11" s="355"/>
      <c r="Q11" s="357">
        <f t="shared" si="4"/>
        <v>0</v>
      </c>
      <c r="R11" s="349" t="s">
        <v>485</v>
      </c>
      <c r="S11" s="357">
        <f t="shared" si="5"/>
        <v>0</v>
      </c>
      <c r="U11" s="356">
        <f t="shared" si="6"/>
        <v>0</v>
      </c>
      <c r="W11" s="358"/>
    </row>
    <row r="12" spans="2:23">
      <c r="B12" s="349">
        <v>7</v>
      </c>
      <c r="C12" s="354" t="s">
        <v>493</v>
      </c>
      <c r="D12" s="349" t="s">
        <v>484</v>
      </c>
      <c r="E12" s="355"/>
      <c r="F12" s="349" t="s">
        <v>485</v>
      </c>
      <c r="G12" s="355"/>
      <c r="H12" s="350" t="s">
        <v>486</v>
      </c>
      <c r="I12" s="355">
        <v>0</v>
      </c>
      <c r="J12" s="350" t="s">
        <v>487</v>
      </c>
      <c r="K12" s="356">
        <f t="shared" si="7"/>
        <v>0</v>
      </c>
      <c r="M12" s="355"/>
      <c r="N12" s="349" t="s">
        <v>485</v>
      </c>
      <c r="O12" s="355"/>
      <c r="Q12" s="357">
        <f t="shared" si="4"/>
        <v>0</v>
      </c>
      <c r="R12" s="349" t="s">
        <v>485</v>
      </c>
      <c r="S12" s="357">
        <f t="shared" si="5"/>
        <v>0</v>
      </c>
      <c r="U12" s="356">
        <f t="shared" si="6"/>
        <v>0</v>
      </c>
      <c r="W12" s="358"/>
    </row>
    <row r="13" spans="2:23">
      <c r="B13" s="349">
        <v>8</v>
      </c>
      <c r="C13" s="354" t="s">
        <v>494</v>
      </c>
      <c r="D13" s="349" t="s">
        <v>484</v>
      </c>
      <c r="E13" s="355"/>
      <c r="F13" s="349" t="s">
        <v>485</v>
      </c>
      <c r="G13" s="355"/>
      <c r="H13" s="350" t="s">
        <v>486</v>
      </c>
      <c r="I13" s="355">
        <v>0</v>
      </c>
      <c r="J13" s="350" t="s">
        <v>487</v>
      </c>
      <c r="K13" s="356">
        <f t="shared" si="7"/>
        <v>0</v>
      </c>
      <c r="M13" s="355"/>
      <c r="N13" s="349" t="s">
        <v>485</v>
      </c>
      <c r="O13" s="355"/>
      <c r="Q13" s="357">
        <f t="shared" si="4"/>
        <v>0</v>
      </c>
      <c r="R13" s="349" t="s">
        <v>485</v>
      </c>
      <c r="S13" s="357">
        <f t="shared" si="5"/>
        <v>0</v>
      </c>
      <c r="U13" s="356">
        <f t="shared" si="6"/>
        <v>0</v>
      </c>
      <c r="W13" s="358"/>
    </row>
    <row r="14" spans="2:23">
      <c r="B14" s="349">
        <v>9</v>
      </c>
      <c r="C14" s="354" t="s">
        <v>495</v>
      </c>
      <c r="D14" s="349" t="s">
        <v>484</v>
      </c>
      <c r="E14" s="355"/>
      <c r="F14" s="349" t="s">
        <v>485</v>
      </c>
      <c r="G14" s="355"/>
      <c r="H14" s="350" t="s">
        <v>486</v>
      </c>
      <c r="I14" s="355">
        <v>0</v>
      </c>
      <c r="J14" s="350" t="s">
        <v>487</v>
      </c>
      <c r="K14" s="356">
        <f t="shared" si="7"/>
        <v>0</v>
      </c>
      <c r="M14" s="355"/>
      <c r="N14" s="349" t="s">
        <v>485</v>
      </c>
      <c r="O14" s="355"/>
      <c r="Q14" s="357">
        <f t="shared" si="4"/>
        <v>0</v>
      </c>
      <c r="R14" s="349" t="s">
        <v>485</v>
      </c>
      <c r="S14" s="357">
        <f t="shared" si="5"/>
        <v>0</v>
      </c>
      <c r="U14" s="356">
        <f t="shared" si="6"/>
        <v>0</v>
      </c>
      <c r="W14" s="358"/>
    </row>
    <row r="15" spans="2:23">
      <c r="B15" s="349">
        <v>10</v>
      </c>
      <c r="C15" s="354" t="s">
        <v>496</v>
      </c>
      <c r="D15" s="349" t="s">
        <v>484</v>
      </c>
      <c r="E15" s="355"/>
      <c r="F15" s="349" t="s">
        <v>485</v>
      </c>
      <c r="G15" s="355"/>
      <c r="H15" s="350" t="s">
        <v>486</v>
      </c>
      <c r="I15" s="355">
        <v>0</v>
      </c>
      <c r="J15" s="350" t="s">
        <v>487</v>
      </c>
      <c r="K15" s="356">
        <f t="shared" si="7"/>
        <v>0</v>
      </c>
      <c r="M15" s="355"/>
      <c r="N15" s="349" t="s">
        <v>485</v>
      </c>
      <c r="O15" s="355"/>
      <c r="Q15" s="357">
        <f t="shared" si="4"/>
        <v>0</v>
      </c>
      <c r="R15" s="349" t="s">
        <v>485</v>
      </c>
      <c r="S15" s="357">
        <f>IF(G15&gt;O15,O15,G15)</f>
        <v>0</v>
      </c>
      <c r="U15" s="356">
        <f t="shared" si="6"/>
        <v>0</v>
      </c>
      <c r="W15" s="358"/>
    </row>
    <row r="16" spans="2:23">
      <c r="B16" s="349">
        <v>11</v>
      </c>
      <c r="C16" s="354" t="s">
        <v>497</v>
      </c>
      <c r="D16" s="349" t="s">
        <v>484</v>
      </c>
      <c r="E16" s="355"/>
      <c r="F16" s="349" t="s">
        <v>485</v>
      </c>
      <c r="G16" s="355"/>
      <c r="H16" s="350" t="s">
        <v>486</v>
      </c>
      <c r="I16" s="355">
        <v>0</v>
      </c>
      <c r="J16" s="350" t="s">
        <v>487</v>
      </c>
      <c r="K16" s="356">
        <f t="shared" si="7"/>
        <v>0</v>
      </c>
      <c r="M16" s="355"/>
      <c r="N16" s="349" t="s">
        <v>485</v>
      </c>
      <c r="O16" s="355"/>
      <c r="Q16" s="357">
        <f t="shared" si="4"/>
        <v>0</v>
      </c>
      <c r="R16" s="349" t="s">
        <v>485</v>
      </c>
      <c r="S16" s="357">
        <f t="shared" si="5"/>
        <v>0</v>
      </c>
      <c r="U16" s="356">
        <f t="shared" si="6"/>
        <v>0</v>
      </c>
      <c r="W16" s="358"/>
    </row>
    <row r="17" spans="2:23">
      <c r="B17" s="349">
        <v>12</v>
      </c>
      <c r="C17" s="354" t="s">
        <v>498</v>
      </c>
      <c r="D17" s="349" t="s">
        <v>484</v>
      </c>
      <c r="E17" s="355"/>
      <c r="F17" s="349" t="s">
        <v>485</v>
      </c>
      <c r="G17" s="355"/>
      <c r="H17" s="350" t="s">
        <v>486</v>
      </c>
      <c r="I17" s="355">
        <v>0</v>
      </c>
      <c r="J17" s="350" t="s">
        <v>487</v>
      </c>
      <c r="K17" s="356">
        <f t="shared" si="7"/>
        <v>0</v>
      </c>
      <c r="M17" s="355"/>
      <c r="N17" s="349" t="s">
        <v>485</v>
      </c>
      <c r="O17" s="355"/>
      <c r="Q17" s="357">
        <f t="shared" si="4"/>
        <v>0</v>
      </c>
      <c r="R17" s="349" t="s">
        <v>485</v>
      </c>
      <c r="S17" s="357">
        <f t="shared" si="5"/>
        <v>0</v>
      </c>
      <c r="U17" s="356">
        <f t="shared" si="6"/>
        <v>0</v>
      </c>
      <c r="W17" s="358"/>
    </row>
    <row r="18" spans="2:23">
      <c r="B18" s="349">
        <v>13</v>
      </c>
      <c r="C18" s="354" t="s">
        <v>499</v>
      </c>
      <c r="D18" s="349" t="s">
        <v>484</v>
      </c>
      <c r="E18" s="355"/>
      <c r="F18" s="349" t="s">
        <v>485</v>
      </c>
      <c r="G18" s="355"/>
      <c r="H18" s="350" t="s">
        <v>486</v>
      </c>
      <c r="I18" s="355">
        <v>0</v>
      </c>
      <c r="J18" s="350" t="s">
        <v>487</v>
      </c>
      <c r="K18" s="356">
        <f t="shared" si="7"/>
        <v>0</v>
      </c>
      <c r="M18" s="355"/>
      <c r="N18" s="349" t="s">
        <v>485</v>
      </c>
      <c r="O18" s="355"/>
      <c r="Q18" s="357">
        <f t="shared" si="4"/>
        <v>0</v>
      </c>
      <c r="R18" s="349" t="s">
        <v>485</v>
      </c>
      <c r="S18" s="357">
        <f t="shared" si="5"/>
        <v>0</v>
      </c>
      <c r="U18" s="356">
        <f t="shared" si="6"/>
        <v>0</v>
      </c>
      <c r="W18" s="358"/>
    </row>
    <row r="19" spans="2:23">
      <c r="B19" s="349">
        <v>14</v>
      </c>
      <c r="C19" s="354" t="s">
        <v>500</v>
      </c>
      <c r="D19" s="349" t="s">
        <v>484</v>
      </c>
      <c r="E19" s="355"/>
      <c r="F19" s="349" t="s">
        <v>485</v>
      </c>
      <c r="G19" s="355"/>
      <c r="H19" s="350" t="s">
        <v>486</v>
      </c>
      <c r="I19" s="355">
        <v>0</v>
      </c>
      <c r="J19" s="350" t="s">
        <v>487</v>
      </c>
      <c r="K19" s="356">
        <f t="shared" si="7"/>
        <v>0</v>
      </c>
      <c r="M19" s="355"/>
      <c r="N19" s="349" t="s">
        <v>485</v>
      </c>
      <c r="O19" s="355"/>
      <c r="Q19" s="357">
        <f t="shared" si="4"/>
        <v>0</v>
      </c>
      <c r="R19" s="349" t="s">
        <v>485</v>
      </c>
      <c r="S19" s="357">
        <f t="shared" si="5"/>
        <v>0</v>
      </c>
      <c r="U19" s="356">
        <f t="shared" si="6"/>
        <v>0</v>
      </c>
      <c r="W19" s="358"/>
    </row>
    <row r="20" spans="2:23">
      <c r="B20" s="349">
        <v>15</v>
      </c>
      <c r="C20" s="354" t="s">
        <v>501</v>
      </c>
      <c r="D20" s="349" t="s">
        <v>484</v>
      </c>
      <c r="E20" s="355"/>
      <c r="F20" s="349" t="s">
        <v>485</v>
      </c>
      <c r="G20" s="355"/>
      <c r="H20" s="350" t="s">
        <v>486</v>
      </c>
      <c r="I20" s="355">
        <v>0</v>
      </c>
      <c r="J20" s="350" t="s">
        <v>487</v>
      </c>
      <c r="K20" s="359">
        <f t="shared" si="7"/>
        <v>0</v>
      </c>
      <c r="M20" s="355"/>
      <c r="N20" s="349" t="s">
        <v>485</v>
      </c>
      <c r="O20" s="355"/>
      <c r="Q20" s="357">
        <f t="shared" si="4"/>
        <v>0</v>
      </c>
      <c r="R20" s="349" t="s">
        <v>485</v>
      </c>
      <c r="S20" s="357">
        <f t="shared" si="5"/>
        <v>0</v>
      </c>
      <c r="U20" s="356">
        <f t="shared" si="6"/>
        <v>0</v>
      </c>
      <c r="W20" s="358"/>
    </row>
    <row r="21" spans="2:23">
      <c r="B21" s="349">
        <v>16</v>
      </c>
      <c r="C21" s="354" t="s">
        <v>502</v>
      </c>
      <c r="D21" s="349" t="s">
        <v>484</v>
      </c>
      <c r="E21" s="355"/>
      <c r="F21" s="349" t="s">
        <v>485</v>
      </c>
      <c r="G21" s="355"/>
      <c r="H21" s="350" t="s">
        <v>486</v>
      </c>
      <c r="I21" s="355">
        <v>0</v>
      </c>
      <c r="J21" s="350" t="s">
        <v>487</v>
      </c>
      <c r="K21" s="356">
        <f t="shared" si="7"/>
        <v>0</v>
      </c>
      <c r="M21" s="355"/>
      <c r="N21" s="349" t="s">
        <v>485</v>
      </c>
      <c r="O21" s="355"/>
      <c r="Q21" s="357">
        <f t="shared" si="4"/>
        <v>0</v>
      </c>
      <c r="R21" s="349" t="s">
        <v>485</v>
      </c>
      <c r="S21" s="357">
        <f t="shared" si="5"/>
        <v>0</v>
      </c>
      <c r="U21" s="356">
        <f t="shared" si="6"/>
        <v>0</v>
      </c>
      <c r="W21" s="358"/>
    </row>
    <row r="22" spans="2:23">
      <c r="B22" s="349">
        <v>17</v>
      </c>
      <c r="C22" s="354" t="s">
        <v>503</v>
      </c>
      <c r="D22" s="349" t="s">
        <v>484</v>
      </c>
      <c r="E22" s="355"/>
      <c r="F22" s="349" t="s">
        <v>485</v>
      </c>
      <c r="G22" s="355"/>
      <c r="H22" s="350" t="s">
        <v>486</v>
      </c>
      <c r="I22" s="355">
        <v>0</v>
      </c>
      <c r="J22" s="350" t="s">
        <v>487</v>
      </c>
      <c r="K22" s="356">
        <f t="shared" si="7"/>
        <v>0</v>
      </c>
      <c r="M22" s="355"/>
      <c r="N22" s="349" t="s">
        <v>485</v>
      </c>
      <c r="O22" s="355"/>
      <c r="Q22" s="357">
        <f t="shared" si="4"/>
        <v>0</v>
      </c>
      <c r="R22" s="349" t="s">
        <v>485</v>
      </c>
      <c r="S22" s="357">
        <f t="shared" si="5"/>
        <v>0</v>
      </c>
      <c r="U22" s="356">
        <f t="shared" si="6"/>
        <v>0</v>
      </c>
      <c r="W22" s="358"/>
    </row>
    <row r="23" spans="2:23">
      <c r="B23" s="349">
        <v>18</v>
      </c>
      <c r="C23" s="354" t="s">
        <v>504</v>
      </c>
      <c r="D23" s="349" t="s">
        <v>484</v>
      </c>
      <c r="E23" s="355"/>
      <c r="F23" s="349" t="s">
        <v>485</v>
      </c>
      <c r="G23" s="355"/>
      <c r="H23" s="350" t="s">
        <v>486</v>
      </c>
      <c r="I23" s="355">
        <v>0</v>
      </c>
      <c r="J23" s="350" t="s">
        <v>487</v>
      </c>
      <c r="K23" s="356">
        <f t="shared" si="7"/>
        <v>0</v>
      </c>
      <c r="M23" s="355"/>
      <c r="N23" s="349" t="s">
        <v>485</v>
      </c>
      <c r="O23" s="355"/>
      <c r="Q23" s="357">
        <f t="shared" si="4"/>
        <v>0</v>
      </c>
      <c r="R23" s="349" t="s">
        <v>485</v>
      </c>
      <c r="S23" s="357">
        <f t="shared" si="5"/>
        <v>0</v>
      </c>
      <c r="U23" s="356">
        <f t="shared" si="6"/>
        <v>0</v>
      </c>
      <c r="W23" s="358"/>
    </row>
    <row r="24" spans="2:23">
      <c r="B24" s="349">
        <v>19</v>
      </c>
      <c r="C24" s="354" t="s">
        <v>505</v>
      </c>
      <c r="D24" s="349" t="s">
        <v>484</v>
      </c>
      <c r="E24" s="355"/>
      <c r="F24" s="349" t="s">
        <v>485</v>
      </c>
      <c r="G24" s="355"/>
      <c r="H24" s="350" t="s">
        <v>486</v>
      </c>
      <c r="I24" s="355">
        <v>0</v>
      </c>
      <c r="J24" s="350" t="s">
        <v>487</v>
      </c>
      <c r="K24" s="356">
        <f t="shared" si="7"/>
        <v>0</v>
      </c>
      <c r="M24" s="355"/>
      <c r="N24" s="349" t="s">
        <v>485</v>
      </c>
      <c r="O24" s="355"/>
      <c r="Q24" s="357">
        <f t="shared" si="4"/>
        <v>0</v>
      </c>
      <c r="R24" s="349" t="s">
        <v>485</v>
      </c>
      <c r="S24" s="357">
        <f t="shared" si="5"/>
        <v>0</v>
      </c>
      <c r="U24" s="356">
        <f t="shared" si="6"/>
        <v>0</v>
      </c>
      <c r="W24" s="358"/>
    </row>
    <row r="25" spans="2:23">
      <c r="B25" s="349">
        <v>20</v>
      </c>
      <c r="C25" s="354" t="s">
        <v>506</v>
      </c>
      <c r="D25" s="349" t="s">
        <v>484</v>
      </c>
      <c r="E25" s="355"/>
      <c r="F25" s="349" t="s">
        <v>485</v>
      </c>
      <c r="G25" s="355"/>
      <c r="H25" s="350" t="s">
        <v>486</v>
      </c>
      <c r="I25" s="355">
        <v>0</v>
      </c>
      <c r="J25" s="350" t="s">
        <v>487</v>
      </c>
      <c r="K25" s="356">
        <f t="shared" si="7"/>
        <v>0</v>
      </c>
      <c r="M25" s="355"/>
      <c r="N25" s="349" t="s">
        <v>485</v>
      </c>
      <c r="O25" s="355"/>
      <c r="Q25" s="357">
        <f t="shared" si="4"/>
        <v>0</v>
      </c>
      <c r="R25" s="349" t="s">
        <v>485</v>
      </c>
      <c r="S25" s="357">
        <f t="shared" si="5"/>
        <v>0</v>
      </c>
      <c r="U25" s="356">
        <f t="shared" si="6"/>
        <v>0</v>
      </c>
      <c r="W25" s="358"/>
    </row>
    <row r="26" spans="2:23">
      <c r="B26" s="349">
        <v>21</v>
      </c>
      <c r="C26" s="354" t="s">
        <v>507</v>
      </c>
      <c r="D26" s="349" t="s">
        <v>484</v>
      </c>
      <c r="E26" s="360"/>
      <c r="F26" s="349" t="s">
        <v>485</v>
      </c>
      <c r="G26" s="360"/>
      <c r="H26" s="350" t="s">
        <v>486</v>
      </c>
      <c r="I26" s="360"/>
      <c r="J26" s="350" t="s">
        <v>487</v>
      </c>
      <c r="K26" s="354">
        <v>1</v>
      </c>
      <c r="M26" s="356"/>
      <c r="N26" s="349" t="s">
        <v>485</v>
      </c>
      <c r="O26" s="356"/>
      <c r="Q26" s="356"/>
      <c r="R26" s="349" t="s">
        <v>485</v>
      </c>
      <c r="S26" s="356"/>
      <c r="U26" s="354">
        <v>1</v>
      </c>
      <c r="W26" s="358"/>
    </row>
    <row r="27" spans="2:23">
      <c r="B27" s="349">
        <v>22</v>
      </c>
      <c r="C27" s="354" t="s">
        <v>508</v>
      </c>
      <c r="D27" s="349" t="s">
        <v>484</v>
      </c>
      <c r="E27" s="360"/>
      <c r="F27" s="349" t="s">
        <v>485</v>
      </c>
      <c r="G27" s="360"/>
      <c r="H27" s="350" t="s">
        <v>486</v>
      </c>
      <c r="I27" s="360"/>
      <c r="J27" s="350" t="s">
        <v>487</v>
      </c>
      <c r="K27" s="354">
        <v>2</v>
      </c>
      <c r="M27" s="356"/>
      <c r="N27" s="349" t="s">
        <v>485</v>
      </c>
      <c r="O27" s="356"/>
      <c r="Q27" s="356"/>
      <c r="R27" s="349" t="s">
        <v>485</v>
      </c>
      <c r="S27" s="356"/>
      <c r="U27" s="354">
        <v>2</v>
      </c>
      <c r="W27" s="358"/>
    </row>
    <row r="28" spans="2:23">
      <c r="B28" s="349">
        <v>23</v>
      </c>
      <c r="C28" s="354" t="s">
        <v>509</v>
      </c>
      <c r="D28" s="349" t="s">
        <v>484</v>
      </c>
      <c r="E28" s="360"/>
      <c r="F28" s="349" t="s">
        <v>485</v>
      </c>
      <c r="G28" s="360"/>
      <c r="H28" s="350" t="s">
        <v>486</v>
      </c>
      <c r="I28" s="360"/>
      <c r="J28" s="350" t="s">
        <v>487</v>
      </c>
      <c r="K28" s="354">
        <v>3</v>
      </c>
      <c r="M28" s="356"/>
      <c r="N28" s="349" t="s">
        <v>485</v>
      </c>
      <c r="O28" s="356"/>
      <c r="Q28" s="356"/>
      <c r="R28" s="349" t="s">
        <v>485</v>
      </c>
      <c r="S28" s="356"/>
      <c r="U28" s="354">
        <v>3</v>
      </c>
      <c r="W28" s="358"/>
    </row>
    <row r="29" spans="2:23">
      <c r="B29" s="349">
        <v>24</v>
      </c>
      <c r="C29" s="354" t="s">
        <v>510</v>
      </c>
      <c r="D29" s="349" t="s">
        <v>484</v>
      </c>
      <c r="E29" s="360"/>
      <c r="F29" s="349" t="s">
        <v>485</v>
      </c>
      <c r="G29" s="360"/>
      <c r="H29" s="350" t="s">
        <v>486</v>
      </c>
      <c r="I29" s="360"/>
      <c r="J29" s="350" t="s">
        <v>487</v>
      </c>
      <c r="K29" s="354">
        <v>4</v>
      </c>
      <c r="M29" s="356"/>
      <c r="N29" s="349" t="s">
        <v>485</v>
      </c>
      <c r="O29" s="356"/>
      <c r="Q29" s="356"/>
      <c r="R29" s="349" t="s">
        <v>485</v>
      </c>
      <c r="S29" s="356"/>
      <c r="U29" s="354">
        <v>4</v>
      </c>
      <c r="W29" s="358"/>
    </row>
    <row r="30" spans="2:23">
      <c r="B30" s="349">
        <v>25</v>
      </c>
      <c r="C30" s="354" t="s">
        <v>511</v>
      </c>
      <c r="D30" s="349" t="s">
        <v>484</v>
      </c>
      <c r="E30" s="360"/>
      <c r="F30" s="349" t="s">
        <v>485</v>
      </c>
      <c r="G30" s="360"/>
      <c r="H30" s="350" t="s">
        <v>486</v>
      </c>
      <c r="I30" s="360"/>
      <c r="J30" s="350" t="s">
        <v>487</v>
      </c>
      <c r="K30" s="354">
        <v>4</v>
      </c>
      <c r="M30" s="356"/>
      <c r="N30" s="349" t="s">
        <v>485</v>
      </c>
      <c r="O30" s="356"/>
      <c r="Q30" s="356"/>
      <c r="R30" s="349" t="s">
        <v>485</v>
      </c>
      <c r="S30" s="356"/>
      <c r="U30" s="354">
        <v>3</v>
      </c>
      <c r="W30" s="358"/>
    </row>
    <row r="31" spans="2:23">
      <c r="B31" s="349">
        <v>26</v>
      </c>
      <c r="C31" s="354" t="s">
        <v>512</v>
      </c>
      <c r="D31" s="349" t="s">
        <v>484</v>
      </c>
      <c r="E31" s="360"/>
      <c r="F31" s="349" t="s">
        <v>485</v>
      </c>
      <c r="G31" s="360"/>
      <c r="H31" s="350" t="s">
        <v>486</v>
      </c>
      <c r="I31" s="360"/>
      <c r="J31" s="350" t="s">
        <v>487</v>
      </c>
      <c r="K31" s="354">
        <v>5</v>
      </c>
      <c r="M31" s="356"/>
      <c r="N31" s="349" t="s">
        <v>485</v>
      </c>
      <c r="O31" s="356"/>
      <c r="Q31" s="356"/>
      <c r="R31" s="349" t="s">
        <v>485</v>
      </c>
      <c r="S31" s="356"/>
      <c r="U31" s="354">
        <v>5</v>
      </c>
      <c r="W31" s="358"/>
    </row>
    <row r="32" spans="2:23">
      <c r="B32" s="349">
        <v>27</v>
      </c>
      <c r="C32" s="354" t="s">
        <v>513</v>
      </c>
      <c r="D32" s="349" t="s">
        <v>484</v>
      </c>
      <c r="E32" s="360"/>
      <c r="F32" s="349" t="s">
        <v>485</v>
      </c>
      <c r="G32" s="360"/>
      <c r="H32" s="350" t="s">
        <v>486</v>
      </c>
      <c r="I32" s="360"/>
      <c r="J32" s="350" t="s">
        <v>487</v>
      </c>
      <c r="K32" s="354">
        <v>0</v>
      </c>
      <c r="M32" s="356"/>
      <c r="N32" s="349" t="s">
        <v>485</v>
      </c>
      <c r="O32" s="356"/>
      <c r="Q32" s="356"/>
      <c r="R32" s="349" t="s">
        <v>485</v>
      </c>
      <c r="S32" s="356"/>
      <c r="U32" s="354">
        <v>0</v>
      </c>
      <c r="W32" s="358" t="s">
        <v>514</v>
      </c>
    </row>
    <row r="33" spans="2:23">
      <c r="B33" s="349">
        <v>28</v>
      </c>
      <c r="C33" s="354" t="s">
        <v>515</v>
      </c>
      <c r="D33" s="349" t="s">
        <v>484</v>
      </c>
      <c r="E33" s="360"/>
      <c r="F33" s="349" t="s">
        <v>485</v>
      </c>
      <c r="G33" s="360"/>
      <c r="H33" s="350" t="s">
        <v>486</v>
      </c>
      <c r="I33" s="360"/>
      <c r="J33" s="350" t="s">
        <v>487</v>
      </c>
      <c r="K33" s="354"/>
      <c r="M33" s="356"/>
      <c r="N33" s="349" t="s">
        <v>485</v>
      </c>
      <c r="O33" s="356"/>
      <c r="Q33" s="356"/>
      <c r="R33" s="349" t="s">
        <v>485</v>
      </c>
      <c r="S33" s="356"/>
      <c r="U33" s="354"/>
      <c r="W33" s="358"/>
    </row>
    <row r="34" spans="2:23">
      <c r="B34" s="349">
        <v>29</v>
      </c>
      <c r="C34" s="354" t="s">
        <v>515</v>
      </c>
      <c r="D34" s="349" t="s">
        <v>484</v>
      </c>
      <c r="E34" s="360"/>
      <c r="F34" s="349" t="s">
        <v>485</v>
      </c>
      <c r="G34" s="360"/>
      <c r="H34" s="350" t="s">
        <v>486</v>
      </c>
      <c r="I34" s="360"/>
      <c r="J34" s="350" t="s">
        <v>487</v>
      </c>
      <c r="K34" s="354"/>
      <c r="M34" s="356"/>
      <c r="N34" s="349" t="s">
        <v>485</v>
      </c>
      <c r="O34" s="356"/>
      <c r="Q34" s="356"/>
      <c r="R34" s="349" t="s">
        <v>485</v>
      </c>
      <c r="S34" s="356"/>
      <c r="U34" s="354"/>
      <c r="W34" s="358"/>
    </row>
    <row r="35" spans="2:23">
      <c r="B35" s="349">
        <v>30</v>
      </c>
      <c r="C35" s="354" t="s">
        <v>515</v>
      </c>
      <c r="D35" s="349" t="s">
        <v>484</v>
      </c>
      <c r="E35" s="360"/>
      <c r="F35" s="349" t="s">
        <v>485</v>
      </c>
      <c r="G35" s="360"/>
      <c r="H35" s="350" t="s">
        <v>486</v>
      </c>
      <c r="I35" s="360"/>
      <c r="J35" s="350" t="s">
        <v>487</v>
      </c>
      <c r="K35" s="354"/>
      <c r="M35" s="356"/>
      <c r="N35" s="349" t="s">
        <v>485</v>
      </c>
      <c r="O35" s="356"/>
      <c r="Q35" s="356"/>
      <c r="R35" s="349" t="s">
        <v>485</v>
      </c>
      <c r="S35" s="356"/>
      <c r="U35" s="354"/>
      <c r="W35" s="358"/>
    </row>
    <row r="36" spans="2:23">
      <c r="C36" s="361"/>
    </row>
    <row r="37" spans="2:23">
      <c r="C37" s="350" t="s">
        <v>516</v>
      </c>
    </row>
    <row r="38" spans="2:23">
      <c r="C38" s="350" t="s">
        <v>517</v>
      </c>
    </row>
    <row r="39" spans="2:23">
      <c r="C39" s="350" t="s">
        <v>518</v>
      </c>
    </row>
    <row r="40" spans="2:23">
      <c r="C40" s="350" t="s">
        <v>519</v>
      </c>
    </row>
    <row r="41" spans="2:23">
      <c r="C41" s="351" t="s">
        <v>520</v>
      </c>
    </row>
    <row r="42" spans="2:23">
      <c r="C42" s="351" t="s">
        <v>521</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D71E-EDC4-4C31-A3B8-5F0BE58E4773}">
  <sheetPr>
    <pageSetUpPr fitToPage="1"/>
  </sheetPr>
  <dimension ref="B1:BS70"/>
  <sheetViews>
    <sheetView topLeftCell="A10" zoomScaleNormal="100" workbookViewId="0">
      <selection activeCell="E114" sqref="E114:AH115"/>
    </sheetView>
  </sheetViews>
  <sheetFormatPr defaultColWidth="10" defaultRowHeight="13.2"/>
  <cols>
    <col min="1" max="1" width="2.109375" style="367" customWidth="1"/>
    <col min="2" max="3" width="10" style="367"/>
    <col min="4" max="4" width="50.6640625" style="367" customWidth="1"/>
    <col min="5" max="16384" width="10" style="367"/>
  </cols>
  <sheetData>
    <row r="1" spans="2:11" ht="14.4">
      <c r="B1" s="367" t="s">
        <v>656</v>
      </c>
      <c r="D1" s="368"/>
      <c r="E1" s="368"/>
      <c r="F1" s="368"/>
    </row>
    <row r="2" spans="2:11" s="272" customFormat="1" ht="20.25" customHeight="1">
      <c r="B2" s="369" t="s">
        <v>657</v>
      </c>
      <c r="C2" s="369"/>
      <c r="D2" s="368"/>
      <c r="E2" s="368"/>
      <c r="F2" s="368"/>
    </row>
    <row r="3" spans="2:11" s="272" customFormat="1" ht="20.25" customHeight="1">
      <c r="B3" s="369"/>
      <c r="C3" s="369"/>
      <c r="D3" s="368"/>
      <c r="E3" s="368"/>
      <c r="F3" s="368"/>
    </row>
    <row r="4" spans="2:11" s="272" customFormat="1" ht="20.25" customHeight="1">
      <c r="B4" s="370"/>
      <c r="C4" s="368" t="s">
        <v>658</v>
      </c>
      <c r="D4" s="368"/>
      <c r="F4" s="835" t="s">
        <v>659</v>
      </c>
      <c r="G4" s="835"/>
      <c r="H4" s="835"/>
      <c r="I4" s="835"/>
      <c r="J4" s="835"/>
      <c r="K4" s="835"/>
    </row>
    <row r="5" spans="2:11" s="272" customFormat="1" ht="20.25" customHeight="1">
      <c r="B5" s="371"/>
      <c r="C5" s="368" t="s">
        <v>660</v>
      </c>
      <c r="D5" s="368"/>
      <c r="F5" s="835"/>
      <c r="G5" s="835"/>
      <c r="H5" s="835"/>
      <c r="I5" s="835"/>
      <c r="J5" s="835"/>
      <c r="K5" s="835"/>
    </row>
    <row r="6" spans="2:11" s="272" customFormat="1" ht="20.25" customHeight="1">
      <c r="B6" s="372" t="s">
        <v>661</v>
      </c>
      <c r="C6" s="368"/>
      <c r="D6" s="368"/>
      <c r="E6" s="373"/>
      <c r="F6" s="368"/>
    </row>
    <row r="7" spans="2:11" s="272" customFormat="1" ht="20.25" customHeight="1">
      <c r="B7" s="369"/>
      <c r="C7" s="369"/>
      <c r="D7" s="368"/>
      <c r="E7" s="373"/>
      <c r="F7" s="368"/>
    </row>
    <row r="8" spans="2:11" s="272" customFormat="1" ht="20.25" customHeight="1">
      <c r="B8" s="368" t="s">
        <v>662</v>
      </c>
      <c r="C8" s="369"/>
      <c r="D8" s="368"/>
      <c r="E8" s="373"/>
      <c r="F8" s="368"/>
    </row>
    <row r="9" spans="2:11" s="272" customFormat="1" ht="20.25" customHeight="1">
      <c r="B9" s="369"/>
      <c r="C9" s="369"/>
      <c r="D9" s="368"/>
      <c r="E9" s="368"/>
      <c r="F9" s="368"/>
    </row>
    <row r="10" spans="2:11" s="272" customFormat="1" ht="20.25" customHeight="1">
      <c r="B10" s="368" t="s">
        <v>663</v>
      </c>
      <c r="C10" s="369"/>
      <c r="D10" s="368"/>
      <c r="E10" s="368"/>
      <c r="F10" s="368"/>
    </row>
    <row r="11" spans="2:11" s="272" customFormat="1" ht="20.25" customHeight="1">
      <c r="B11" s="368"/>
      <c r="C11" s="369"/>
      <c r="D11" s="368"/>
      <c r="E11" s="368"/>
      <c r="F11" s="368"/>
    </row>
    <row r="12" spans="2:11" s="272" customFormat="1" ht="20.25" customHeight="1">
      <c r="B12" s="368" t="s">
        <v>664</v>
      </c>
      <c r="C12" s="369"/>
      <c r="D12" s="368"/>
    </row>
    <row r="13" spans="2:11" s="272" customFormat="1" ht="20.25" customHeight="1">
      <c r="B13" s="368"/>
      <c r="C13" s="369"/>
      <c r="D13" s="368"/>
    </row>
    <row r="14" spans="2:11" s="272" customFormat="1" ht="20.25" customHeight="1">
      <c r="B14" s="368" t="s">
        <v>665</v>
      </c>
      <c r="C14" s="369"/>
      <c r="D14" s="368"/>
    </row>
    <row r="15" spans="2:11" s="272" customFormat="1" ht="20.25" customHeight="1">
      <c r="B15" s="368"/>
      <c r="C15" s="369"/>
      <c r="D15" s="368"/>
    </row>
    <row r="16" spans="2:11" s="272" customFormat="1" ht="20.25" customHeight="1">
      <c r="B16" s="368" t="s">
        <v>666</v>
      </c>
      <c r="C16" s="369"/>
      <c r="D16" s="368"/>
    </row>
    <row r="17" spans="2:25" s="272" customFormat="1" ht="20.25" customHeight="1">
      <c r="B17" s="369"/>
      <c r="C17" s="369"/>
      <c r="D17" s="368"/>
    </row>
    <row r="18" spans="2:25" s="272" customFormat="1" ht="20.25" customHeight="1">
      <c r="B18" s="368" t="s">
        <v>667</v>
      </c>
      <c r="C18" s="369"/>
      <c r="D18" s="368"/>
    </row>
    <row r="19" spans="2:25" s="272" customFormat="1" ht="20.25" customHeight="1">
      <c r="B19" s="369"/>
      <c r="C19" s="369"/>
      <c r="D19" s="368"/>
    </row>
    <row r="20" spans="2:25" s="272" customFormat="1" ht="17.25" customHeight="1">
      <c r="B20" s="368" t="s">
        <v>668</v>
      </c>
      <c r="C20" s="368"/>
      <c r="D20" s="368"/>
    </row>
    <row r="21" spans="2:25" s="272" customFormat="1" ht="17.25" customHeight="1">
      <c r="B21" s="368" t="s">
        <v>669</v>
      </c>
      <c r="C21" s="368"/>
      <c r="D21" s="368"/>
    </row>
    <row r="22" spans="2:25" s="272" customFormat="1" ht="17.25" customHeight="1">
      <c r="B22" s="368"/>
      <c r="C22" s="368"/>
      <c r="D22" s="368"/>
    </row>
    <row r="23" spans="2:25" s="272" customFormat="1" ht="17.25" customHeight="1">
      <c r="B23" s="368"/>
      <c r="C23" s="374" t="s">
        <v>476</v>
      </c>
      <c r="D23" s="374" t="s">
        <v>670</v>
      </c>
    </row>
    <row r="24" spans="2:25" s="272" customFormat="1" ht="17.25" customHeight="1">
      <c r="B24" s="368"/>
      <c r="C24" s="374">
        <v>1</v>
      </c>
      <c r="D24" s="375" t="s">
        <v>622</v>
      </c>
    </row>
    <row r="25" spans="2:25" s="272" customFormat="1" ht="17.25" customHeight="1">
      <c r="B25" s="368"/>
      <c r="C25" s="374">
        <v>2</v>
      </c>
      <c r="D25" s="375" t="s">
        <v>630</v>
      </c>
    </row>
    <row r="26" spans="2:25" s="272" customFormat="1" ht="17.25" customHeight="1">
      <c r="B26" s="368"/>
      <c r="C26" s="374">
        <v>3</v>
      </c>
      <c r="D26" s="375" t="s">
        <v>637</v>
      </c>
    </row>
    <row r="27" spans="2:25" s="272" customFormat="1" ht="17.25" customHeight="1">
      <c r="B27" s="368"/>
      <c r="C27" s="374">
        <v>4</v>
      </c>
      <c r="D27" s="375" t="s">
        <v>636</v>
      </c>
    </row>
    <row r="28" spans="2:25" s="272" customFormat="1" ht="17.25" customHeight="1">
      <c r="B28" s="368"/>
      <c r="C28" s="374">
        <v>5</v>
      </c>
      <c r="D28" s="375" t="s">
        <v>644</v>
      </c>
    </row>
    <row r="29" spans="2:25" s="272" customFormat="1" ht="17.25" customHeight="1">
      <c r="B29" s="368"/>
      <c r="C29" s="373"/>
      <c r="D29" s="368"/>
    </row>
    <row r="30" spans="2:25" s="272" customFormat="1" ht="17.25" customHeight="1">
      <c r="B30" s="368" t="s">
        <v>671</v>
      </c>
      <c r="C30" s="368"/>
      <c r="D30" s="368"/>
    </row>
    <row r="31" spans="2:25" s="272" customFormat="1" ht="17.25" customHeight="1">
      <c r="B31" s="368" t="s">
        <v>672</v>
      </c>
      <c r="C31" s="368"/>
      <c r="D31" s="368"/>
    </row>
    <row r="32" spans="2:25" s="272" customFormat="1" ht="17.25" customHeight="1">
      <c r="B32" s="368"/>
      <c r="C32" s="368"/>
      <c r="D32" s="368"/>
      <c r="G32" s="376"/>
      <c r="H32" s="376"/>
      <c r="J32" s="376"/>
      <c r="K32" s="376"/>
      <c r="L32" s="376"/>
      <c r="M32" s="376"/>
      <c r="N32" s="376"/>
      <c r="O32" s="376"/>
      <c r="R32" s="376"/>
      <c r="S32" s="376"/>
      <c r="T32" s="376"/>
      <c r="W32" s="376"/>
      <c r="X32" s="376"/>
      <c r="Y32" s="376"/>
    </row>
    <row r="33" spans="2:51" s="272" customFormat="1" ht="17.25" customHeight="1">
      <c r="B33" s="368"/>
      <c r="C33" s="374" t="s">
        <v>477</v>
      </c>
      <c r="D33" s="374" t="s">
        <v>673</v>
      </c>
      <c r="G33" s="376"/>
      <c r="H33" s="376"/>
      <c r="J33" s="376"/>
      <c r="K33" s="376"/>
      <c r="L33" s="376"/>
      <c r="M33" s="376"/>
      <c r="N33" s="376"/>
      <c r="O33" s="376"/>
      <c r="R33" s="376"/>
      <c r="S33" s="376"/>
      <c r="T33" s="376"/>
      <c r="W33" s="376"/>
      <c r="X33" s="376"/>
      <c r="Y33" s="376"/>
    </row>
    <row r="34" spans="2:51" s="272" customFormat="1" ht="17.25" customHeight="1">
      <c r="B34" s="368"/>
      <c r="C34" s="374" t="s">
        <v>674</v>
      </c>
      <c r="D34" s="375" t="s">
        <v>675</v>
      </c>
      <c r="G34" s="376"/>
      <c r="H34" s="376"/>
      <c r="J34" s="376"/>
      <c r="K34" s="376"/>
      <c r="L34" s="376"/>
      <c r="M34" s="376"/>
      <c r="N34" s="376"/>
      <c r="O34" s="376"/>
      <c r="R34" s="376"/>
      <c r="S34" s="376"/>
      <c r="T34" s="376"/>
      <c r="W34" s="376"/>
      <c r="X34" s="376"/>
      <c r="Y34" s="376"/>
    </row>
    <row r="35" spans="2:51" s="272" customFormat="1" ht="17.25" customHeight="1">
      <c r="B35" s="368"/>
      <c r="C35" s="374" t="s">
        <v>676</v>
      </c>
      <c r="D35" s="375" t="s">
        <v>677</v>
      </c>
      <c r="G35" s="376"/>
      <c r="H35" s="376"/>
      <c r="J35" s="376"/>
      <c r="K35" s="376"/>
      <c r="L35" s="376"/>
      <c r="M35" s="376"/>
      <c r="N35" s="376"/>
      <c r="O35" s="376"/>
      <c r="R35" s="376"/>
      <c r="S35" s="376"/>
      <c r="T35" s="376"/>
      <c r="W35" s="376"/>
      <c r="X35" s="376"/>
      <c r="Y35" s="376"/>
    </row>
    <row r="36" spans="2:51" s="272" customFormat="1" ht="17.25" customHeight="1">
      <c r="B36" s="368"/>
      <c r="C36" s="374" t="s">
        <v>678</v>
      </c>
      <c r="D36" s="375" t="s">
        <v>679</v>
      </c>
      <c r="G36" s="376"/>
      <c r="H36" s="376"/>
      <c r="J36" s="376"/>
      <c r="K36" s="376"/>
      <c r="L36" s="376"/>
      <c r="M36" s="376"/>
      <c r="N36" s="376"/>
      <c r="O36" s="376"/>
      <c r="R36" s="376"/>
      <c r="S36" s="376"/>
      <c r="T36" s="376"/>
      <c r="W36" s="376"/>
      <c r="X36" s="376"/>
      <c r="Y36" s="376"/>
    </row>
    <row r="37" spans="2:51" s="272" customFormat="1" ht="17.25" customHeight="1">
      <c r="B37" s="368"/>
      <c r="C37" s="374" t="s">
        <v>680</v>
      </c>
      <c r="D37" s="375" t="s">
        <v>681</v>
      </c>
      <c r="G37" s="376"/>
      <c r="H37" s="376"/>
      <c r="J37" s="376"/>
      <c r="K37" s="376"/>
      <c r="L37" s="376"/>
      <c r="M37" s="376"/>
      <c r="N37" s="376"/>
      <c r="O37" s="376"/>
      <c r="R37" s="376"/>
      <c r="S37" s="376"/>
      <c r="T37" s="376"/>
      <c r="W37" s="376"/>
      <c r="X37" s="376"/>
      <c r="Y37" s="376"/>
    </row>
    <row r="38" spans="2:51" s="272" customFormat="1" ht="17.25" customHeight="1">
      <c r="B38" s="368"/>
      <c r="C38" s="368"/>
      <c r="D38" s="368"/>
      <c r="G38" s="376"/>
      <c r="H38" s="376"/>
      <c r="J38" s="376"/>
      <c r="K38" s="376"/>
      <c r="L38" s="376"/>
      <c r="M38" s="376"/>
      <c r="N38" s="376"/>
      <c r="O38" s="376"/>
      <c r="R38" s="376"/>
      <c r="S38" s="376"/>
      <c r="T38" s="376"/>
      <c r="W38" s="376"/>
      <c r="X38" s="376"/>
      <c r="Y38" s="376"/>
    </row>
    <row r="39" spans="2:51" s="272" customFormat="1" ht="17.25" customHeight="1">
      <c r="B39" s="368"/>
      <c r="C39" s="377" t="s">
        <v>682</v>
      </c>
      <c r="D39" s="368"/>
      <c r="G39" s="376"/>
      <c r="H39" s="376"/>
      <c r="J39" s="376"/>
      <c r="K39" s="376"/>
      <c r="L39" s="376"/>
      <c r="M39" s="376"/>
      <c r="N39" s="376"/>
      <c r="O39" s="376"/>
      <c r="R39" s="376"/>
      <c r="S39" s="376"/>
      <c r="T39" s="376"/>
      <c r="W39" s="376"/>
      <c r="X39" s="376"/>
      <c r="Y39" s="376"/>
    </row>
    <row r="40" spans="2:51" s="272" customFormat="1" ht="17.25" customHeight="1">
      <c r="C40" s="368" t="s">
        <v>683</v>
      </c>
      <c r="F40" s="377"/>
      <c r="G40" s="376"/>
      <c r="H40" s="376"/>
      <c r="J40" s="376"/>
      <c r="K40" s="376"/>
      <c r="L40" s="376"/>
      <c r="M40" s="376"/>
      <c r="N40" s="376"/>
      <c r="O40" s="376"/>
      <c r="R40" s="376"/>
      <c r="S40" s="376"/>
      <c r="T40" s="376"/>
      <c r="W40" s="376"/>
      <c r="X40" s="376"/>
      <c r="Y40" s="376"/>
    </row>
    <row r="41" spans="2:51" s="272" customFormat="1" ht="17.25" customHeight="1">
      <c r="C41" s="368" t="s">
        <v>684</v>
      </c>
      <c r="F41" s="368"/>
      <c r="G41" s="376"/>
      <c r="H41" s="376"/>
      <c r="J41" s="376"/>
      <c r="K41" s="376"/>
      <c r="L41" s="376"/>
      <c r="M41" s="376"/>
      <c r="N41" s="376"/>
      <c r="O41" s="376"/>
      <c r="R41" s="376"/>
      <c r="S41" s="376"/>
      <c r="T41" s="376"/>
      <c r="W41" s="376"/>
      <c r="X41" s="376"/>
      <c r="Y41" s="376"/>
    </row>
    <row r="42" spans="2:51" s="272" customFormat="1" ht="17.25" customHeight="1">
      <c r="B42" s="368"/>
      <c r="C42" s="368"/>
      <c r="D42" s="368"/>
      <c r="E42" s="377"/>
      <c r="F42" s="376"/>
      <c r="G42" s="376"/>
      <c r="H42" s="376"/>
      <c r="J42" s="376"/>
      <c r="K42" s="376"/>
      <c r="L42" s="376"/>
      <c r="M42" s="376"/>
      <c r="N42" s="376"/>
      <c r="O42" s="376"/>
      <c r="R42" s="376"/>
      <c r="S42" s="376"/>
      <c r="T42" s="376"/>
      <c r="W42" s="376"/>
      <c r="X42" s="376"/>
      <c r="Y42" s="376"/>
    </row>
    <row r="43" spans="2:51" s="272" customFormat="1" ht="17.25" customHeight="1">
      <c r="B43" s="368" t="s">
        <v>685</v>
      </c>
      <c r="C43" s="368"/>
      <c r="D43" s="368"/>
    </row>
    <row r="44" spans="2:51" s="272" customFormat="1" ht="17.25" customHeight="1">
      <c r="B44" s="368" t="s">
        <v>686</v>
      </c>
      <c r="C44" s="368"/>
      <c r="D44" s="368"/>
    </row>
    <row r="45" spans="2:51" s="272" customFormat="1" ht="17.25" customHeight="1">
      <c r="B45" s="378" t="s">
        <v>687</v>
      </c>
      <c r="E45" s="376"/>
      <c r="F45" s="376"/>
      <c r="G45" s="376"/>
      <c r="H45" s="376"/>
      <c r="I45" s="376"/>
      <c r="J45" s="376"/>
      <c r="K45" s="376"/>
      <c r="L45" s="376"/>
      <c r="M45" s="376"/>
      <c r="N45" s="376"/>
      <c r="O45" s="376"/>
      <c r="P45" s="376"/>
      <c r="Q45" s="376"/>
      <c r="R45" s="376"/>
      <c r="S45" s="376"/>
      <c r="T45" s="376"/>
      <c r="U45" s="376"/>
      <c r="Y45" s="376"/>
      <c r="Z45" s="376"/>
      <c r="AA45" s="376"/>
      <c r="AB45" s="376"/>
      <c r="AD45" s="376"/>
      <c r="AE45" s="376"/>
      <c r="AF45" s="376"/>
      <c r="AG45" s="376"/>
      <c r="AH45" s="376"/>
      <c r="AI45" s="379"/>
      <c r="AJ45" s="376"/>
      <c r="AK45" s="376"/>
      <c r="AL45" s="376"/>
      <c r="AM45" s="376"/>
      <c r="AN45" s="376"/>
      <c r="AO45" s="376"/>
      <c r="AP45" s="376"/>
      <c r="AQ45" s="376"/>
      <c r="AR45" s="376"/>
      <c r="AS45" s="376"/>
      <c r="AT45" s="376"/>
      <c r="AU45" s="376"/>
      <c r="AV45" s="376"/>
      <c r="AW45" s="376"/>
      <c r="AX45" s="376"/>
      <c r="AY45" s="379"/>
    </row>
    <row r="46" spans="2:51" s="272" customFormat="1" ht="17.25" customHeight="1"/>
    <row r="47" spans="2:51" s="272" customFormat="1" ht="17.25" customHeight="1">
      <c r="B47" s="368" t="s">
        <v>688</v>
      </c>
      <c r="C47" s="368"/>
    </row>
    <row r="48" spans="2:51" s="272" customFormat="1" ht="17.25" customHeight="1">
      <c r="B48" s="368"/>
      <c r="C48" s="368"/>
    </row>
    <row r="49" spans="2:54" s="272" customFormat="1" ht="17.25" customHeight="1">
      <c r="B49" s="368" t="s">
        <v>689</v>
      </c>
      <c r="C49" s="368"/>
    </row>
    <row r="50" spans="2:54" s="272" customFormat="1" ht="17.25" customHeight="1">
      <c r="B50" s="368" t="s">
        <v>690</v>
      </c>
      <c r="C50" s="368"/>
    </row>
    <row r="51" spans="2:54" s="272" customFormat="1" ht="17.25" customHeight="1">
      <c r="B51" s="368"/>
      <c r="C51" s="368"/>
    </row>
    <row r="52" spans="2:54" s="272" customFormat="1" ht="17.25" customHeight="1">
      <c r="B52" s="368" t="s">
        <v>691</v>
      </c>
      <c r="C52" s="368"/>
    </row>
    <row r="53" spans="2:54" s="272" customFormat="1" ht="17.25" customHeight="1">
      <c r="B53" s="368" t="s">
        <v>692</v>
      </c>
      <c r="C53" s="368"/>
    </row>
    <row r="54" spans="2:54" s="272" customFormat="1" ht="17.25" customHeight="1">
      <c r="B54" s="368"/>
      <c r="C54" s="368"/>
    </row>
    <row r="55" spans="2:54" s="272" customFormat="1" ht="17.25" customHeight="1">
      <c r="B55" s="368" t="s">
        <v>693</v>
      </c>
      <c r="C55" s="368"/>
      <c r="D55" s="368"/>
    </row>
    <row r="56" spans="2:54" s="272" customFormat="1" ht="17.25" customHeight="1">
      <c r="B56" s="368"/>
      <c r="C56" s="368"/>
      <c r="D56" s="368"/>
    </row>
    <row r="57" spans="2:54" s="272" customFormat="1" ht="17.25" customHeight="1">
      <c r="B57" s="272" t="s">
        <v>694</v>
      </c>
      <c r="D57" s="368"/>
    </row>
    <row r="58" spans="2:54" s="272" customFormat="1" ht="17.25" customHeight="1">
      <c r="B58" s="272" t="s">
        <v>695</v>
      </c>
      <c r="D58" s="368"/>
    </row>
    <row r="59" spans="2:54" s="272" customFormat="1" ht="17.25" customHeight="1">
      <c r="B59" s="272" t="s">
        <v>696</v>
      </c>
      <c r="D59" s="368"/>
    </row>
    <row r="60" spans="2:54" s="272" customFormat="1" ht="17.25" customHeight="1"/>
    <row r="61" spans="2:54" s="272" customFormat="1" ht="17.25" customHeight="1">
      <c r="B61" s="272" t="s">
        <v>697</v>
      </c>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row>
    <row r="62" spans="2:54" s="272" customFormat="1" ht="17.25" customHeight="1">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row>
    <row r="63" spans="2:54" s="272" customFormat="1" ht="17.25" customHeight="1">
      <c r="B63" s="272" t="s">
        <v>698</v>
      </c>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0"/>
    </row>
    <row r="64" spans="2:54" s="272" customFormat="1" ht="17.25" customHeight="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0"/>
    </row>
    <row r="65" spans="2:71" s="272" customFormat="1" ht="17.25" customHeight="1">
      <c r="B65" s="272" t="s">
        <v>699</v>
      </c>
      <c r="BL65" s="381"/>
      <c r="BM65" s="382"/>
      <c r="BN65" s="381"/>
      <c r="BO65" s="381"/>
      <c r="BP65" s="381"/>
      <c r="BQ65" s="383"/>
      <c r="BR65" s="384"/>
      <c r="BS65" s="384"/>
    </row>
    <row r="66" spans="2:71" s="272" customFormat="1" ht="17.25" customHeight="1">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row>
    <row r="67" spans="2:71" ht="17.25" customHeight="1">
      <c r="B67" s="367" t="s">
        <v>700</v>
      </c>
    </row>
    <row r="68" spans="2:71" ht="17.25" customHeight="1">
      <c r="B68" s="272" t="s">
        <v>701</v>
      </c>
    </row>
    <row r="69" spans="2:71" ht="17.25" customHeight="1"/>
    <row r="70" spans="2:71" ht="17.25" customHeight="1"/>
  </sheetData>
  <mergeCells count="1">
    <mergeCell ref="F4:K5"/>
  </mergeCells>
  <phoneticPr fontId="4"/>
  <pageMargins left="0.70866141732283472" right="0.70866141732283472" top="0.74803149606299213" bottom="0.74803149606299213"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83"/>
  <sheetViews>
    <sheetView view="pageBreakPreview" topLeftCell="A19" zoomScale="85" zoomScaleNormal="85" zoomScaleSheetLayoutView="85" workbookViewId="0">
      <selection activeCell="N102" sqref="N102"/>
    </sheetView>
  </sheetViews>
  <sheetFormatPr defaultRowHeight="13.2"/>
  <cols>
    <col min="1" max="40" width="2.6640625" style="168" customWidth="1"/>
    <col min="41" max="256" width="9" style="168"/>
    <col min="257" max="296" width="2.6640625" style="168" customWidth="1"/>
    <col min="297" max="512" width="9" style="168"/>
    <col min="513" max="552" width="2.6640625" style="168" customWidth="1"/>
    <col min="553" max="768" width="9" style="168"/>
    <col min="769" max="808" width="2.6640625" style="168" customWidth="1"/>
    <col min="809" max="1024" width="9" style="168"/>
    <col min="1025" max="1064" width="2.6640625" style="168" customWidth="1"/>
    <col min="1065" max="1280" width="9" style="168"/>
    <col min="1281" max="1320" width="2.6640625" style="168" customWidth="1"/>
    <col min="1321" max="1536" width="9" style="168"/>
    <col min="1537" max="1576" width="2.6640625" style="168" customWidth="1"/>
    <col min="1577" max="1792" width="9" style="168"/>
    <col min="1793" max="1832" width="2.6640625" style="168" customWidth="1"/>
    <col min="1833" max="2048" width="9" style="168"/>
    <col min="2049" max="2088" width="2.6640625" style="168" customWidth="1"/>
    <col min="2089" max="2304" width="9" style="168"/>
    <col min="2305" max="2344" width="2.6640625" style="168" customWidth="1"/>
    <col min="2345" max="2560" width="9" style="168"/>
    <col min="2561" max="2600" width="2.6640625" style="168" customWidth="1"/>
    <col min="2601" max="2816" width="9" style="168"/>
    <col min="2817" max="2856" width="2.6640625" style="168" customWidth="1"/>
    <col min="2857" max="3072" width="9" style="168"/>
    <col min="3073" max="3112" width="2.6640625" style="168" customWidth="1"/>
    <col min="3113" max="3328" width="9" style="168"/>
    <col min="3329" max="3368" width="2.6640625" style="168" customWidth="1"/>
    <col min="3369" max="3584" width="9" style="168"/>
    <col min="3585" max="3624" width="2.6640625" style="168" customWidth="1"/>
    <col min="3625" max="3840" width="9" style="168"/>
    <col min="3841" max="3880" width="2.6640625" style="168" customWidth="1"/>
    <col min="3881" max="4096" width="9" style="168"/>
    <col min="4097" max="4136" width="2.6640625" style="168" customWidth="1"/>
    <col min="4137" max="4352" width="9" style="168"/>
    <col min="4353" max="4392" width="2.6640625" style="168" customWidth="1"/>
    <col min="4393" max="4608" width="9" style="168"/>
    <col min="4609" max="4648" width="2.6640625" style="168" customWidth="1"/>
    <col min="4649" max="4864" width="9" style="168"/>
    <col min="4865" max="4904" width="2.6640625" style="168" customWidth="1"/>
    <col min="4905" max="5120" width="9" style="168"/>
    <col min="5121" max="5160" width="2.6640625" style="168" customWidth="1"/>
    <col min="5161" max="5376" width="9" style="168"/>
    <col min="5377" max="5416" width="2.6640625" style="168" customWidth="1"/>
    <col min="5417" max="5632" width="9" style="168"/>
    <col min="5633" max="5672" width="2.6640625" style="168" customWidth="1"/>
    <col min="5673" max="5888" width="9" style="168"/>
    <col min="5889" max="5928" width="2.6640625" style="168" customWidth="1"/>
    <col min="5929" max="6144" width="9" style="168"/>
    <col min="6145" max="6184" width="2.6640625" style="168" customWidth="1"/>
    <col min="6185" max="6400" width="9" style="168"/>
    <col min="6401" max="6440" width="2.6640625" style="168" customWidth="1"/>
    <col min="6441" max="6656" width="9" style="168"/>
    <col min="6657" max="6696" width="2.6640625" style="168" customWidth="1"/>
    <col min="6697" max="6912" width="9" style="168"/>
    <col min="6913" max="6952" width="2.6640625" style="168" customWidth="1"/>
    <col min="6953" max="7168" width="9" style="168"/>
    <col min="7169" max="7208" width="2.6640625" style="168" customWidth="1"/>
    <col min="7209" max="7424" width="9" style="168"/>
    <col min="7425" max="7464" width="2.6640625" style="168" customWidth="1"/>
    <col min="7465" max="7680" width="9" style="168"/>
    <col min="7681" max="7720" width="2.6640625" style="168" customWidth="1"/>
    <col min="7721" max="7936" width="9" style="168"/>
    <col min="7937" max="7976" width="2.6640625" style="168" customWidth="1"/>
    <col min="7977" max="8192" width="9" style="168"/>
    <col min="8193" max="8232" width="2.6640625" style="168" customWidth="1"/>
    <col min="8233" max="8448" width="9" style="168"/>
    <col min="8449" max="8488" width="2.6640625" style="168" customWidth="1"/>
    <col min="8489" max="8704" width="9" style="168"/>
    <col min="8705" max="8744" width="2.6640625" style="168" customWidth="1"/>
    <col min="8745" max="8960" width="9" style="168"/>
    <col min="8961" max="9000" width="2.6640625" style="168" customWidth="1"/>
    <col min="9001" max="9216" width="9" style="168"/>
    <col min="9217" max="9256" width="2.6640625" style="168" customWidth="1"/>
    <col min="9257" max="9472" width="9" style="168"/>
    <col min="9473" max="9512" width="2.6640625" style="168" customWidth="1"/>
    <col min="9513" max="9728" width="9" style="168"/>
    <col min="9729" max="9768" width="2.6640625" style="168" customWidth="1"/>
    <col min="9769" max="9984" width="9" style="168"/>
    <col min="9985" max="10024" width="2.6640625" style="168" customWidth="1"/>
    <col min="10025" max="10240" width="9" style="168"/>
    <col min="10241" max="10280" width="2.6640625" style="168" customWidth="1"/>
    <col min="10281" max="10496" width="9" style="168"/>
    <col min="10497" max="10536" width="2.6640625" style="168" customWidth="1"/>
    <col min="10537" max="10752" width="9" style="168"/>
    <col min="10753" max="10792" width="2.6640625" style="168" customWidth="1"/>
    <col min="10793" max="11008" width="9" style="168"/>
    <col min="11009" max="11048" width="2.6640625" style="168" customWidth="1"/>
    <col min="11049" max="11264" width="9" style="168"/>
    <col min="11265" max="11304" width="2.6640625" style="168" customWidth="1"/>
    <col min="11305" max="11520" width="9" style="168"/>
    <col min="11521" max="11560" width="2.6640625" style="168" customWidth="1"/>
    <col min="11561" max="11776" width="9" style="168"/>
    <col min="11777" max="11816" width="2.6640625" style="168" customWidth="1"/>
    <col min="11817" max="12032" width="9" style="168"/>
    <col min="12033" max="12072" width="2.6640625" style="168" customWidth="1"/>
    <col min="12073" max="12288" width="9" style="168"/>
    <col min="12289" max="12328" width="2.6640625" style="168" customWidth="1"/>
    <col min="12329" max="12544" width="9" style="168"/>
    <col min="12545" max="12584" width="2.6640625" style="168" customWidth="1"/>
    <col min="12585" max="12800" width="9" style="168"/>
    <col min="12801" max="12840" width="2.6640625" style="168" customWidth="1"/>
    <col min="12841" max="13056" width="9" style="168"/>
    <col min="13057" max="13096" width="2.6640625" style="168" customWidth="1"/>
    <col min="13097" max="13312" width="9" style="168"/>
    <col min="13313" max="13352" width="2.6640625" style="168" customWidth="1"/>
    <col min="13353" max="13568" width="9" style="168"/>
    <col min="13569" max="13608" width="2.6640625" style="168" customWidth="1"/>
    <col min="13609" max="13824" width="9" style="168"/>
    <col min="13825" max="13864" width="2.6640625" style="168" customWidth="1"/>
    <col min="13865" max="14080" width="9" style="168"/>
    <col min="14081" max="14120" width="2.6640625" style="168" customWidth="1"/>
    <col min="14121" max="14336" width="9" style="168"/>
    <col min="14337" max="14376" width="2.6640625" style="168" customWidth="1"/>
    <col min="14377" max="14592" width="9" style="168"/>
    <col min="14593" max="14632" width="2.6640625" style="168" customWidth="1"/>
    <col min="14633" max="14848" width="9" style="168"/>
    <col min="14849" max="14888" width="2.6640625" style="168" customWidth="1"/>
    <col min="14889" max="15104" width="9" style="168"/>
    <col min="15105" max="15144" width="2.6640625" style="168" customWidth="1"/>
    <col min="15145" max="15360" width="9" style="168"/>
    <col min="15361" max="15400" width="2.6640625" style="168" customWidth="1"/>
    <col min="15401" max="15616" width="9" style="168"/>
    <col min="15617" max="15656" width="2.6640625" style="168" customWidth="1"/>
    <col min="15657" max="15872" width="9" style="168"/>
    <col min="15873" max="15912" width="2.6640625" style="168" customWidth="1"/>
    <col min="15913" max="16128" width="9" style="168"/>
    <col min="16129" max="16168" width="2.6640625" style="168" customWidth="1"/>
    <col min="16169" max="16384" width="9" style="168"/>
  </cols>
  <sheetData>
    <row r="1" spans="1:40">
      <c r="A1" s="443" t="s">
        <v>416</v>
      </c>
      <c r="B1" s="443"/>
      <c r="C1" s="444" t="s">
        <v>417</v>
      </c>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row>
    <row r="2" spans="1:40">
      <c r="A2" s="443"/>
      <c r="B2" s="443"/>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row>
    <row r="3" spans="1:40" ht="16.2">
      <c r="A3" s="224"/>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row>
    <row r="4" spans="1:40" ht="17.25" customHeight="1">
      <c r="A4" s="134"/>
      <c r="B4" s="135" t="s">
        <v>459</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row>
    <row r="5" spans="1:40" ht="17.25" customHeight="1">
      <c r="A5" s="134"/>
      <c r="B5" s="134"/>
      <c r="C5" s="466" t="s">
        <v>438</v>
      </c>
      <c r="D5" s="457"/>
      <c r="E5" s="457"/>
      <c r="F5" s="457"/>
      <c r="G5" s="457"/>
      <c r="H5" s="457"/>
      <c r="I5" s="457"/>
      <c r="J5" s="457"/>
      <c r="K5" s="457"/>
      <c r="L5" s="457"/>
      <c r="M5" s="838" t="s">
        <v>439</v>
      </c>
      <c r="N5" s="839"/>
      <c r="O5" s="839"/>
      <c r="P5" s="840"/>
    </row>
    <row r="6" spans="1:40" ht="17.25" customHeight="1" thickBot="1">
      <c r="A6" s="134"/>
      <c r="B6" s="134"/>
      <c r="C6" s="836"/>
      <c r="D6" s="837"/>
      <c r="E6" s="837"/>
      <c r="F6" s="837"/>
      <c r="G6" s="837"/>
      <c r="H6" s="837"/>
      <c r="I6" s="837"/>
      <c r="J6" s="837"/>
      <c r="K6" s="837"/>
      <c r="L6" s="837"/>
      <c r="M6" s="841"/>
      <c r="N6" s="842"/>
      <c r="O6" s="842"/>
      <c r="P6" s="843"/>
      <c r="S6" s="168" t="s">
        <v>457</v>
      </c>
    </row>
    <row r="7" spans="1:40" ht="15" customHeight="1" thickTop="1">
      <c r="A7" s="134"/>
      <c r="B7" s="134"/>
      <c r="C7" s="467" t="s">
        <v>440</v>
      </c>
      <c r="D7" s="513"/>
      <c r="E7" s="513"/>
      <c r="F7" s="513"/>
      <c r="G7" s="513"/>
      <c r="H7" s="513"/>
      <c r="I7" s="513"/>
      <c r="J7" s="513"/>
      <c r="K7" s="513"/>
      <c r="L7" s="513"/>
      <c r="M7" s="467" t="s">
        <v>441</v>
      </c>
      <c r="N7" s="513"/>
      <c r="O7" s="513"/>
      <c r="P7" s="468"/>
      <c r="T7" s="168" t="s">
        <v>458</v>
      </c>
    </row>
    <row r="8" spans="1:40" ht="15" customHeight="1">
      <c r="A8" s="134"/>
      <c r="B8" s="134"/>
      <c r="C8" s="469"/>
      <c r="D8" s="465"/>
      <c r="E8" s="465"/>
      <c r="F8" s="465"/>
      <c r="G8" s="465"/>
      <c r="H8" s="465"/>
      <c r="I8" s="465"/>
      <c r="J8" s="465"/>
      <c r="K8" s="465"/>
      <c r="L8" s="465"/>
      <c r="M8" s="469"/>
      <c r="N8" s="465"/>
      <c r="O8" s="465"/>
      <c r="P8" s="470"/>
    </row>
    <row r="9" spans="1:40" ht="15" customHeight="1">
      <c r="A9" s="134"/>
      <c r="B9" s="134"/>
      <c r="C9" s="466" t="s">
        <v>442</v>
      </c>
      <c r="D9" s="457"/>
      <c r="E9" s="457"/>
      <c r="F9" s="457"/>
      <c r="G9" s="457"/>
      <c r="H9" s="457"/>
      <c r="I9" s="457"/>
      <c r="J9" s="457"/>
      <c r="K9" s="457"/>
      <c r="L9" s="457"/>
      <c r="M9" s="466" t="s">
        <v>441</v>
      </c>
      <c r="N9" s="457"/>
      <c r="O9" s="457"/>
      <c r="P9" s="458"/>
    </row>
    <row r="10" spans="1:40" ht="15" customHeight="1">
      <c r="A10" s="134"/>
      <c r="B10" s="134"/>
      <c r="C10" s="469"/>
      <c r="D10" s="465"/>
      <c r="E10" s="465"/>
      <c r="F10" s="465"/>
      <c r="G10" s="465"/>
      <c r="H10" s="465"/>
      <c r="I10" s="465"/>
      <c r="J10" s="465"/>
      <c r="K10" s="465"/>
      <c r="L10" s="465"/>
      <c r="M10" s="469"/>
      <c r="N10" s="465"/>
      <c r="O10" s="465"/>
      <c r="P10" s="470"/>
    </row>
    <row r="11" spans="1:40" ht="15" customHeight="1">
      <c r="A11" s="134"/>
      <c r="B11" s="134"/>
      <c r="C11" s="466" t="s">
        <v>443</v>
      </c>
      <c r="D11" s="457"/>
      <c r="E11" s="457"/>
      <c r="F11" s="457"/>
      <c r="G11" s="457"/>
      <c r="H11" s="457"/>
      <c r="I11" s="457"/>
      <c r="J11" s="457"/>
      <c r="K11" s="457"/>
      <c r="L11" s="457"/>
      <c r="M11" s="466" t="s">
        <v>441</v>
      </c>
      <c r="N11" s="457"/>
      <c r="O11" s="457"/>
      <c r="P11" s="458"/>
    </row>
    <row r="12" spans="1:40" ht="15" customHeight="1">
      <c r="A12" s="134"/>
      <c r="B12" s="134"/>
      <c r="C12" s="469"/>
      <c r="D12" s="465"/>
      <c r="E12" s="465"/>
      <c r="F12" s="465"/>
      <c r="G12" s="465"/>
      <c r="H12" s="465"/>
      <c r="I12" s="465"/>
      <c r="J12" s="465"/>
      <c r="K12" s="465"/>
      <c r="L12" s="465"/>
      <c r="M12" s="469"/>
      <c r="N12" s="465"/>
      <c r="O12" s="465"/>
      <c r="P12" s="470"/>
    </row>
    <row r="13" spans="1:40" ht="15" customHeight="1">
      <c r="A13" s="134"/>
      <c r="B13" s="134"/>
      <c r="C13" s="466" t="s">
        <v>444</v>
      </c>
      <c r="D13" s="457"/>
      <c r="E13" s="457"/>
      <c r="F13" s="457"/>
      <c r="G13" s="457"/>
      <c r="H13" s="457"/>
      <c r="I13" s="457"/>
      <c r="J13" s="457"/>
      <c r="K13" s="457"/>
      <c r="L13" s="457"/>
      <c r="M13" s="466" t="s">
        <v>441</v>
      </c>
      <c r="N13" s="457"/>
      <c r="O13" s="457"/>
      <c r="P13" s="458"/>
    </row>
    <row r="14" spans="1:40" ht="15" customHeight="1">
      <c r="A14" s="134"/>
      <c r="B14" s="134"/>
      <c r="C14" s="469"/>
      <c r="D14" s="465"/>
      <c r="E14" s="465"/>
      <c r="F14" s="465"/>
      <c r="G14" s="465"/>
      <c r="H14" s="465"/>
      <c r="I14" s="465"/>
      <c r="J14" s="465"/>
      <c r="K14" s="465"/>
      <c r="L14" s="465"/>
      <c r="M14" s="469"/>
      <c r="N14" s="465"/>
      <c r="O14" s="465"/>
      <c r="P14" s="470"/>
    </row>
    <row r="15" spans="1:40" ht="15" customHeight="1">
      <c r="A15" s="134"/>
      <c r="B15" s="134"/>
      <c r="C15" s="891" t="s">
        <v>445</v>
      </c>
      <c r="D15" s="892"/>
      <c r="E15" s="892"/>
      <c r="F15" s="892"/>
      <c r="G15" s="892"/>
      <c r="H15" s="892"/>
      <c r="I15" s="892"/>
      <c r="J15" s="892"/>
      <c r="K15" s="892"/>
      <c r="L15" s="892"/>
      <c r="M15" s="466" t="s">
        <v>441</v>
      </c>
      <c r="N15" s="457"/>
      <c r="O15" s="457"/>
      <c r="P15" s="458"/>
    </row>
    <row r="16" spans="1:40" ht="15" customHeight="1">
      <c r="A16" s="134"/>
      <c r="B16" s="134"/>
      <c r="C16" s="893"/>
      <c r="D16" s="894"/>
      <c r="E16" s="894"/>
      <c r="F16" s="894"/>
      <c r="G16" s="894"/>
      <c r="H16" s="894"/>
      <c r="I16" s="894"/>
      <c r="J16" s="894"/>
      <c r="K16" s="894"/>
      <c r="L16" s="894"/>
      <c r="M16" s="469"/>
      <c r="N16" s="465"/>
      <c r="O16" s="465"/>
      <c r="P16" s="470"/>
    </row>
    <row r="17" spans="1:40" ht="15" customHeight="1">
      <c r="A17" s="134"/>
      <c r="B17" s="134"/>
      <c r="C17" s="466" t="s">
        <v>446</v>
      </c>
      <c r="D17" s="457"/>
      <c r="E17" s="457"/>
      <c r="F17" s="457"/>
      <c r="G17" s="457"/>
      <c r="H17" s="457"/>
      <c r="I17" s="457"/>
      <c r="J17" s="457"/>
      <c r="K17" s="457"/>
      <c r="L17" s="457"/>
      <c r="M17" s="466" t="s">
        <v>441</v>
      </c>
      <c r="N17" s="457"/>
      <c r="O17" s="457"/>
      <c r="P17" s="458"/>
    </row>
    <row r="18" spans="1:40" ht="15" customHeight="1">
      <c r="A18" s="134"/>
      <c r="B18" s="134"/>
      <c r="C18" s="469"/>
      <c r="D18" s="465"/>
      <c r="E18" s="465"/>
      <c r="F18" s="465"/>
      <c r="G18" s="465"/>
      <c r="H18" s="465"/>
      <c r="I18" s="465"/>
      <c r="J18" s="465"/>
      <c r="K18" s="465"/>
      <c r="L18" s="465"/>
      <c r="M18" s="469"/>
      <c r="N18" s="465"/>
      <c r="O18" s="465"/>
      <c r="P18" s="470"/>
    </row>
    <row r="19" spans="1:40" ht="15" customHeight="1">
      <c r="A19" s="134"/>
      <c r="B19" s="134"/>
      <c r="C19" s="466" t="s">
        <v>447</v>
      </c>
      <c r="D19" s="457"/>
      <c r="E19" s="457"/>
      <c r="F19" s="457"/>
      <c r="G19" s="457"/>
      <c r="H19" s="457"/>
      <c r="I19" s="457"/>
      <c r="J19" s="457"/>
      <c r="K19" s="457"/>
      <c r="L19" s="457"/>
      <c r="M19" s="466" t="s">
        <v>441</v>
      </c>
      <c r="N19" s="457"/>
      <c r="O19" s="457"/>
      <c r="P19" s="458"/>
    </row>
    <row r="20" spans="1:40" ht="15" customHeight="1">
      <c r="A20" s="134"/>
      <c r="B20" s="134"/>
      <c r="C20" s="469"/>
      <c r="D20" s="465"/>
      <c r="E20" s="465"/>
      <c r="F20" s="465"/>
      <c r="G20" s="465"/>
      <c r="H20" s="465"/>
      <c r="I20" s="465"/>
      <c r="J20" s="465"/>
      <c r="K20" s="465"/>
      <c r="L20" s="465"/>
      <c r="M20" s="469"/>
      <c r="N20" s="465"/>
      <c r="O20" s="465"/>
      <c r="P20" s="470"/>
    </row>
    <row r="21" spans="1:40" ht="15" customHeight="1">
      <c r="A21" s="134"/>
      <c r="B21" s="134"/>
      <c r="C21" s="891" t="s">
        <v>448</v>
      </c>
      <c r="D21" s="892"/>
      <c r="E21" s="892"/>
      <c r="F21" s="892"/>
      <c r="G21" s="892"/>
      <c r="H21" s="892"/>
      <c r="I21" s="892"/>
      <c r="J21" s="892"/>
      <c r="K21" s="892"/>
      <c r="L21" s="892"/>
      <c r="M21" s="504" t="s">
        <v>449</v>
      </c>
      <c r="N21" s="523"/>
      <c r="O21" s="523"/>
      <c r="P21" s="505"/>
    </row>
    <row r="22" spans="1:40" ht="15" customHeight="1">
      <c r="A22" s="134"/>
      <c r="B22" s="134"/>
      <c r="C22" s="893"/>
      <c r="D22" s="894"/>
      <c r="E22" s="894"/>
      <c r="F22" s="894"/>
      <c r="G22" s="894"/>
      <c r="H22" s="894"/>
      <c r="I22" s="894"/>
      <c r="J22" s="894"/>
      <c r="K22" s="894"/>
      <c r="L22" s="894"/>
      <c r="M22" s="508"/>
      <c r="N22" s="524"/>
      <c r="O22" s="524"/>
      <c r="P22" s="509"/>
    </row>
    <row r="23" spans="1:40" ht="15" customHeight="1">
      <c r="A23" s="134"/>
      <c r="B23" s="134"/>
      <c r="C23" s="466" t="s">
        <v>450</v>
      </c>
      <c r="D23" s="457"/>
      <c r="E23" s="457"/>
      <c r="F23" s="457"/>
      <c r="G23" s="457"/>
      <c r="H23" s="457"/>
      <c r="I23" s="457"/>
      <c r="J23" s="457"/>
      <c r="K23" s="457"/>
      <c r="L23" s="457"/>
      <c r="M23" s="466" t="s">
        <v>441</v>
      </c>
      <c r="N23" s="457"/>
      <c r="O23" s="457"/>
      <c r="P23" s="458"/>
    </row>
    <row r="24" spans="1:40" ht="15" customHeight="1">
      <c r="A24" s="134"/>
      <c r="B24" s="134"/>
      <c r="C24" s="469"/>
      <c r="D24" s="465"/>
      <c r="E24" s="465"/>
      <c r="F24" s="465"/>
      <c r="G24" s="465"/>
      <c r="H24" s="465"/>
      <c r="I24" s="465"/>
      <c r="J24" s="465"/>
      <c r="K24" s="465"/>
      <c r="L24" s="465"/>
      <c r="M24" s="469"/>
      <c r="N24" s="465"/>
      <c r="O24" s="465"/>
      <c r="P24" s="470"/>
    </row>
    <row r="25" spans="1:40" ht="15" customHeight="1">
      <c r="A25" s="134"/>
      <c r="B25" s="134"/>
      <c r="C25" s="504" t="s">
        <v>451</v>
      </c>
      <c r="D25" s="523"/>
      <c r="E25" s="523"/>
      <c r="F25" s="523"/>
      <c r="G25" s="523"/>
      <c r="H25" s="523"/>
      <c r="I25" s="523"/>
      <c r="J25" s="523"/>
      <c r="K25" s="523"/>
      <c r="L25" s="523"/>
      <c r="M25" s="466" t="s">
        <v>441</v>
      </c>
      <c r="N25" s="457"/>
      <c r="O25" s="457"/>
      <c r="P25" s="458"/>
    </row>
    <row r="26" spans="1:40" ht="15" customHeight="1">
      <c r="A26" s="134"/>
      <c r="B26" s="134"/>
      <c r="C26" s="508"/>
      <c r="D26" s="524"/>
      <c r="E26" s="524"/>
      <c r="F26" s="524"/>
      <c r="G26" s="524"/>
      <c r="H26" s="524"/>
      <c r="I26" s="524"/>
      <c r="J26" s="524"/>
      <c r="K26" s="524"/>
      <c r="L26" s="524"/>
      <c r="M26" s="469"/>
      <c r="N26" s="465"/>
      <c r="O26" s="465"/>
      <c r="P26" s="470"/>
    </row>
    <row r="27" spans="1:40" ht="15" customHeight="1">
      <c r="A27" s="134"/>
      <c r="B27" s="134"/>
      <c r="C27" s="504" t="s">
        <v>452</v>
      </c>
      <c r="D27" s="523"/>
      <c r="E27" s="523"/>
      <c r="F27" s="523"/>
      <c r="G27" s="523"/>
      <c r="H27" s="523"/>
      <c r="I27" s="523"/>
      <c r="J27" s="523"/>
      <c r="K27" s="523"/>
      <c r="L27" s="523"/>
      <c r="M27" s="466" t="s">
        <v>441</v>
      </c>
      <c r="N27" s="457"/>
      <c r="O27" s="457"/>
      <c r="P27" s="458"/>
    </row>
    <row r="28" spans="1:40" ht="15" customHeight="1">
      <c r="A28" s="134"/>
      <c r="B28" s="134"/>
      <c r="C28" s="508"/>
      <c r="D28" s="524"/>
      <c r="E28" s="524"/>
      <c r="F28" s="524"/>
      <c r="G28" s="524"/>
      <c r="H28" s="524"/>
      <c r="I28" s="524"/>
      <c r="J28" s="524"/>
      <c r="K28" s="524"/>
      <c r="L28" s="524"/>
      <c r="M28" s="469"/>
      <c r="N28" s="465"/>
      <c r="O28" s="465"/>
      <c r="P28" s="470"/>
    </row>
    <row r="29" spans="1:40" ht="15" customHeight="1">
      <c r="A29" s="134"/>
      <c r="B29" s="134"/>
      <c r="C29" s="504" t="s">
        <v>555</v>
      </c>
      <c r="D29" s="523"/>
      <c r="E29" s="523"/>
      <c r="F29" s="523"/>
      <c r="G29" s="523"/>
      <c r="H29" s="523"/>
      <c r="I29" s="523"/>
      <c r="J29" s="523"/>
      <c r="K29" s="523"/>
      <c r="L29" s="523"/>
      <c r="M29" s="466" t="s">
        <v>441</v>
      </c>
      <c r="N29" s="457"/>
      <c r="O29" s="457"/>
      <c r="P29" s="458"/>
    </row>
    <row r="30" spans="1:40" ht="15" customHeight="1">
      <c r="A30" s="134"/>
      <c r="B30" s="134"/>
      <c r="C30" s="508"/>
      <c r="D30" s="524"/>
      <c r="E30" s="524"/>
      <c r="F30" s="524"/>
      <c r="G30" s="524"/>
      <c r="H30" s="524"/>
      <c r="I30" s="524"/>
      <c r="J30" s="524"/>
      <c r="K30" s="524"/>
      <c r="L30" s="524"/>
      <c r="M30" s="469"/>
      <c r="N30" s="465"/>
      <c r="O30" s="465"/>
      <c r="P30" s="470"/>
    </row>
    <row r="31" spans="1:40" ht="15" customHeight="1" thickBot="1">
      <c r="A31" s="134"/>
      <c r="B31" s="134"/>
      <c r="C31" s="179"/>
      <c r="D31" s="179"/>
      <c r="E31" s="179"/>
      <c r="F31" s="179"/>
      <c r="G31" s="179"/>
      <c r="H31" s="179"/>
      <c r="I31" s="179"/>
      <c r="J31" s="179"/>
      <c r="K31" s="179"/>
      <c r="L31" s="179"/>
      <c r="M31" s="144"/>
      <c r="N31" s="144"/>
      <c r="O31" s="144"/>
      <c r="P31" s="144"/>
    </row>
    <row r="32" spans="1:40" ht="17.25" customHeight="1" thickTop="1">
      <c r="A32" s="134"/>
      <c r="B32" s="134"/>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459" t="s">
        <v>211</v>
      </c>
      <c r="AJ32" s="460"/>
      <c r="AK32" s="460"/>
      <c r="AL32" s="460"/>
      <c r="AM32" s="460"/>
      <c r="AN32" s="461"/>
    </row>
    <row r="33" spans="1:41" ht="10.5" customHeight="1" thickBot="1">
      <c r="A33" s="134"/>
      <c r="B33" s="134"/>
      <c r="C33" s="134" t="s">
        <v>174</v>
      </c>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462"/>
      <c r="AJ33" s="463"/>
      <c r="AK33" s="463"/>
      <c r="AL33" s="463"/>
      <c r="AM33" s="463"/>
      <c r="AN33" s="464"/>
    </row>
    <row r="34" spans="1:41" ht="17.25" customHeight="1" thickTop="1">
      <c r="A34" s="134"/>
      <c r="B34" s="135" t="s">
        <v>418</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row>
    <row r="35" spans="1:41" ht="17.25" customHeight="1">
      <c r="A35" s="134"/>
      <c r="B35" s="134"/>
      <c r="C35" s="466">
        <v>1</v>
      </c>
      <c r="D35" s="458"/>
      <c r="E35" s="451" t="s">
        <v>419</v>
      </c>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3"/>
      <c r="AI35" s="466"/>
      <c r="AJ35" s="457"/>
      <c r="AK35" s="457"/>
      <c r="AL35" s="457"/>
      <c r="AM35" s="457"/>
      <c r="AN35" s="458"/>
    </row>
    <row r="36" spans="1:41" ht="17.25" customHeight="1">
      <c r="A36" s="134"/>
      <c r="B36" s="134"/>
      <c r="C36" s="469"/>
      <c r="D36" s="470"/>
      <c r="E36" s="454"/>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6"/>
      <c r="AI36" s="469"/>
      <c r="AJ36" s="465"/>
      <c r="AK36" s="465"/>
      <c r="AL36" s="465"/>
      <c r="AM36" s="465"/>
      <c r="AN36" s="470"/>
    </row>
    <row r="37" spans="1:41" ht="17.25" customHeight="1">
      <c r="A37" s="134"/>
      <c r="B37" s="134"/>
      <c r="C37" s="144"/>
      <c r="D37" s="144"/>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4"/>
      <c r="AJ37" s="144"/>
      <c r="AK37" s="144"/>
      <c r="AL37" s="144"/>
      <c r="AM37" s="144"/>
      <c r="AN37" s="144"/>
    </row>
    <row r="38" spans="1:41" s="177" customFormat="1" ht="18" customHeight="1">
      <c r="A38" s="181"/>
      <c r="B38" s="220" t="s">
        <v>420</v>
      </c>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60"/>
    </row>
    <row r="39" spans="1:41" s="222" customFormat="1" ht="18" customHeight="1">
      <c r="A39" s="181"/>
      <c r="B39" s="181"/>
      <c r="C39" s="186" t="s">
        <v>421</v>
      </c>
      <c r="D39" s="179"/>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181"/>
    </row>
    <row r="40" spans="1:41" s="177" customFormat="1" ht="18" customHeight="1">
      <c r="A40" s="183"/>
      <c r="B40" s="183"/>
      <c r="C40" s="504">
        <v>2</v>
      </c>
      <c r="D40" s="505"/>
      <c r="E40" s="553" t="s">
        <v>422</v>
      </c>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844"/>
      <c r="AI40" s="504"/>
      <c r="AJ40" s="523"/>
      <c r="AK40" s="523"/>
      <c r="AL40" s="523"/>
      <c r="AM40" s="523"/>
      <c r="AN40" s="505"/>
    </row>
    <row r="41" spans="1:41" s="177" customFormat="1" ht="18" customHeight="1">
      <c r="A41" s="183"/>
      <c r="B41" s="183"/>
      <c r="C41" s="506"/>
      <c r="D41" s="507"/>
      <c r="E41" s="845"/>
      <c r="F41" s="846"/>
      <c r="G41" s="846"/>
      <c r="H41" s="846"/>
      <c r="I41" s="846"/>
      <c r="J41" s="846"/>
      <c r="K41" s="846"/>
      <c r="L41" s="846"/>
      <c r="M41" s="846"/>
      <c r="N41" s="846"/>
      <c r="O41" s="846"/>
      <c r="P41" s="846"/>
      <c r="Q41" s="846"/>
      <c r="R41" s="846"/>
      <c r="S41" s="846"/>
      <c r="T41" s="846"/>
      <c r="U41" s="846"/>
      <c r="V41" s="846"/>
      <c r="W41" s="846"/>
      <c r="X41" s="846"/>
      <c r="Y41" s="846"/>
      <c r="Z41" s="846"/>
      <c r="AA41" s="846"/>
      <c r="AB41" s="846"/>
      <c r="AC41" s="846"/>
      <c r="AD41" s="846"/>
      <c r="AE41" s="846"/>
      <c r="AF41" s="846"/>
      <c r="AG41" s="846"/>
      <c r="AH41" s="847"/>
      <c r="AI41" s="506"/>
      <c r="AJ41" s="536"/>
      <c r="AK41" s="536"/>
      <c r="AL41" s="536"/>
      <c r="AM41" s="536"/>
      <c r="AN41" s="507"/>
    </row>
    <row r="42" spans="1:41" s="177" customFormat="1" ht="18" customHeight="1">
      <c r="A42" s="183"/>
      <c r="B42" s="183"/>
      <c r="C42" s="506"/>
      <c r="D42" s="507"/>
      <c r="E42" s="845"/>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7"/>
      <c r="AI42" s="506"/>
      <c r="AJ42" s="536"/>
      <c r="AK42" s="536"/>
      <c r="AL42" s="536"/>
      <c r="AM42" s="536"/>
      <c r="AN42" s="507"/>
      <c r="AO42" s="234"/>
    </row>
    <row r="43" spans="1:41" s="177" customFormat="1" ht="18" customHeight="1">
      <c r="A43" s="183"/>
      <c r="B43" s="183"/>
      <c r="C43" s="508"/>
      <c r="D43" s="509"/>
      <c r="E43" s="848"/>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50"/>
      <c r="AI43" s="508"/>
      <c r="AJ43" s="524"/>
      <c r="AK43" s="524"/>
      <c r="AL43" s="524"/>
      <c r="AM43" s="524"/>
      <c r="AN43" s="509"/>
    </row>
    <row r="44" spans="1:41" s="177" customFormat="1" ht="18" customHeight="1">
      <c r="A44" s="183"/>
      <c r="B44" s="183"/>
      <c r="C44" s="504">
        <v>3</v>
      </c>
      <c r="D44" s="505"/>
      <c r="E44" s="553" t="s">
        <v>423</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844"/>
      <c r="AI44" s="504"/>
      <c r="AJ44" s="523"/>
      <c r="AK44" s="523"/>
      <c r="AL44" s="523"/>
      <c r="AM44" s="523"/>
      <c r="AN44" s="505"/>
    </row>
    <row r="45" spans="1:41" s="177" customFormat="1" ht="18" customHeight="1">
      <c r="A45" s="183"/>
      <c r="B45" s="183"/>
      <c r="C45" s="508"/>
      <c r="D45" s="509"/>
      <c r="E45" s="848"/>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50"/>
      <c r="AI45" s="508"/>
      <c r="AJ45" s="524"/>
      <c r="AK45" s="524"/>
      <c r="AL45" s="524"/>
      <c r="AM45" s="524"/>
      <c r="AN45" s="509"/>
    </row>
    <row r="46" spans="1:41" s="177" customFormat="1" ht="18" customHeight="1">
      <c r="A46" s="183"/>
      <c r="B46" s="183"/>
      <c r="C46" s="179"/>
      <c r="D46" s="179"/>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79"/>
      <c r="AJ46" s="179"/>
      <c r="AK46" s="179"/>
      <c r="AL46" s="179"/>
      <c r="AM46" s="179"/>
      <c r="AN46" s="179"/>
    </row>
    <row r="47" spans="1:41" s="177" customFormat="1" ht="18" customHeight="1">
      <c r="A47" s="160"/>
      <c r="B47" s="160"/>
      <c r="C47" s="160" t="s">
        <v>424</v>
      </c>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row>
    <row r="48" spans="1:41" s="177" customFormat="1" ht="18" customHeight="1">
      <c r="A48" s="183"/>
      <c r="B48" s="183"/>
      <c r="C48" s="504">
        <v>4</v>
      </c>
      <c r="D48" s="505"/>
      <c r="E48" s="553" t="s">
        <v>425</v>
      </c>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844"/>
      <c r="AI48" s="853"/>
      <c r="AJ48" s="854"/>
      <c r="AK48" s="854"/>
      <c r="AL48" s="854"/>
      <c r="AM48" s="854"/>
      <c r="AN48" s="855"/>
    </row>
    <row r="49" spans="1:40" s="177" customFormat="1" ht="18" customHeight="1">
      <c r="A49" s="183"/>
      <c r="B49" s="183"/>
      <c r="C49" s="508"/>
      <c r="D49" s="509"/>
      <c r="E49" s="848"/>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850"/>
      <c r="AI49" s="856"/>
      <c r="AJ49" s="857"/>
      <c r="AK49" s="857"/>
      <c r="AL49" s="857"/>
      <c r="AM49" s="857"/>
      <c r="AN49" s="858"/>
    </row>
    <row r="50" spans="1:40" s="177" customFormat="1" ht="18" customHeight="1">
      <c r="A50" s="160"/>
      <c r="B50" s="160"/>
      <c r="C50" s="504">
        <v>5</v>
      </c>
      <c r="D50" s="505"/>
      <c r="E50" s="553" t="s">
        <v>426</v>
      </c>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844"/>
      <c r="AI50" s="862"/>
      <c r="AJ50" s="863"/>
      <c r="AK50" s="863"/>
      <c r="AL50" s="863"/>
      <c r="AM50" s="863"/>
      <c r="AN50" s="864"/>
    </row>
    <row r="51" spans="1:40" s="177" customFormat="1" ht="18" customHeight="1">
      <c r="A51" s="160"/>
      <c r="B51" s="160"/>
      <c r="C51" s="506"/>
      <c r="D51" s="507"/>
      <c r="E51" s="859"/>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c r="AG51" s="860"/>
      <c r="AH51" s="861"/>
      <c r="AI51" s="865"/>
      <c r="AJ51" s="866"/>
      <c r="AK51" s="866"/>
      <c r="AL51" s="866"/>
      <c r="AM51" s="866"/>
      <c r="AN51" s="867"/>
    </row>
    <row r="52" spans="1:40" s="177" customFormat="1" ht="18" customHeight="1">
      <c r="A52" s="160"/>
      <c r="B52" s="160"/>
      <c r="C52" s="506"/>
      <c r="D52" s="507"/>
      <c r="E52" s="871" t="s">
        <v>427</v>
      </c>
      <c r="F52" s="872"/>
      <c r="G52" s="872"/>
      <c r="H52" s="872"/>
      <c r="I52" s="872"/>
      <c r="J52" s="872"/>
      <c r="K52" s="872"/>
      <c r="L52" s="872"/>
      <c r="M52" s="872"/>
      <c r="N52" s="872"/>
      <c r="O52" s="872"/>
      <c r="P52" s="872"/>
      <c r="Q52" s="872"/>
      <c r="R52" s="872"/>
      <c r="S52" s="872"/>
      <c r="T52" s="872"/>
      <c r="U52" s="872"/>
      <c r="V52" s="872"/>
      <c r="W52" s="872"/>
      <c r="X52" s="872"/>
      <c r="Y52" s="872"/>
      <c r="Z52" s="872"/>
      <c r="AA52" s="872"/>
      <c r="AB52" s="872"/>
      <c r="AC52" s="872"/>
      <c r="AD52" s="872"/>
      <c r="AE52" s="872"/>
      <c r="AF52" s="872"/>
      <c r="AG52" s="872"/>
      <c r="AH52" s="873"/>
      <c r="AI52" s="865"/>
      <c r="AJ52" s="866"/>
      <c r="AK52" s="866"/>
      <c r="AL52" s="866"/>
      <c r="AM52" s="866"/>
      <c r="AN52" s="867"/>
    </row>
    <row r="53" spans="1:40" s="177" customFormat="1" ht="18" customHeight="1">
      <c r="A53" s="160"/>
      <c r="B53" s="160"/>
      <c r="C53" s="506"/>
      <c r="D53" s="507"/>
      <c r="E53" s="845"/>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6"/>
      <c r="AH53" s="847"/>
      <c r="AI53" s="865"/>
      <c r="AJ53" s="866"/>
      <c r="AK53" s="866"/>
      <c r="AL53" s="866"/>
      <c r="AM53" s="866"/>
      <c r="AN53" s="867"/>
    </row>
    <row r="54" spans="1:40" s="177" customFormat="1" ht="18" customHeight="1">
      <c r="A54" s="160"/>
      <c r="B54" s="160"/>
      <c r="C54" s="506"/>
      <c r="D54" s="507"/>
      <c r="E54" s="845" t="s">
        <v>428</v>
      </c>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6"/>
      <c r="AH54" s="847"/>
      <c r="AI54" s="865"/>
      <c r="AJ54" s="866"/>
      <c r="AK54" s="866"/>
      <c r="AL54" s="866"/>
      <c r="AM54" s="866"/>
      <c r="AN54" s="867"/>
    </row>
    <row r="55" spans="1:40" s="177" customFormat="1" ht="18" customHeight="1">
      <c r="A55" s="160"/>
      <c r="B55" s="160"/>
      <c r="C55" s="506"/>
      <c r="D55" s="507"/>
      <c r="E55" s="845"/>
      <c r="F55" s="846"/>
      <c r="G55" s="846"/>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7"/>
      <c r="AI55" s="865"/>
      <c r="AJ55" s="866"/>
      <c r="AK55" s="866"/>
      <c r="AL55" s="866"/>
      <c r="AM55" s="866"/>
      <c r="AN55" s="867"/>
    </row>
    <row r="56" spans="1:40" s="177" customFormat="1" ht="18" customHeight="1">
      <c r="A56" s="160"/>
      <c r="B56" s="160"/>
      <c r="C56" s="506"/>
      <c r="D56" s="507"/>
      <c r="E56" s="845"/>
      <c r="F56" s="846"/>
      <c r="G56" s="846"/>
      <c r="H56" s="846"/>
      <c r="I56" s="846"/>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847"/>
      <c r="AI56" s="865"/>
      <c r="AJ56" s="866"/>
      <c r="AK56" s="866"/>
      <c r="AL56" s="866"/>
      <c r="AM56" s="866"/>
      <c r="AN56" s="867"/>
    </row>
    <row r="57" spans="1:40" s="177" customFormat="1" ht="18" customHeight="1">
      <c r="A57" s="160"/>
      <c r="B57" s="160"/>
      <c r="C57" s="506"/>
      <c r="D57" s="507"/>
      <c r="E57" s="845"/>
      <c r="F57" s="846"/>
      <c r="G57" s="846"/>
      <c r="H57" s="846"/>
      <c r="I57" s="846"/>
      <c r="J57" s="846"/>
      <c r="K57" s="846"/>
      <c r="L57" s="846"/>
      <c r="M57" s="846"/>
      <c r="N57" s="846"/>
      <c r="O57" s="846"/>
      <c r="P57" s="846"/>
      <c r="Q57" s="846"/>
      <c r="R57" s="846"/>
      <c r="S57" s="846"/>
      <c r="T57" s="846"/>
      <c r="U57" s="846"/>
      <c r="V57" s="846"/>
      <c r="W57" s="846"/>
      <c r="X57" s="846"/>
      <c r="Y57" s="846"/>
      <c r="Z57" s="846"/>
      <c r="AA57" s="846"/>
      <c r="AB57" s="846"/>
      <c r="AC57" s="846"/>
      <c r="AD57" s="846"/>
      <c r="AE57" s="846"/>
      <c r="AF57" s="846"/>
      <c r="AG57" s="846"/>
      <c r="AH57" s="847"/>
      <c r="AI57" s="865"/>
      <c r="AJ57" s="866"/>
      <c r="AK57" s="866"/>
      <c r="AL57" s="866"/>
      <c r="AM57" s="866"/>
      <c r="AN57" s="867"/>
    </row>
    <row r="58" spans="1:40" s="177" customFormat="1" ht="18" customHeight="1">
      <c r="A58" s="160"/>
      <c r="B58" s="160"/>
      <c r="C58" s="508"/>
      <c r="D58" s="509"/>
      <c r="E58" s="848"/>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50"/>
      <c r="AI58" s="868"/>
      <c r="AJ58" s="869"/>
      <c r="AK58" s="869"/>
      <c r="AL58" s="869"/>
      <c r="AM58" s="869"/>
      <c r="AN58" s="870"/>
    </row>
    <row r="59" spans="1:40" s="177" customFormat="1" ht="18" customHeight="1">
      <c r="A59" s="160"/>
      <c r="B59" s="160"/>
      <c r="C59" s="160"/>
      <c r="D59" s="160"/>
      <c r="E59" s="851" t="s">
        <v>429</v>
      </c>
      <c r="F59" s="851"/>
      <c r="G59" s="851"/>
      <c r="H59" s="851"/>
      <c r="I59" s="851"/>
      <c r="J59" s="851"/>
      <c r="K59" s="851"/>
      <c r="L59" s="851"/>
      <c r="M59" s="851"/>
      <c r="N59" s="851"/>
      <c r="O59" s="851"/>
      <c r="P59" s="851"/>
      <c r="Q59" s="851"/>
      <c r="R59" s="851"/>
      <c r="S59" s="851"/>
      <c r="T59" s="851"/>
      <c r="U59" s="851"/>
      <c r="V59" s="851"/>
      <c r="W59" s="851"/>
      <c r="X59" s="851"/>
      <c r="Y59" s="851"/>
      <c r="Z59" s="851"/>
      <c r="AA59" s="851"/>
      <c r="AB59" s="851"/>
      <c r="AC59" s="851"/>
      <c r="AD59" s="851"/>
      <c r="AE59" s="851"/>
      <c r="AF59" s="851"/>
      <c r="AG59" s="851"/>
      <c r="AH59" s="851"/>
      <c r="AI59" s="851"/>
      <c r="AJ59" s="851"/>
      <c r="AK59" s="851"/>
      <c r="AL59" s="851"/>
      <c r="AM59" s="851"/>
      <c r="AN59" s="851"/>
    </row>
    <row r="60" spans="1:40" s="177" customFormat="1" ht="18" customHeight="1">
      <c r="A60" s="160"/>
      <c r="B60" s="160"/>
      <c r="C60" s="160"/>
      <c r="D60" s="160"/>
      <c r="E60" s="874"/>
      <c r="F60" s="874"/>
      <c r="G60" s="874"/>
      <c r="H60" s="874"/>
      <c r="I60" s="874"/>
      <c r="J60" s="874"/>
      <c r="K60" s="874"/>
      <c r="L60" s="874"/>
      <c r="M60" s="874"/>
      <c r="N60" s="874"/>
      <c r="O60" s="874"/>
      <c r="P60" s="874"/>
      <c r="Q60" s="874"/>
      <c r="R60" s="874"/>
      <c r="S60" s="874"/>
      <c r="T60" s="874"/>
      <c r="U60" s="874"/>
      <c r="V60" s="874"/>
      <c r="W60" s="874"/>
      <c r="X60" s="874"/>
      <c r="Y60" s="874"/>
      <c r="Z60" s="874"/>
      <c r="AA60" s="874"/>
      <c r="AB60" s="874"/>
      <c r="AC60" s="874"/>
      <c r="AD60" s="874"/>
      <c r="AE60" s="874"/>
      <c r="AF60" s="874"/>
      <c r="AG60" s="874"/>
      <c r="AH60" s="874"/>
      <c r="AI60" s="874"/>
      <c r="AJ60" s="874"/>
      <c r="AK60" s="874"/>
      <c r="AL60" s="874"/>
      <c r="AM60" s="874"/>
      <c r="AN60" s="874"/>
    </row>
    <row r="61" spans="1:40" s="177" customFormat="1" ht="18" customHeight="1">
      <c r="A61" s="160"/>
      <c r="B61" s="160"/>
      <c r="C61" s="160"/>
      <c r="D61" s="160"/>
      <c r="E61" s="875"/>
      <c r="F61" s="875"/>
      <c r="G61" s="875"/>
      <c r="H61" s="875"/>
      <c r="I61" s="875"/>
      <c r="J61" s="875"/>
      <c r="K61" s="875"/>
      <c r="L61" s="875"/>
      <c r="M61" s="875"/>
      <c r="N61" s="875"/>
      <c r="O61" s="875"/>
      <c r="P61" s="875"/>
      <c r="Q61" s="875"/>
      <c r="R61" s="875"/>
      <c r="S61" s="875"/>
      <c r="T61" s="875"/>
      <c r="U61" s="875"/>
      <c r="V61" s="875"/>
      <c r="W61" s="875"/>
      <c r="X61" s="875"/>
      <c r="Y61" s="875"/>
      <c r="Z61" s="875"/>
      <c r="AA61" s="875"/>
      <c r="AB61" s="875"/>
      <c r="AC61" s="875"/>
      <c r="AD61" s="875"/>
      <c r="AE61" s="875"/>
      <c r="AF61" s="875"/>
      <c r="AG61" s="875"/>
      <c r="AH61" s="875"/>
      <c r="AI61" s="875"/>
      <c r="AJ61" s="875"/>
      <c r="AK61" s="875"/>
      <c r="AL61" s="875"/>
      <c r="AM61" s="875"/>
      <c r="AN61" s="875"/>
    </row>
    <row r="62" spans="1:40" ht="17.25" customHeight="1">
      <c r="A62" s="134"/>
      <c r="B62" s="134"/>
      <c r="C62" s="532">
        <v>6</v>
      </c>
      <c r="D62" s="532"/>
      <c r="E62" s="553" t="s">
        <v>430</v>
      </c>
      <c r="F62" s="554"/>
      <c r="G62" s="554"/>
      <c r="H62" s="554"/>
      <c r="I62" s="554"/>
      <c r="J62" s="554"/>
      <c r="K62" s="554"/>
      <c r="L62" s="554"/>
      <c r="M62" s="554"/>
      <c r="N62" s="554"/>
      <c r="O62" s="554"/>
      <c r="P62" s="554"/>
      <c r="Q62" s="554"/>
      <c r="R62" s="554"/>
      <c r="S62" s="554"/>
      <c r="T62" s="554"/>
      <c r="U62" s="554"/>
      <c r="V62" s="554"/>
      <c r="W62" s="554"/>
      <c r="X62" s="554"/>
      <c r="Y62" s="554"/>
      <c r="Z62" s="844"/>
      <c r="AA62" s="876" t="s">
        <v>431</v>
      </c>
      <c r="AB62" s="877"/>
      <c r="AC62" s="877"/>
      <c r="AD62" s="877"/>
      <c r="AE62" s="877"/>
      <c r="AF62" s="877"/>
      <c r="AG62" s="877"/>
      <c r="AH62" s="877"/>
      <c r="AI62" s="877"/>
      <c r="AJ62" s="877"/>
      <c r="AK62" s="877"/>
      <c r="AL62" s="877"/>
      <c r="AM62" s="877"/>
      <c r="AN62" s="878"/>
    </row>
    <row r="63" spans="1:40" ht="17.25" customHeight="1">
      <c r="A63" s="134"/>
      <c r="B63" s="134"/>
      <c r="C63" s="532"/>
      <c r="D63" s="532"/>
      <c r="E63" s="845"/>
      <c r="F63" s="846"/>
      <c r="G63" s="846"/>
      <c r="H63" s="846"/>
      <c r="I63" s="846"/>
      <c r="J63" s="846"/>
      <c r="K63" s="846"/>
      <c r="L63" s="846"/>
      <c r="M63" s="846"/>
      <c r="N63" s="846"/>
      <c r="O63" s="846"/>
      <c r="P63" s="846"/>
      <c r="Q63" s="846"/>
      <c r="R63" s="846"/>
      <c r="S63" s="846"/>
      <c r="T63" s="846"/>
      <c r="U63" s="846"/>
      <c r="V63" s="846"/>
      <c r="W63" s="846"/>
      <c r="X63" s="846"/>
      <c r="Y63" s="846"/>
      <c r="Z63" s="847"/>
      <c r="AA63" s="879"/>
      <c r="AB63" s="880"/>
      <c r="AC63" s="880"/>
      <c r="AD63" s="880"/>
      <c r="AE63" s="880"/>
      <c r="AF63" s="880"/>
      <c r="AG63" s="880"/>
      <c r="AH63" s="880"/>
      <c r="AI63" s="880"/>
      <c r="AJ63" s="880"/>
      <c r="AK63" s="880"/>
      <c r="AL63" s="880"/>
      <c r="AM63" s="880"/>
      <c r="AN63" s="881"/>
    </row>
    <row r="64" spans="1:40" ht="17.25" customHeight="1">
      <c r="A64" s="134"/>
      <c r="B64" s="134"/>
      <c r="C64" s="532"/>
      <c r="D64" s="532"/>
      <c r="E64" s="845"/>
      <c r="F64" s="846"/>
      <c r="G64" s="846"/>
      <c r="H64" s="846"/>
      <c r="I64" s="846"/>
      <c r="J64" s="846"/>
      <c r="K64" s="846"/>
      <c r="L64" s="846"/>
      <c r="M64" s="846"/>
      <c r="N64" s="846"/>
      <c r="O64" s="846"/>
      <c r="P64" s="846"/>
      <c r="Q64" s="846"/>
      <c r="R64" s="846"/>
      <c r="S64" s="846"/>
      <c r="T64" s="846"/>
      <c r="U64" s="846"/>
      <c r="V64" s="846"/>
      <c r="W64" s="846"/>
      <c r="X64" s="846"/>
      <c r="Y64" s="846"/>
      <c r="Z64" s="847"/>
      <c r="AA64" s="882" t="s">
        <v>432</v>
      </c>
      <c r="AB64" s="882"/>
      <c r="AC64" s="882"/>
      <c r="AD64" s="882"/>
      <c r="AE64" s="882"/>
      <c r="AF64" s="882"/>
      <c r="AG64" s="882"/>
      <c r="AH64" s="882"/>
      <c r="AI64" s="882"/>
      <c r="AJ64" s="882"/>
      <c r="AK64" s="882"/>
      <c r="AL64" s="882"/>
      <c r="AM64" s="882"/>
      <c r="AN64" s="882"/>
    </row>
    <row r="65" spans="1:40" ht="17.25" customHeight="1">
      <c r="A65" s="134"/>
      <c r="B65" s="134"/>
      <c r="C65" s="532"/>
      <c r="D65" s="532"/>
      <c r="E65" s="848"/>
      <c r="F65" s="849"/>
      <c r="G65" s="849"/>
      <c r="H65" s="849"/>
      <c r="I65" s="849"/>
      <c r="J65" s="849"/>
      <c r="K65" s="849"/>
      <c r="L65" s="849"/>
      <c r="M65" s="849"/>
      <c r="N65" s="849"/>
      <c r="O65" s="849"/>
      <c r="P65" s="849"/>
      <c r="Q65" s="849"/>
      <c r="R65" s="849"/>
      <c r="S65" s="849"/>
      <c r="T65" s="849"/>
      <c r="U65" s="849"/>
      <c r="V65" s="849"/>
      <c r="W65" s="849"/>
      <c r="X65" s="849"/>
      <c r="Y65" s="849"/>
      <c r="Z65" s="850"/>
      <c r="AA65" s="882"/>
      <c r="AB65" s="882"/>
      <c r="AC65" s="882"/>
      <c r="AD65" s="882"/>
      <c r="AE65" s="882"/>
      <c r="AF65" s="882"/>
      <c r="AG65" s="882"/>
      <c r="AH65" s="882"/>
      <c r="AI65" s="882"/>
      <c r="AJ65" s="882"/>
      <c r="AK65" s="882"/>
      <c r="AL65" s="882"/>
      <c r="AM65" s="882"/>
      <c r="AN65" s="882"/>
    </row>
    <row r="66" spans="1:40" ht="17.25" customHeight="1">
      <c r="A66" s="134"/>
      <c r="B66" s="134"/>
      <c r="C66" s="160"/>
      <c r="D66" s="160"/>
      <c r="E66" s="851" t="s">
        <v>433</v>
      </c>
      <c r="F66" s="851"/>
      <c r="G66" s="851"/>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row>
    <row r="67" spans="1:40" ht="17.25" customHeight="1">
      <c r="A67" s="134"/>
      <c r="B67" s="134"/>
      <c r="C67" s="160"/>
      <c r="D67" s="160"/>
      <c r="E67" s="852"/>
      <c r="F67" s="852"/>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row>
    <row r="68" spans="1:40" ht="17.25" customHeight="1">
      <c r="A68" s="134"/>
      <c r="B68" s="134"/>
      <c r="C68" s="531">
        <v>7</v>
      </c>
      <c r="D68" s="531"/>
      <c r="E68" s="451" t="s">
        <v>434</v>
      </c>
      <c r="F68" s="452"/>
      <c r="G68" s="452"/>
      <c r="H68" s="452"/>
      <c r="I68" s="452"/>
      <c r="J68" s="452"/>
      <c r="K68" s="452"/>
      <c r="L68" s="452"/>
      <c r="M68" s="452"/>
      <c r="N68" s="452"/>
      <c r="O68" s="452"/>
      <c r="P68" s="452"/>
      <c r="Q68" s="452"/>
      <c r="R68" s="452"/>
      <c r="S68" s="452"/>
      <c r="T68" s="452"/>
      <c r="U68" s="452"/>
      <c r="V68" s="452"/>
      <c r="W68" s="452"/>
      <c r="X68" s="452"/>
      <c r="Y68" s="452"/>
      <c r="Z68" s="453"/>
      <c r="AA68" s="883" t="s">
        <v>435</v>
      </c>
      <c r="AB68" s="884"/>
      <c r="AC68" s="884"/>
      <c r="AD68" s="884"/>
      <c r="AE68" s="884"/>
      <c r="AF68" s="884"/>
      <c r="AG68" s="884"/>
      <c r="AH68" s="884"/>
      <c r="AI68" s="884"/>
      <c r="AJ68" s="884"/>
      <c r="AK68" s="884"/>
      <c r="AL68" s="884"/>
      <c r="AM68" s="884"/>
      <c r="AN68" s="885"/>
    </row>
    <row r="69" spans="1:40" ht="17.25" customHeight="1">
      <c r="A69" s="134"/>
      <c r="B69" s="134"/>
      <c r="C69" s="531"/>
      <c r="D69" s="531"/>
      <c r="E69" s="557"/>
      <c r="F69" s="558"/>
      <c r="G69" s="558"/>
      <c r="H69" s="558"/>
      <c r="I69" s="558"/>
      <c r="J69" s="558"/>
      <c r="K69" s="558"/>
      <c r="L69" s="558"/>
      <c r="M69" s="558"/>
      <c r="N69" s="558"/>
      <c r="O69" s="558"/>
      <c r="P69" s="558"/>
      <c r="Q69" s="558"/>
      <c r="R69" s="558"/>
      <c r="S69" s="558"/>
      <c r="T69" s="558"/>
      <c r="U69" s="558"/>
      <c r="V69" s="558"/>
      <c r="W69" s="558"/>
      <c r="X69" s="558"/>
      <c r="Y69" s="558"/>
      <c r="Z69" s="559"/>
      <c r="AA69" s="886"/>
      <c r="AB69" s="887"/>
      <c r="AC69" s="887"/>
      <c r="AD69" s="887"/>
      <c r="AE69" s="887"/>
      <c r="AF69" s="887"/>
      <c r="AG69" s="887"/>
      <c r="AH69" s="887"/>
      <c r="AI69" s="887"/>
      <c r="AJ69" s="887"/>
      <c r="AK69" s="887"/>
      <c r="AL69" s="887"/>
      <c r="AM69" s="887"/>
      <c r="AN69" s="888"/>
    </row>
    <row r="70" spans="1:40" ht="17.25" customHeight="1">
      <c r="A70" s="134"/>
      <c r="B70" s="134"/>
      <c r="C70" s="531"/>
      <c r="D70" s="531"/>
      <c r="E70" s="557"/>
      <c r="F70" s="558"/>
      <c r="G70" s="558"/>
      <c r="H70" s="558"/>
      <c r="I70" s="558"/>
      <c r="J70" s="558"/>
      <c r="K70" s="558"/>
      <c r="L70" s="558"/>
      <c r="M70" s="558"/>
      <c r="N70" s="558"/>
      <c r="O70" s="558"/>
      <c r="P70" s="558"/>
      <c r="Q70" s="558"/>
      <c r="R70" s="558"/>
      <c r="S70" s="558"/>
      <c r="T70" s="558"/>
      <c r="U70" s="558"/>
      <c r="V70" s="558"/>
      <c r="W70" s="558"/>
      <c r="X70" s="558"/>
      <c r="Y70" s="558"/>
      <c r="Z70" s="559"/>
      <c r="AA70" s="883" t="s">
        <v>436</v>
      </c>
      <c r="AB70" s="884"/>
      <c r="AC70" s="884"/>
      <c r="AD70" s="884"/>
      <c r="AE70" s="884"/>
      <c r="AF70" s="884"/>
      <c r="AG70" s="884"/>
      <c r="AH70" s="884"/>
      <c r="AI70" s="884"/>
      <c r="AJ70" s="884"/>
      <c r="AK70" s="884"/>
      <c r="AL70" s="884"/>
      <c r="AM70" s="884"/>
      <c r="AN70" s="885"/>
    </row>
    <row r="71" spans="1:40" ht="17.25" customHeight="1">
      <c r="A71" s="134"/>
      <c r="B71" s="134"/>
      <c r="C71" s="531"/>
      <c r="D71" s="531"/>
      <c r="E71" s="454"/>
      <c r="F71" s="455"/>
      <c r="G71" s="455"/>
      <c r="H71" s="455"/>
      <c r="I71" s="455"/>
      <c r="J71" s="455"/>
      <c r="K71" s="455"/>
      <c r="L71" s="455"/>
      <c r="M71" s="455"/>
      <c r="N71" s="455"/>
      <c r="O71" s="455"/>
      <c r="P71" s="455"/>
      <c r="Q71" s="455"/>
      <c r="R71" s="455"/>
      <c r="S71" s="455"/>
      <c r="T71" s="455"/>
      <c r="U71" s="455"/>
      <c r="V71" s="455"/>
      <c r="W71" s="455"/>
      <c r="X71" s="455"/>
      <c r="Y71" s="455"/>
      <c r="Z71" s="456"/>
      <c r="AA71" s="886"/>
      <c r="AB71" s="887"/>
      <c r="AC71" s="887"/>
      <c r="AD71" s="887"/>
      <c r="AE71" s="887"/>
      <c r="AF71" s="887"/>
      <c r="AG71" s="887"/>
      <c r="AH71" s="887"/>
      <c r="AI71" s="887"/>
      <c r="AJ71" s="887"/>
      <c r="AK71" s="887"/>
      <c r="AL71" s="887"/>
      <c r="AM71" s="887"/>
      <c r="AN71" s="888"/>
    </row>
    <row r="72" spans="1:40" ht="17.25" customHeight="1">
      <c r="A72" s="134"/>
      <c r="B72" s="134"/>
      <c r="C72" s="134"/>
      <c r="D72" s="134"/>
      <c r="E72" s="889" t="s">
        <v>437</v>
      </c>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row>
    <row r="73" spans="1:40" ht="17.25" customHeight="1">
      <c r="A73" s="134"/>
      <c r="B73" s="134"/>
      <c r="C73" s="134"/>
      <c r="D73" s="134"/>
      <c r="E73" s="890"/>
      <c r="F73" s="890"/>
      <c r="G73" s="890"/>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row>
    <row r="74" spans="1:40" ht="17.25" customHeight="1">
      <c r="A74" s="134"/>
      <c r="B74" s="134"/>
      <c r="C74" s="134"/>
      <c r="D74" s="134"/>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row>
    <row r="75" spans="1:40" ht="17.25" customHeight="1">
      <c r="A75" s="134"/>
      <c r="B75" s="134"/>
      <c r="C75" s="199" t="s">
        <v>453</v>
      </c>
      <c r="D75" s="144"/>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145"/>
    </row>
    <row r="76" spans="1:40" ht="17.25" customHeight="1">
      <c r="A76" s="134"/>
      <c r="B76" s="134"/>
      <c r="C76" s="466">
        <v>8</v>
      </c>
      <c r="D76" s="458"/>
      <c r="E76" s="553" t="s">
        <v>454</v>
      </c>
      <c r="F76" s="554"/>
      <c r="G76" s="554"/>
      <c r="H76" s="554"/>
      <c r="I76" s="554"/>
      <c r="J76" s="554"/>
      <c r="K76" s="554"/>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844"/>
      <c r="AI76" s="466"/>
      <c r="AJ76" s="457"/>
      <c r="AK76" s="457"/>
      <c r="AL76" s="457"/>
      <c r="AM76" s="457"/>
      <c r="AN76" s="458"/>
    </row>
    <row r="77" spans="1:40" ht="18" customHeight="1">
      <c r="A77" s="153"/>
      <c r="B77" s="153"/>
      <c r="C77" s="467"/>
      <c r="D77" s="468"/>
      <c r="E77" s="845"/>
      <c r="F77" s="846"/>
      <c r="G77" s="846"/>
      <c r="H77" s="846"/>
      <c r="I77" s="846"/>
      <c r="J77" s="846"/>
      <c r="K77" s="846"/>
      <c r="L77" s="846"/>
      <c r="M77" s="846"/>
      <c r="N77" s="846"/>
      <c r="O77" s="846"/>
      <c r="P77" s="846"/>
      <c r="Q77" s="846"/>
      <c r="R77" s="846"/>
      <c r="S77" s="846"/>
      <c r="T77" s="846"/>
      <c r="U77" s="846"/>
      <c r="V77" s="846"/>
      <c r="W77" s="846"/>
      <c r="X77" s="846"/>
      <c r="Y77" s="846"/>
      <c r="Z77" s="846"/>
      <c r="AA77" s="846"/>
      <c r="AB77" s="846"/>
      <c r="AC77" s="846"/>
      <c r="AD77" s="846"/>
      <c r="AE77" s="846"/>
      <c r="AF77" s="846"/>
      <c r="AG77" s="846"/>
      <c r="AH77" s="847"/>
      <c r="AI77" s="467"/>
      <c r="AJ77" s="513"/>
      <c r="AK77" s="513"/>
      <c r="AL77" s="513"/>
      <c r="AM77" s="513"/>
      <c r="AN77" s="468"/>
    </row>
    <row r="78" spans="1:40" ht="18" customHeight="1">
      <c r="A78" s="153"/>
      <c r="B78" s="153"/>
      <c r="C78" s="469"/>
      <c r="D78" s="470"/>
      <c r="E78" s="848"/>
      <c r="F78" s="849"/>
      <c r="G78" s="849"/>
      <c r="H78" s="849"/>
      <c r="I78" s="849"/>
      <c r="J78" s="849"/>
      <c r="K78" s="849"/>
      <c r="L78" s="849"/>
      <c r="M78" s="849"/>
      <c r="N78" s="849"/>
      <c r="O78" s="849"/>
      <c r="P78" s="849"/>
      <c r="Q78" s="849"/>
      <c r="R78" s="849"/>
      <c r="S78" s="849"/>
      <c r="T78" s="849"/>
      <c r="U78" s="849"/>
      <c r="V78" s="849"/>
      <c r="W78" s="849"/>
      <c r="X78" s="849"/>
      <c r="Y78" s="849"/>
      <c r="Z78" s="849"/>
      <c r="AA78" s="849"/>
      <c r="AB78" s="849"/>
      <c r="AC78" s="849"/>
      <c r="AD78" s="849"/>
      <c r="AE78" s="849"/>
      <c r="AF78" s="849"/>
      <c r="AG78" s="849"/>
      <c r="AH78" s="850"/>
      <c r="AI78" s="469"/>
      <c r="AJ78" s="465"/>
      <c r="AK78" s="465"/>
      <c r="AL78" s="465"/>
      <c r="AM78" s="465"/>
      <c r="AN78" s="470"/>
    </row>
    <row r="79" spans="1:40" ht="18" customHeight="1">
      <c r="A79" s="153"/>
      <c r="B79" s="153"/>
      <c r="C79" s="466">
        <v>9</v>
      </c>
      <c r="D79" s="458"/>
      <c r="E79" s="553" t="s">
        <v>455</v>
      </c>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844"/>
      <c r="AI79" s="504"/>
      <c r="AJ79" s="523"/>
      <c r="AK79" s="523"/>
      <c r="AL79" s="523"/>
      <c r="AM79" s="523"/>
      <c r="AN79" s="505"/>
    </row>
    <row r="80" spans="1:40" ht="18" customHeight="1">
      <c r="A80" s="153"/>
      <c r="B80" s="153"/>
      <c r="C80" s="469"/>
      <c r="D80" s="470"/>
      <c r="E80" s="848"/>
      <c r="F80" s="849"/>
      <c r="G80" s="849"/>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50"/>
      <c r="AI80" s="508"/>
      <c r="AJ80" s="524"/>
      <c r="AK80" s="524"/>
      <c r="AL80" s="524"/>
      <c r="AM80" s="524"/>
      <c r="AN80" s="509"/>
    </row>
    <row r="81" spans="1:40" ht="18" customHeight="1">
      <c r="A81" s="153"/>
      <c r="B81" s="153"/>
      <c r="C81" s="466">
        <v>10</v>
      </c>
      <c r="D81" s="458"/>
      <c r="E81" s="553" t="s">
        <v>456</v>
      </c>
      <c r="F81" s="554"/>
      <c r="G81" s="554"/>
      <c r="H81" s="554"/>
      <c r="I81" s="554"/>
      <c r="J81" s="554"/>
      <c r="K81" s="554"/>
      <c r="L81" s="554"/>
      <c r="M81" s="554"/>
      <c r="N81" s="554"/>
      <c r="O81" s="554"/>
      <c r="P81" s="554"/>
      <c r="Q81" s="554"/>
      <c r="R81" s="554"/>
      <c r="S81" s="554"/>
      <c r="T81" s="554"/>
      <c r="U81" s="554"/>
      <c r="V81" s="554"/>
      <c r="W81" s="554"/>
      <c r="X81" s="554"/>
      <c r="Y81" s="554"/>
      <c r="Z81" s="554"/>
      <c r="AA81" s="554"/>
      <c r="AB81" s="554"/>
      <c r="AC81" s="554"/>
      <c r="AD81" s="554"/>
      <c r="AE81" s="554"/>
      <c r="AF81" s="554"/>
      <c r="AG81" s="554"/>
      <c r="AH81" s="844"/>
      <c r="AI81" s="504"/>
      <c r="AJ81" s="523"/>
      <c r="AK81" s="523"/>
      <c r="AL81" s="523"/>
      <c r="AM81" s="523"/>
      <c r="AN81" s="505"/>
    </row>
    <row r="82" spans="1:40" ht="18" customHeight="1">
      <c r="A82" s="153"/>
      <c r="B82" s="153"/>
      <c r="C82" s="469"/>
      <c r="D82" s="470"/>
      <c r="E82" s="848"/>
      <c r="F82" s="849"/>
      <c r="G82" s="849"/>
      <c r="H82" s="849"/>
      <c r="I82" s="849"/>
      <c r="J82" s="849"/>
      <c r="K82" s="849"/>
      <c r="L82" s="849"/>
      <c r="M82" s="849"/>
      <c r="N82" s="849"/>
      <c r="O82" s="849"/>
      <c r="P82" s="849"/>
      <c r="Q82" s="849"/>
      <c r="R82" s="849"/>
      <c r="S82" s="849"/>
      <c r="T82" s="849"/>
      <c r="U82" s="849"/>
      <c r="V82" s="849"/>
      <c r="W82" s="849"/>
      <c r="X82" s="849"/>
      <c r="Y82" s="849"/>
      <c r="Z82" s="849"/>
      <c r="AA82" s="849"/>
      <c r="AB82" s="849"/>
      <c r="AC82" s="849"/>
      <c r="AD82" s="849"/>
      <c r="AE82" s="849"/>
      <c r="AF82" s="849"/>
      <c r="AG82" s="849"/>
      <c r="AH82" s="850"/>
      <c r="AI82" s="508"/>
      <c r="AJ82" s="524"/>
      <c r="AK82" s="524"/>
      <c r="AL82" s="524"/>
      <c r="AM82" s="524"/>
      <c r="AN82" s="509"/>
    </row>
    <row r="83" spans="1:40" ht="18" customHeight="1">
      <c r="A83" s="153"/>
      <c r="B83" s="153"/>
      <c r="C83" s="144"/>
      <c r="D83" s="144"/>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44"/>
      <c r="AJ83" s="144"/>
      <c r="AK83" s="144"/>
      <c r="AL83" s="144"/>
      <c r="AM83" s="144"/>
      <c r="AN83" s="144"/>
    </row>
  </sheetData>
  <mergeCells count="66">
    <mergeCell ref="C19:L20"/>
    <mergeCell ref="M19:P20"/>
    <mergeCell ref="C21:L22"/>
    <mergeCell ref="M21:P22"/>
    <mergeCell ref="C25:L26"/>
    <mergeCell ref="M25:P26"/>
    <mergeCell ref="C13:L14"/>
    <mergeCell ref="M13:P14"/>
    <mergeCell ref="C15:L16"/>
    <mergeCell ref="M15:P16"/>
    <mergeCell ref="C17:L18"/>
    <mergeCell ref="M17:P18"/>
    <mergeCell ref="C81:D82"/>
    <mergeCell ref="E81:AH82"/>
    <mergeCell ref="AI81:AN82"/>
    <mergeCell ref="C27:L28"/>
    <mergeCell ref="M27:P28"/>
    <mergeCell ref="C29:L30"/>
    <mergeCell ref="M29:P30"/>
    <mergeCell ref="C76:D78"/>
    <mergeCell ref="E76:AH78"/>
    <mergeCell ref="AI76:AN78"/>
    <mergeCell ref="C79:D80"/>
    <mergeCell ref="E79:AH80"/>
    <mergeCell ref="AI79:AN80"/>
    <mergeCell ref="C68:D71"/>
    <mergeCell ref="E68:Z71"/>
    <mergeCell ref="AA68:AN69"/>
    <mergeCell ref="AA70:AN71"/>
    <mergeCell ref="E72:AN73"/>
    <mergeCell ref="E66:AN67"/>
    <mergeCell ref="C48:D49"/>
    <mergeCell ref="E48:AH49"/>
    <mergeCell ref="AI48:AN49"/>
    <mergeCell ref="C50:D58"/>
    <mergeCell ref="E50:AH51"/>
    <mergeCell ref="AI50:AN58"/>
    <mergeCell ref="E52:AH53"/>
    <mergeCell ref="E54:AH58"/>
    <mergeCell ref="E59:AN61"/>
    <mergeCell ref="C62:D65"/>
    <mergeCell ref="E62:Z65"/>
    <mergeCell ref="AA62:AN63"/>
    <mergeCell ref="AA64:AN65"/>
    <mergeCell ref="C40:D43"/>
    <mergeCell ref="E40:AH43"/>
    <mergeCell ref="AI40:AN43"/>
    <mergeCell ref="C44:D45"/>
    <mergeCell ref="E44:AH45"/>
    <mergeCell ref="AI44:AN45"/>
    <mergeCell ref="A1:B2"/>
    <mergeCell ref="C1:AN2"/>
    <mergeCell ref="AI32:AN33"/>
    <mergeCell ref="C35:D36"/>
    <mergeCell ref="E35:AH36"/>
    <mergeCell ref="AI35:AN36"/>
    <mergeCell ref="C5:L6"/>
    <mergeCell ref="M5:P6"/>
    <mergeCell ref="C7:L8"/>
    <mergeCell ref="C23:L24"/>
    <mergeCell ref="M23:P24"/>
    <mergeCell ref="M7:P8"/>
    <mergeCell ref="C9:L10"/>
    <mergeCell ref="M9:P10"/>
    <mergeCell ref="C11:L12"/>
    <mergeCell ref="M11:P12"/>
  </mergeCells>
  <phoneticPr fontId="4"/>
  <pageMargins left="0.43307086614173229" right="0.43307086614173229" top="0.35433070866141736" bottom="0.43307086614173229" header="0.27559055118110237" footer="7.874015748031496E-2"/>
  <pageSetup paperSize="9" scale="89" firstPageNumber="10" fitToHeight="0" orientation="portrait" useFirstPageNumber="1" r:id="rId1"/>
  <headerFooter alignWithMargins="0">
    <oddFooter>&amp;C- &amp;P -</oddFooter>
  </headerFooter>
  <rowBreaks count="1" manualBreakCount="1">
    <brk id="46" max="3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0C619-45AD-4125-8F8C-3E37160CF32F}">
  <dimension ref="A1:D16"/>
  <sheetViews>
    <sheetView view="pageBreakPreview" topLeftCell="A14" zoomScale="80" zoomScaleNormal="90" zoomScaleSheetLayoutView="80" workbookViewId="0">
      <selection activeCell="B16" sqref="B16:C16"/>
    </sheetView>
  </sheetViews>
  <sheetFormatPr defaultColWidth="9" defaultRowHeight="13.2"/>
  <cols>
    <col min="1" max="1" width="5.21875" style="79" customWidth="1"/>
    <col min="2" max="2" width="81" style="79" customWidth="1"/>
    <col min="3" max="4" width="15.6640625" style="80" customWidth="1"/>
    <col min="5" max="16384" width="9" style="79"/>
  </cols>
  <sheetData>
    <row r="1" spans="1:4" ht="19.2">
      <c r="A1" s="895" t="s">
        <v>702</v>
      </c>
      <c r="B1" s="895"/>
      <c r="C1" s="895"/>
      <c r="D1" s="241"/>
    </row>
    <row r="2" spans="1:4" ht="15" customHeight="1" thickBot="1">
      <c r="A2" s="100"/>
      <c r="B2" s="100"/>
      <c r="C2" s="100"/>
      <c r="D2" s="100"/>
    </row>
    <row r="3" spans="1:4" s="244" customFormat="1" ht="13.8" thickBot="1">
      <c r="A3" s="896" t="s">
        <v>29</v>
      </c>
      <c r="B3" s="897"/>
      <c r="C3" s="385" t="s">
        <v>198</v>
      </c>
      <c r="D3" s="385" t="s">
        <v>247</v>
      </c>
    </row>
    <row r="4" spans="1:4" s="82" customFormat="1" ht="45.75" customHeight="1" thickBot="1">
      <c r="A4" s="1043" t="s">
        <v>703</v>
      </c>
      <c r="B4" s="1044"/>
      <c r="C4" s="1045" t="s">
        <v>27</v>
      </c>
      <c r="D4" s="1045" t="s">
        <v>27</v>
      </c>
    </row>
    <row r="5" spans="1:4" s="82" customFormat="1" ht="45.75" customHeight="1">
      <c r="A5" s="1043" t="s">
        <v>704</v>
      </c>
      <c r="B5" s="1044"/>
      <c r="C5" s="1045" t="s">
        <v>27</v>
      </c>
      <c r="D5" s="1045" t="s">
        <v>27</v>
      </c>
    </row>
    <row r="6" spans="1:4" s="82" customFormat="1" ht="229.2" customHeight="1">
      <c r="A6" s="1046" t="s">
        <v>705</v>
      </c>
      <c r="B6" s="1047"/>
      <c r="C6" s="1048"/>
      <c r="D6" s="1049" t="s">
        <v>27</v>
      </c>
    </row>
    <row r="7" spans="1:4" s="82" customFormat="1" ht="66.75" customHeight="1">
      <c r="A7" s="1046" t="s">
        <v>706</v>
      </c>
      <c r="B7" s="1047"/>
      <c r="C7" s="1048"/>
      <c r="D7" s="1049" t="s">
        <v>27</v>
      </c>
    </row>
    <row r="8" spans="1:4" s="82" customFormat="1" ht="52.05" customHeight="1">
      <c r="A8" s="1050" t="s">
        <v>707</v>
      </c>
      <c r="B8" s="1051"/>
      <c r="C8" s="1048"/>
      <c r="D8" s="1049" t="s">
        <v>27</v>
      </c>
    </row>
    <row r="9" spans="1:4" ht="38.25" customHeight="1" thickBot="1">
      <c r="A9" s="1052" t="s">
        <v>708</v>
      </c>
      <c r="B9" s="1053"/>
      <c r="C9" s="1054"/>
      <c r="D9" s="1055" t="s">
        <v>27</v>
      </c>
    </row>
    <row r="10" spans="1:4">
      <c r="A10" s="390"/>
      <c r="B10" s="390"/>
      <c r="C10" s="391"/>
      <c r="D10" s="391"/>
    </row>
    <row r="11" spans="1:4">
      <c r="A11" s="390" t="s">
        <v>44</v>
      </c>
      <c r="B11" s="390"/>
      <c r="C11" s="391"/>
      <c r="D11" s="391"/>
    </row>
    <row r="12" spans="1:4" s="386" customFormat="1" ht="95.1" customHeight="1">
      <c r="A12" s="1056"/>
      <c r="B12" s="1057" t="s">
        <v>709</v>
      </c>
      <c r="C12" s="1057"/>
      <c r="D12" s="1058"/>
    </row>
    <row r="13" spans="1:4" s="387" customFormat="1" ht="30.75" customHeight="1">
      <c r="A13" s="1059"/>
      <c r="B13" s="1057" t="s">
        <v>710</v>
      </c>
      <c r="C13" s="1057"/>
      <c r="D13" s="1058"/>
    </row>
    <row r="14" spans="1:4" s="387" customFormat="1" ht="30.75" customHeight="1">
      <c r="A14" s="1056"/>
      <c r="B14" s="1057" t="s">
        <v>711</v>
      </c>
      <c r="C14" s="1057"/>
      <c r="D14" s="1058"/>
    </row>
    <row r="15" spans="1:4" s="387" customFormat="1" ht="281.39999999999998" customHeight="1">
      <c r="A15" s="1060"/>
      <c r="B15" s="1057" t="s">
        <v>712</v>
      </c>
      <c r="C15" s="1057"/>
      <c r="D15" s="1058"/>
    </row>
    <row r="16" spans="1:4" s="386" customFormat="1" ht="189.75" customHeight="1">
      <c r="A16" s="1061"/>
      <c r="B16" s="1057" t="s">
        <v>713</v>
      </c>
      <c r="C16" s="1057"/>
      <c r="D16" s="1058"/>
    </row>
  </sheetData>
  <mergeCells count="13">
    <mergeCell ref="A7:B7"/>
    <mergeCell ref="A1:C1"/>
    <mergeCell ref="A3:B3"/>
    <mergeCell ref="A4:B4"/>
    <mergeCell ref="A5:B5"/>
    <mergeCell ref="A6:B6"/>
    <mergeCell ref="B16:C16"/>
    <mergeCell ref="A8:B8"/>
    <mergeCell ref="A9:B9"/>
    <mergeCell ref="B12:C12"/>
    <mergeCell ref="B13:C13"/>
    <mergeCell ref="B14:C14"/>
    <mergeCell ref="B15:C15"/>
  </mergeCells>
  <phoneticPr fontId="4"/>
  <pageMargins left="0.59" right="0.28000000000000003" top="0.98399999999999999" bottom="0.98399999999999999" header="0.51200000000000001" footer="0.51200000000000001"/>
  <pageSetup paperSize="9" scale="6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O46"/>
  <sheetViews>
    <sheetView view="pageBreakPreview" zoomScale="85" zoomScaleNormal="90" zoomScaleSheetLayoutView="85" workbookViewId="0">
      <selection activeCell="A6" sqref="A6:C6"/>
    </sheetView>
  </sheetViews>
  <sheetFormatPr defaultColWidth="9" defaultRowHeight="13.2"/>
  <cols>
    <col min="1" max="2" width="5.44140625" style="58" customWidth="1"/>
    <col min="3" max="3" width="78.88671875" style="58" customWidth="1"/>
    <col min="4" max="4" width="11.44140625" style="59" bestFit="1" customWidth="1"/>
    <col min="5" max="16384" width="9" style="58"/>
  </cols>
  <sheetData>
    <row r="1" spans="1:4" ht="19.2">
      <c r="A1" s="895" t="s">
        <v>87</v>
      </c>
      <c r="B1" s="895"/>
      <c r="C1" s="895"/>
      <c r="D1" s="895"/>
    </row>
    <row r="2" spans="1:4" ht="19.2">
      <c r="A2" s="236"/>
      <c r="B2" s="236"/>
      <c r="C2" s="236"/>
      <c r="D2" s="236"/>
    </row>
    <row r="3" spans="1:4" ht="18.75" customHeight="1">
      <c r="A3" s="898" t="s">
        <v>86</v>
      </c>
      <c r="B3" s="898"/>
      <c r="C3" s="898"/>
      <c r="D3" s="898"/>
    </row>
    <row r="4" spans="1:4" ht="18.75" customHeight="1">
      <c r="A4" s="899" t="s">
        <v>45</v>
      </c>
      <c r="B4" s="899"/>
      <c r="C4" s="899"/>
      <c r="D4" s="899"/>
    </row>
    <row r="5" spans="1:4" ht="13.8" thickBot="1"/>
    <row r="6" spans="1:4" s="59" customFormat="1" ht="13.8" thickBot="1">
      <c r="A6" s="1062" t="s">
        <v>731</v>
      </c>
      <c r="B6" s="1063"/>
      <c r="C6" s="1064"/>
      <c r="D6" s="65" t="s">
        <v>28</v>
      </c>
    </row>
    <row r="7" spans="1:4" s="62" customFormat="1" ht="132.6" customHeight="1">
      <c r="A7" s="1034" t="s">
        <v>732</v>
      </c>
      <c r="B7" s="1065"/>
      <c r="C7" s="1035"/>
      <c r="D7" s="64" t="s">
        <v>27</v>
      </c>
    </row>
    <row r="8" spans="1:4" s="62" customFormat="1" ht="41.25" customHeight="1">
      <c r="A8" s="1066" t="s">
        <v>85</v>
      </c>
      <c r="B8" s="1067"/>
      <c r="C8" s="1068"/>
      <c r="D8" s="63" t="s">
        <v>93</v>
      </c>
    </row>
    <row r="9" spans="1:4" s="62" customFormat="1" ht="54" customHeight="1">
      <c r="A9" s="1066" t="s">
        <v>84</v>
      </c>
      <c r="B9" s="1067"/>
      <c r="C9" s="1068"/>
      <c r="D9" s="63" t="s">
        <v>83</v>
      </c>
    </row>
    <row r="10" spans="1:4" ht="38.25" customHeight="1" thickBot="1">
      <c r="A10" s="1029" t="s">
        <v>2</v>
      </c>
      <c r="B10" s="1069"/>
      <c r="C10" s="1030"/>
      <c r="D10" s="61" t="s">
        <v>27</v>
      </c>
    </row>
    <row r="11" spans="1:4">
      <c r="A11" s="390"/>
      <c r="B11" s="390"/>
      <c r="C11" s="390"/>
    </row>
    <row r="12" spans="1:4">
      <c r="C12" s="59"/>
      <c r="D12" s="58"/>
    </row>
    <row r="13" spans="1:4" ht="36" customHeight="1">
      <c r="A13" s="901" t="s">
        <v>714</v>
      </c>
      <c r="B13" s="901"/>
      <c r="C13" s="901"/>
    </row>
    <row r="14" spans="1:4" s="75" customFormat="1" ht="16.5" customHeight="1">
      <c r="A14" s="74" t="s">
        <v>104</v>
      </c>
      <c r="B14" s="901" t="s">
        <v>105</v>
      </c>
      <c r="C14" s="901"/>
    </row>
    <row r="15" spans="1:4" ht="144" customHeight="1">
      <c r="B15" s="60" t="s">
        <v>92</v>
      </c>
      <c r="C15" s="900" t="s">
        <v>116</v>
      </c>
      <c r="D15" s="900"/>
    </row>
    <row r="16" spans="1:4" ht="137.4" customHeight="1">
      <c r="B16" s="60" t="s">
        <v>91</v>
      </c>
      <c r="C16" s="900" t="s">
        <v>117</v>
      </c>
      <c r="D16" s="900"/>
    </row>
    <row r="17" spans="1:4" ht="82.2" customHeight="1">
      <c r="B17" s="60" t="s">
        <v>90</v>
      </c>
      <c r="C17" s="900" t="s">
        <v>118</v>
      </c>
      <c r="D17" s="900"/>
    </row>
    <row r="18" spans="1:4" ht="41.25" customHeight="1">
      <c r="B18" s="60" t="s">
        <v>82</v>
      </c>
      <c r="C18" s="900" t="s">
        <v>106</v>
      </c>
      <c r="D18" s="900"/>
    </row>
    <row r="19" spans="1:4" ht="75.75" customHeight="1">
      <c r="B19" s="60" t="s">
        <v>81</v>
      </c>
      <c r="C19" s="900" t="s">
        <v>103</v>
      </c>
      <c r="D19" s="900"/>
    </row>
    <row r="20" spans="1:4" ht="100.5" customHeight="1">
      <c r="A20" s="60"/>
      <c r="B20" s="60"/>
      <c r="C20" s="900" t="s">
        <v>102</v>
      </c>
      <c r="D20" s="900"/>
    </row>
    <row r="21" spans="1:4" ht="33.75" customHeight="1">
      <c r="B21" s="60" t="s">
        <v>89</v>
      </c>
      <c r="C21" s="900" t="s">
        <v>108</v>
      </c>
      <c r="D21" s="900"/>
    </row>
    <row r="22" spans="1:4" ht="66.75" customHeight="1">
      <c r="B22" s="60" t="s">
        <v>88</v>
      </c>
      <c r="C22" s="900" t="s">
        <v>107</v>
      </c>
      <c r="D22" s="900"/>
    </row>
    <row r="23" spans="1:4">
      <c r="A23" s="76" t="s">
        <v>109</v>
      </c>
      <c r="B23" s="58" t="s">
        <v>110</v>
      </c>
      <c r="C23" s="238"/>
      <c r="D23" s="238"/>
    </row>
    <row r="24" spans="1:4" ht="116.4" customHeight="1">
      <c r="B24" s="77" t="s">
        <v>111</v>
      </c>
      <c r="C24" s="902" t="s">
        <v>119</v>
      </c>
      <c r="D24" s="902"/>
    </row>
    <row r="25" spans="1:4" ht="20.25" customHeight="1">
      <c r="B25" s="78" t="s">
        <v>112</v>
      </c>
      <c r="C25" s="902" t="s">
        <v>113</v>
      </c>
      <c r="D25" s="902"/>
    </row>
    <row r="26" spans="1:4" ht="60.75" customHeight="1">
      <c r="B26" s="50"/>
      <c r="C26" s="902" t="s">
        <v>114</v>
      </c>
      <c r="D26" s="902"/>
    </row>
    <row r="27" spans="1:4" ht="55.5" customHeight="1">
      <c r="B27" s="50"/>
      <c r="C27" s="902" t="s">
        <v>120</v>
      </c>
      <c r="D27" s="902"/>
    </row>
    <row r="28" spans="1:4" ht="30" customHeight="1">
      <c r="B28" s="1070" t="s">
        <v>90</v>
      </c>
      <c r="C28" s="902" t="s">
        <v>115</v>
      </c>
      <c r="D28" s="902"/>
    </row>
    <row r="46" spans="41:41">
      <c r="AO46" s="231"/>
    </row>
  </sheetData>
  <mergeCells count="23">
    <mergeCell ref="C28:D28"/>
    <mergeCell ref="C24:D24"/>
    <mergeCell ref="C25:D25"/>
    <mergeCell ref="C26:D26"/>
    <mergeCell ref="C27:D27"/>
    <mergeCell ref="A8:C8"/>
    <mergeCell ref="C18:D18"/>
    <mergeCell ref="C19:D19"/>
    <mergeCell ref="C21:D21"/>
    <mergeCell ref="C22:D22"/>
    <mergeCell ref="A9:C9"/>
    <mergeCell ref="A10:C10"/>
    <mergeCell ref="A13:C13"/>
    <mergeCell ref="C15:D15"/>
    <mergeCell ref="C16:D16"/>
    <mergeCell ref="C17:D17"/>
    <mergeCell ref="B14:C14"/>
    <mergeCell ref="C20:D20"/>
    <mergeCell ref="A1:D1"/>
    <mergeCell ref="A3:D3"/>
    <mergeCell ref="A4:D4"/>
    <mergeCell ref="A6:C6"/>
    <mergeCell ref="A7:C7"/>
  </mergeCells>
  <phoneticPr fontId="4"/>
  <pageMargins left="0.59" right="0.28000000000000003" top="0.98399999999999999" bottom="0.98399999999999999" header="0.51200000000000001" footer="0.51200000000000001"/>
  <pageSetup paperSize="9" scale="9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46"/>
  <sheetViews>
    <sheetView view="pageBreakPreview" zoomScale="85" zoomScaleNormal="90" zoomScaleSheetLayoutView="85" workbookViewId="0">
      <selection activeCell="A6" sqref="A6:C6"/>
    </sheetView>
  </sheetViews>
  <sheetFormatPr defaultColWidth="9" defaultRowHeight="13.2"/>
  <cols>
    <col min="1" max="2" width="4.6640625" style="3" customWidth="1"/>
    <col min="3" max="3" width="78.88671875" style="3" customWidth="1"/>
    <col min="4" max="4" width="11.44140625" style="49" bestFit="1" customWidth="1"/>
    <col min="5" max="16384" width="9" style="3"/>
  </cols>
  <sheetData>
    <row r="1" spans="1:4" ht="19.2">
      <c r="A1" s="903" t="s">
        <v>65</v>
      </c>
      <c r="B1" s="903"/>
      <c r="C1" s="903"/>
      <c r="D1" s="903"/>
    </row>
    <row r="2" spans="1:4" ht="19.2">
      <c r="A2" s="235"/>
      <c r="B2" s="235"/>
      <c r="C2" s="235"/>
      <c r="D2" s="235"/>
    </row>
    <row r="3" spans="1:4" ht="18.75" customHeight="1">
      <c r="A3" s="904" t="s">
        <v>94</v>
      </c>
      <c r="B3" s="904"/>
      <c r="C3" s="904"/>
      <c r="D3" s="904"/>
    </row>
    <row r="4" spans="1:4" ht="18.75" customHeight="1">
      <c r="A4" s="905" t="s">
        <v>122</v>
      </c>
      <c r="B4" s="905"/>
      <c r="C4" s="905"/>
      <c r="D4" s="905"/>
    </row>
    <row r="5" spans="1:4" ht="13.8" thickBot="1"/>
    <row r="6" spans="1:4" s="49" customFormat="1" ht="13.8" thickBot="1">
      <c r="A6" s="1071" t="s">
        <v>731</v>
      </c>
      <c r="B6" s="1072"/>
      <c r="C6" s="1073"/>
      <c r="D6" s="1074" t="s">
        <v>28</v>
      </c>
    </row>
    <row r="7" spans="1:4" s="13" customFormat="1" ht="123.75" customHeight="1">
      <c r="A7" s="1075" t="s">
        <v>123</v>
      </c>
      <c r="B7" s="1076"/>
      <c r="C7" s="1077"/>
      <c r="D7" s="1078" t="s">
        <v>27</v>
      </c>
    </row>
    <row r="8" spans="1:4" s="13" customFormat="1" ht="41.25" customHeight="1">
      <c r="A8" s="1079" t="s">
        <v>85</v>
      </c>
      <c r="B8" s="1080"/>
      <c r="C8" s="1081"/>
      <c r="D8" s="1082" t="s">
        <v>27</v>
      </c>
    </row>
    <row r="9" spans="1:4" s="13" customFormat="1" ht="56.25" customHeight="1">
      <c r="A9" s="1079" t="s">
        <v>121</v>
      </c>
      <c r="B9" s="1080"/>
      <c r="C9" s="1081"/>
      <c r="D9" s="1082" t="s">
        <v>27</v>
      </c>
    </row>
    <row r="10" spans="1:4" ht="38.25" customHeight="1" thickBot="1">
      <c r="A10" s="1083" t="s">
        <v>2</v>
      </c>
      <c r="B10" s="1084"/>
      <c r="C10" s="1085"/>
      <c r="D10" s="1086" t="s">
        <v>27</v>
      </c>
    </row>
    <row r="11" spans="1:4" ht="13.5" customHeight="1">
      <c r="A11" s="1087"/>
      <c r="B11" s="1087"/>
      <c r="C11" s="1087"/>
      <c r="D11" s="1088"/>
    </row>
    <row r="12" spans="1:4">
      <c r="A12" s="1089"/>
      <c r="B12" s="1089"/>
      <c r="C12" s="1089"/>
      <c r="D12" s="1090"/>
    </row>
    <row r="13" spans="1:4" ht="26.25" customHeight="1">
      <c r="A13" s="1091" t="s">
        <v>714</v>
      </c>
      <c r="B13" s="1091"/>
      <c r="C13" s="1091"/>
      <c r="D13" s="391"/>
    </row>
    <row r="14" spans="1:4" ht="15.75" customHeight="1">
      <c r="A14" s="1092" t="s">
        <v>104</v>
      </c>
      <c r="B14" s="1091" t="s">
        <v>105</v>
      </c>
      <c r="C14" s="1091"/>
      <c r="D14" s="1093"/>
    </row>
    <row r="15" spans="1:4" ht="14.25" customHeight="1">
      <c r="A15" s="390"/>
      <c r="B15" s="1094" t="s">
        <v>92</v>
      </c>
      <c r="C15" s="1095" t="s">
        <v>116</v>
      </c>
      <c r="D15" s="1095"/>
    </row>
    <row r="16" spans="1:4" ht="135" customHeight="1">
      <c r="A16" s="390"/>
      <c r="B16" s="1094" t="s">
        <v>91</v>
      </c>
      <c r="C16" s="1096" t="s">
        <v>117</v>
      </c>
      <c r="D16" s="1096"/>
    </row>
    <row r="17" spans="1:4" ht="80.400000000000006" customHeight="1">
      <c r="A17" s="390"/>
      <c r="B17" s="1094" t="s">
        <v>90</v>
      </c>
      <c r="C17" s="1096" t="s">
        <v>118</v>
      </c>
      <c r="D17" s="1096"/>
    </row>
    <row r="18" spans="1:4" ht="39.75" customHeight="1">
      <c r="A18" s="390"/>
      <c r="B18" s="1094" t="s">
        <v>82</v>
      </c>
      <c r="C18" s="1096" t="s">
        <v>106</v>
      </c>
      <c r="D18" s="1096"/>
    </row>
    <row r="19" spans="1:4">
      <c r="A19" s="390"/>
      <c r="B19" s="1094" t="s">
        <v>81</v>
      </c>
      <c r="C19" s="1096" t="s">
        <v>103</v>
      </c>
      <c r="D19" s="1096"/>
    </row>
    <row r="20" spans="1:4" ht="95.4" customHeight="1">
      <c r="A20" s="1094"/>
      <c r="B20" s="1094"/>
      <c r="C20" s="1096" t="s">
        <v>102</v>
      </c>
      <c r="D20" s="1096"/>
    </row>
    <row r="21" spans="1:4" ht="30.75" customHeight="1">
      <c r="A21" s="390"/>
      <c r="B21" s="1094" t="s">
        <v>89</v>
      </c>
      <c r="C21" s="1096" t="s">
        <v>108</v>
      </c>
      <c r="D21" s="1096"/>
    </row>
    <row r="22" spans="1:4" ht="66" customHeight="1">
      <c r="A22" s="390"/>
      <c r="B22" s="1094" t="s">
        <v>88</v>
      </c>
      <c r="C22" s="1096" t="s">
        <v>107</v>
      </c>
      <c r="D22" s="1096"/>
    </row>
    <row r="23" spans="1:4">
      <c r="A23" s="1097" t="s">
        <v>109</v>
      </c>
      <c r="B23" s="390" t="s">
        <v>110</v>
      </c>
      <c r="C23" s="1098"/>
      <c r="D23" s="1098"/>
    </row>
    <row r="24" spans="1:4" ht="108.6" customHeight="1">
      <c r="A24" s="390"/>
      <c r="B24" s="1099" t="s">
        <v>111</v>
      </c>
      <c r="C24" s="1100" t="s">
        <v>119</v>
      </c>
      <c r="D24" s="1100"/>
    </row>
    <row r="25" spans="1:4">
      <c r="A25" s="390"/>
      <c r="B25" s="1101" t="s">
        <v>112</v>
      </c>
      <c r="C25" s="1100" t="s">
        <v>113</v>
      </c>
      <c r="D25" s="1100"/>
    </row>
    <row r="26" spans="1:4" ht="59.25" customHeight="1">
      <c r="A26" s="390"/>
      <c r="B26" s="1102"/>
      <c r="C26" s="1100" t="s">
        <v>114</v>
      </c>
      <c r="D26" s="1100"/>
    </row>
    <row r="27" spans="1:4" ht="60.75" customHeight="1">
      <c r="A27" s="390"/>
      <c r="B27" s="1102"/>
      <c r="C27" s="1100" t="s">
        <v>120</v>
      </c>
      <c r="D27" s="1100"/>
    </row>
    <row r="28" spans="1:4" ht="36" customHeight="1">
      <c r="A28" s="390"/>
      <c r="B28" s="1070" t="s">
        <v>90</v>
      </c>
      <c r="C28" s="1100" t="s">
        <v>115</v>
      </c>
      <c r="D28" s="1100"/>
    </row>
    <row r="46" spans="41:41">
      <c r="AO46" s="230"/>
    </row>
  </sheetData>
  <mergeCells count="23">
    <mergeCell ref="C18:D18"/>
    <mergeCell ref="C17:D17"/>
    <mergeCell ref="C19:D19"/>
    <mergeCell ref="C26:D26"/>
    <mergeCell ref="C27:D27"/>
    <mergeCell ref="C28:D28"/>
    <mergeCell ref="C20:D20"/>
    <mergeCell ref="C21:D21"/>
    <mergeCell ref="C22:D22"/>
    <mergeCell ref="C24:D24"/>
    <mergeCell ref="C25:D25"/>
    <mergeCell ref="A8:C8"/>
    <mergeCell ref="A9:C9"/>
    <mergeCell ref="A10:C10"/>
    <mergeCell ref="A13:C13"/>
    <mergeCell ref="C16:D16"/>
    <mergeCell ref="C15:D15"/>
    <mergeCell ref="B14:C14"/>
    <mergeCell ref="A1:D1"/>
    <mergeCell ref="A3:D3"/>
    <mergeCell ref="A4:D4"/>
    <mergeCell ref="A6:C6"/>
    <mergeCell ref="A7:C7"/>
  </mergeCells>
  <phoneticPr fontId="4"/>
  <pageMargins left="0.59" right="0.28000000000000003" top="0.98399999999999999" bottom="0.98399999999999999" header="0.51200000000000001" footer="0.51200000000000001"/>
  <pageSetup paperSize="9" scale="96"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46"/>
  <sheetViews>
    <sheetView view="pageBreakPreview" topLeftCell="A13" zoomScale="85" zoomScaleNormal="100" zoomScaleSheetLayoutView="85" workbookViewId="0">
      <selection activeCell="A10" sqref="A10:O10"/>
    </sheetView>
  </sheetViews>
  <sheetFormatPr defaultColWidth="9" defaultRowHeight="13.2"/>
  <cols>
    <col min="1" max="1" width="7" style="1" customWidth="1"/>
    <col min="2" max="2" width="8.109375" style="1" customWidth="1"/>
    <col min="3" max="15" width="5.6640625" style="1" customWidth="1"/>
    <col min="16" max="17" width="6.6640625" style="2" customWidth="1"/>
    <col min="18" max="16384" width="9" style="1"/>
  </cols>
  <sheetData>
    <row r="1" spans="1:17" ht="26.25" customHeight="1">
      <c r="A1" s="903" t="s">
        <v>168</v>
      </c>
      <c r="B1" s="903"/>
      <c r="C1" s="903"/>
      <c r="D1" s="903"/>
      <c r="E1" s="903"/>
      <c r="F1" s="903"/>
      <c r="G1" s="903"/>
      <c r="H1" s="903"/>
      <c r="I1" s="903"/>
      <c r="J1" s="903"/>
      <c r="K1" s="903"/>
      <c r="L1" s="903"/>
      <c r="M1" s="903"/>
      <c r="N1" s="903"/>
      <c r="O1" s="903"/>
      <c r="P1" s="903"/>
      <c r="Q1" s="56"/>
    </row>
    <row r="2" spans="1:17" ht="29.25" customHeight="1">
      <c r="A2" s="904" t="s">
        <v>78</v>
      </c>
      <c r="B2" s="904"/>
      <c r="C2" s="904"/>
      <c r="D2" s="904"/>
      <c r="E2" s="904"/>
      <c r="F2" s="904"/>
      <c r="G2" s="904"/>
      <c r="H2" s="904"/>
      <c r="I2" s="904"/>
      <c r="J2" s="904"/>
      <c r="K2" s="904"/>
      <c r="L2" s="904"/>
      <c r="M2" s="904"/>
      <c r="N2" s="904"/>
      <c r="O2" s="904"/>
      <c r="P2" s="904"/>
      <c r="Q2" s="43"/>
    </row>
    <row r="3" spans="1:17" ht="30.75" customHeight="1">
      <c r="A3" s="904" t="s">
        <v>34</v>
      </c>
      <c r="B3" s="904"/>
      <c r="C3" s="904"/>
      <c r="D3" s="904"/>
      <c r="E3" s="904"/>
      <c r="F3" s="904"/>
      <c r="G3" s="904"/>
      <c r="H3" s="904"/>
      <c r="I3" s="904"/>
      <c r="J3" s="904"/>
      <c r="K3" s="904"/>
      <c r="L3" s="904"/>
      <c r="M3" s="904"/>
      <c r="N3" s="904"/>
      <c r="O3" s="904"/>
      <c r="P3" s="904"/>
      <c r="Q3" s="57"/>
    </row>
    <row r="4" spans="1:17" ht="30" customHeight="1" thickBot="1">
      <c r="A4" s="41"/>
      <c r="P4" s="53"/>
      <c r="Q4" s="53"/>
    </row>
    <row r="5" spans="1:17" s="2" customFormat="1" ht="23.25" customHeight="1" thickBot="1">
      <c r="A5" s="928" t="s">
        <v>29</v>
      </c>
      <c r="B5" s="929"/>
      <c r="C5" s="39"/>
      <c r="D5" s="51" t="s">
        <v>50</v>
      </c>
      <c r="E5" s="39"/>
      <c r="F5" s="39"/>
      <c r="G5" s="39"/>
      <c r="H5" s="39"/>
      <c r="I5" s="39"/>
      <c r="J5" s="39"/>
      <c r="K5" s="39"/>
      <c r="L5" s="39"/>
      <c r="M5" s="39"/>
      <c r="N5" s="39"/>
      <c r="O5" s="39"/>
      <c r="P5" s="930" t="s">
        <v>28</v>
      </c>
      <c r="Q5" s="931"/>
    </row>
    <row r="6" spans="1:17" s="5" customFormat="1" ht="89.25" customHeight="1">
      <c r="A6" s="906" t="s">
        <v>51</v>
      </c>
      <c r="B6" s="907"/>
      <c r="C6" s="907"/>
      <c r="D6" s="907"/>
      <c r="E6" s="907"/>
      <c r="F6" s="907"/>
      <c r="G6" s="907"/>
      <c r="H6" s="907"/>
      <c r="I6" s="907"/>
      <c r="J6" s="907"/>
      <c r="K6" s="907"/>
      <c r="L6" s="907"/>
      <c r="M6" s="907"/>
      <c r="N6" s="907"/>
      <c r="O6" s="908"/>
      <c r="P6" s="921" t="s">
        <v>27</v>
      </c>
      <c r="Q6" s="922"/>
    </row>
    <row r="7" spans="1:17" s="45" customFormat="1" ht="30" customHeight="1">
      <c r="A7" s="925" t="s">
        <v>35</v>
      </c>
      <c r="B7" s="926"/>
      <c r="C7" s="926"/>
      <c r="D7" s="926"/>
      <c r="E7" s="926"/>
      <c r="F7" s="926"/>
      <c r="G7" s="926"/>
      <c r="H7" s="926"/>
      <c r="I7" s="926"/>
      <c r="J7" s="926"/>
      <c r="K7" s="926"/>
      <c r="L7" s="926"/>
      <c r="M7" s="926"/>
      <c r="N7" s="926"/>
      <c r="O7" s="927"/>
      <c r="P7" s="923"/>
      <c r="Q7" s="924"/>
    </row>
    <row r="8" spans="1:17" s="45" customFormat="1" ht="43.5" customHeight="1">
      <c r="A8" s="239"/>
      <c r="B8" s="932" t="s">
        <v>36</v>
      </c>
      <c r="C8" s="933"/>
      <c r="D8" s="933"/>
      <c r="E8" s="933"/>
      <c r="F8" s="933"/>
      <c r="G8" s="933"/>
      <c r="H8" s="933"/>
      <c r="I8" s="933"/>
      <c r="J8" s="933"/>
      <c r="K8" s="933"/>
      <c r="L8" s="933"/>
      <c r="M8" s="933"/>
      <c r="N8" s="933"/>
      <c r="O8" s="933"/>
      <c r="P8" s="934" t="s">
        <v>27</v>
      </c>
      <c r="Q8" s="935"/>
    </row>
    <row r="9" spans="1:17" s="45" customFormat="1" ht="39.75" customHeight="1">
      <c r="A9" s="239"/>
      <c r="B9" s="936" t="s">
        <v>37</v>
      </c>
      <c r="C9" s="937"/>
      <c r="D9" s="937"/>
      <c r="E9" s="937"/>
      <c r="F9" s="937"/>
      <c r="G9" s="937"/>
      <c r="H9" s="937"/>
      <c r="I9" s="937"/>
      <c r="J9" s="937"/>
      <c r="K9" s="937"/>
      <c r="L9" s="937"/>
      <c r="M9" s="937"/>
      <c r="N9" s="937"/>
      <c r="O9" s="937"/>
      <c r="P9" s="938" t="s">
        <v>27</v>
      </c>
      <c r="Q9" s="939"/>
    </row>
    <row r="10" spans="1:17" s="5" customFormat="1" ht="49.5" customHeight="1" thickBot="1">
      <c r="A10" s="910" t="s">
        <v>59</v>
      </c>
      <c r="B10" s="940"/>
      <c r="C10" s="940"/>
      <c r="D10" s="940"/>
      <c r="E10" s="940"/>
      <c r="F10" s="940"/>
      <c r="G10" s="940"/>
      <c r="H10" s="940"/>
      <c r="I10" s="940"/>
      <c r="J10" s="940"/>
      <c r="K10" s="940"/>
      <c r="L10" s="940"/>
      <c r="M10" s="940"/>
      <c r="N10" s="940"/>
      <c r="O10" s="941"/>
      <c r="P10" s="942" t="s">
        <v>27</v>
      </c>
      <c r="Q10" s="943"/>
    </row>
    <row r="11" spans="1:17" s="5" customFormat="1" ht="49.5" customHeight="1" thickBot="1">
      <c r="A11" s="915" t="s">
        <v>31</v>
      </c>
      <c r="B11" s="916"/>
      <c r="C11" s="916"/>
      <c r="D11" s="916"/>
      <c r="E11" s="916"/>
      <c r="F11" s="916"/>
      <c r="G11" s="916"/>
      <c r="H11" s="916"/>
      <c r="I11" s="916"/>
      <c r="J11" s="916"/>
      <c r="K11" s="916"/>
      <c r="L11" s="916"/>
      <c r="M11" s="916"/>
      <c r="N11" s="916"/>
      <c r="O11" s="917"/>
      <c r="P11" s="918" t="s">
        <v>27</v>
      </c>
      <c r="Q11" s="919"/>
    </row>
    <row r="12" spans="1:17" s="5" customFormat="1" ht="12.6" customHeight="1">
      <c r="A12" s="8"/>
      <c r="B12" s="7"/>
      <c r="C12" s="7"/>
      <c r="D12" s="7"/>
      <c r="E12" s="7"/>
      <c r="F12" s="7"/>
      <c r="G12" s="7"/>
      <c r="H12" s="7"/>
      <c r="I12" s="7"/>
      <c r="J12" s="7"/>
      <c r="K12" s="7"/>
      <c r="L12" s="7"/>
      <c r="M12" s="7"/>
      <c r="N12" s="7"/>
      <c r="O12" s="7"/>
      <c r="P12" s="6"/>
      <c r="Q12" s="6"/>
    </row>
    <row r="13" spans="1:17" ht="15" customHeight="1">
      <c r="A13" s="1" t="s">
        <v>0</v>
      </c>
    </row>
    <row r="14" spans="1:17" s="4" customFormat="1" ht="70.2" customHeight="1">
      <c r="A14" s="913" t="s">
        <v>522</v>
      </c>
      <c r="B14" s="920"/>
      <c r="C14" s="920"/>
      <c r="D14" s="920"/>
      <c r="E14" s="920"/>
      <c r="F14" s="920"/>
      <c r="G14" s="920"/>
      <c r="H14" s="920"/>
      <c r="I14" s="920"/>
      <c r="J14" s="920"/>
      <c r="K14" s="920"/>
      <c r="L14" s="920"/>
      <c r="M14" s="920"/>
      <c r="N14" s="920"/>
      <c r="O14" s="920"/>
      <c r="P14" s="920"/>
      <c r="Q14" s="920"/>
    </row>
    <row r="15" spans="1:17" s="4" customFormat="1" ht="95.4" customHeight="1">
      <c r="A15" s="913" t="s">
        <v>531</v>
      </c>
      <c r="B15" s="914"/>
      <c r="C15" s="914"/>
      <c r="D15" s="914"/>
      <c r="E15" s="914"/>
      <c r="F15" s="914"/>
      <c r="G15" s="914"/>
      <c r="H15" s="914"/>
      <c r="I15" s="914"/>
      <c r="J15" s="914"/>
      <c r="K15" s="914"/>
      <c r="L15" s="914"/>
      <c r="M15" s="914"/>
      <c r="N15" s="914"/>
      <c r="O15" s="914"/>
      <c r="P15" s="914"/>
      <c r="Q15" s="914"/>
    </row>
    <row r="16" spans="1:17" s="4" customFormat="1" ht="68.400000000000006" customHeight="1">
      <c r="A16" s="913" t="s">
        <v>523</v>
      </c>
      <c r="B16" s="920"/>
      <c r="C16" s="920"/>
      <c r="D16" s="920"/>
      <c r="E16" s="920"/>
      <c r="F16" s="920"/>
      <c r="G16" s="920"/>
      <c r="H16" s="920"/>
      <c r="I16" s="920"/>
      <c r="J16" s="920"/>
      <c r="K16" s="920"/>
      <c r="L16" s="920"/>
      <c r="M16" s="920"/>
      <c r="N16" s="920"/>
      <c r="O16" s="920"/>
      <c r="P16" s="920"/>
      <c r="Q16" s="920"/>
    </row>
    <row r="17" spans="1:17" s="4" customFormat="1" ht="78" customHeight="1">
      <c r="A17" s="913" t="s">
        <v>70</v>
      </c>
      <c r="B17" s="914"/>
      <c r="C17" s="914"/>
      <c r="D17" s="914"/>
      <c r="E17" s="914"/>
      <c r="F17" s="914"/>
      <c r="G17" s="914"/>
      <c r="H17" s="914"/>
      <c r="I17" s="914"/>
      <c r="J17" s="914"/>
      <c r="K17" s="914"/>
      <c r="L17" s="914"/>
      <c r="M17" s="914"/>
      <c r="N17" s="914"/>
      <c r="O17" s="914"/>
      <c r="P17" s="914"/>
      <c r="Q17" s="914"/>
    </row>
    <row r="18" spans="1:17" s="4" customFormat="1" ht="35.25" customHeight="1">
      <c r="A18" s="913" t="s">
        <v>524</v>
      </c>
      <c r="B18" s="914"/>
      <c r="C18" s="914"/>
      <c r="D18" s="914"/>
      <c r="E18" s="914"/>
      <c r="F18" s="914"/>
      <c r="G18" s="914"/>
      <c r="H18" s="914"/>
      <c r="I18" s="914"/>
      <c r="J18" s="914"/>
      <c r="K18" s="914"/>
      <c r="L18" s="914"/>
      <c r="M18" s="914"/>
      <c r="N18" s="914"/>
      <c r="O18" s="914"/>
      <c r="P18" s="914"/>
      <c r="Q18" s="914"/>
    </row>
    <row r="19" spans="1:17" ht="105" customHeight="1">
      <c r="A19" s="913" t="s">
        <v>532</v>
      </c>
      <c r="B19" s="913"/>
      <c r="C19" s="913"/>
      <c r="D19" s="913"/>
      <c r="E19" s="913"/>
      <c r="F19" s="913"/>
      <c r="G19" s="913"/>
      <c r="H19" s="913"/>
      <c r="I19" s="913"/>
      <c r="J19" s="913"/>
      <c r="K19" s="913"/>
      <c r="L19" s="913"/>
      <c r="M19" s="913"/>
      <c r="N19" s="913"/>
      <c r="O19" s="913"/>
      <c r="P19" s="913"/>
      <c r="Q19" s="913"/>
    </row>
    <row r="46" spans="41:41">
      <c r="AO46" s="230"/>
    </row>
  </sheetData>
  <mergeCells count="22">
    <mergeCell ref="A19:Q19"/>
    <mergeCell ref="A6:O6"/>
    <mergeCell ref="P6:Q7"/>
    <mergeCell ref="A7:O7"/>
    <mergeCell ref="A1:P1"/>
    <mergeCell ref="A2:P2"/>
    <mergeCell ref="A3:P3"/>
    <mergeCell ref="A5:B5"/>
    <mergeCell ref="P5:Q5"/>
    <mergeCell ref="B8:O8"/>
    <mergeCell ref="P8:Q8"/>
    <mergeCell ref="B9:O9"/>
    <mergeCell ref="P9:Q9"/>
    <mergeCell ref="A10:O10"/>
    <mergeCell ref="P10:Q10"/>
    <mergeCell ref="A18:Q18"/>
    <mergeCell ref="A17:Q17"/>
    <mergeCell ref="A11:O11"/>
    <mergeCell ref="P11:Q11"/>
    <mergeCell ref="A14:Q14"/>
    <mergeCell ref="A15:Q15"/>
    <mergeCell ref="A16:Q16"/>
  </mergeCells>
  <phoneticPr fontId="4"/>
  <printOptions horizontalCentered="1"/>
  <pageMargins left="0.55118110236220474" right="0.23622047244094491" top="0.47244094488188981" bottom="0.27559055118110237" header="0.31496062992125984" footer="0.19685039370078741"/>
  <pageSetup paperSize="9" scale="94"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O46"/>
  <sheetViews>
    <sheetView view="pageBreakPreview" zoomScale="85" zoomScaleNormal="100" zoomScaleSheetLayoutView="85" workbookViewId="0">
      <selection activeCell="A9" sqref="A9:O9"/>
    </sheetView>
  </sheetViews>
  <sheetFormatPr defaultColWidth="9" defaultRowHeight="13.2"/>
  <cols>
    <col min="1" max="1" width="7" style="1" customWidth="1"/>
    <col min="2" max="2" width="8.109375" style="1" customWidth="1"/>
    <col min="3" max="15" width="5.6640625" style="1" customWidth="1"/>
    <col min="16" max="17" width="6.6640625" style="2" customWidth="1"/>
    <col min="18" max="16384" width="9" style="1"/>
  </cols>
  <sheetData>
    <row r="2" spans="1:17" ht="28.5" customHeight="1">
      <c r="A2" s="903" t="s">
        <v>460</v>
      </c>
      <c r="B2" s="903"/>
      <c r="C2" s="903"/>
      <c r="D2" s="903"/>
      <c r="E2" s="903"/>
      <c r="F2" s="903"/>
      <c r="G2" s="903"/>
      <c r="H2" s="903"/>
      <c r="I2" s="903"/>
      <c r="J2" s="903"/>
      <c r="K2" s="903"/>
      <c r="L2" s="903"/>
      <c r="M2" s="903"/>
      <c r="N2" s="903"/>
      <c r="O2" s="903"/>
      <c r="P2" s="903"/>
      <c r="Q2" s="102"/>
    </row>
    <row r="3" spans="1:17" ht="29.25" customHeight="1">
      <c r="A3" s="904" t="s">
        <v>78</v>
      </c>
      <c r="B3" s="904"/>
      <c r="C3" s="904"/>
      <c r="D3" s="904"/>
      <c r="E3" s="904"/>
      <c r="F3" s="904"/>
      <c r="G3" s="904"/>
      <c r="H3" s="904"/>
      <c r="I3" s="904"/>
      <c r="J3" s="904"/>
      <c r="K3" s="904"/>
      <c r="L3" s="904"/>
      <c r="M3" s="904"/>
      <c r="N3" s="904"/>
      <c r="O3" s="904"/>
      <c r="P3" s="904"/>
      <c r="Q3" s="43"/>
    </row>
    <row r="4" spans="1:17" ht="25.5" customHeight="1">
      <c r="A4" s="904" t="s">
        <v>34</v>
      </c>
      <c r="B4" s="904"/>
      <c r="C4" s="904"/>
      <c r="D4" s="904"/>
      <c r="E4" s="904"/>
      <c r="F4" s="904"/>
      <c r="G4" s="904"/>
      <c r="H4" s="904"/>
      <c r="I4" s="904"/>
      <c r="J4" s="904"/>
      <c r="K4" s="904"/>
      <c r="L4" s="904"/>
      <c r="M4" s="904"/>
      <c r="N4" s="904"/>
      <c r="O4" s="904"/>
      <c r="P4" s="904"/>
      <c r="Q4" s="103"/>
    </row>
    <row r="5" spans="1:17" ht="12" customHeight="1" thickBot="1">
      <c r="A5" s="41"/>
      <c r="P5" s="99"/>
      <c r="Q5" s="99"/>
    </row>
    <row r="6" spans="1:17" s="2" customFormat="1" ht="23.25" customHeight="1" thickBot="1">
      <c r="A6" s="928" t="s">
        <v>29</v>
      </c>
      <c r="B6" s="929"/>
      <c r="C6" s="106"/>
      <c r="D6" s="101" t="s">
        <v>50</v>
      </c>
      <c r="E6" s="106"/>
      <c r="F6" s="106"/>
      <c r="G6" s="106"/>
      <c r="H6" s="106"/>
      <c r="I6" s="106"/>
      <c r="J6" s="106"/>
      <c r="K6" s="106"/>
      <c r="L6" s="106"/>
      <c r="M6" s="106"/>
      <c r="N6" s="106"/>
      <c r="O6" s="106"/>
      <c r="P6" s="930" t="s">
        <v>28</v>
      </c>
      <c r="Q6" s="931"/>
    </row>
    <row r="7" spans="1:17" s="5" customFormat="1" ht="33.75" customHeight="1">
      <c r="A7" s="906" t="s">
        <v>461</v>
      </c>
      <c r="B7" s="907"/>
      <c r="C7" s="907"/>
      <c r="D7" s="907"/>
      <c r="E7" s="907"/>
      <c r="F7" s="907"/>
      <c r="G7" s="907"/>
      <c r="H7" s="907"/>
      <c r="I7" s="907"/>
      <c r="J7" s="907"/>
      <c r="K7" s="907"/>
      <c r="L7" s="907"/>
      <c r="M7" s="907"/>
      <c r="N7" s="907"/>
      <c r="O7" s="908"/>
      <c r="P7" s="921" t="s">
        <v>27</v>
      </c>
      <c r="Q7" s="922"/>
    </row>
    <row r="8" spans="1:17" s="5" customFormat="1" ht="69" customHeight="1">
      <c r="A8" s="944" t="s">
        <v>462</v>
      </c>
      <c r="B8" s="909"/>
      <c r="C8" s="909"/>
      <c r="D8" s="909"/>
      <c r="E8" s="909"/>
      <c r="F8" s="909"/>
      <c r="G8" s="909"/>
      <c r="H8" s="909"/>
      <c r="I8" s="909"/>
      <c r="J8" s="909"/>
      <c r="K8" s="909"/>
      <c r="L8" s="909"/>
      <c r="M8" s="909"/>
      <c r="N8" s="909"/>
      <c r="O8" s="945"/>
      <c r="P8" s="946" t="s">
        <v>27</v>
      </c>
      <c r="Q8" s="947"/>
    </row>
    <row r="9" spans="1:17" s="5" customFormat="1" ht="52.5" customHeight="1">
      <c r="A9" s="944" t="s">
        <v>463</v>
      </c>
      <c r="B9" s="909"/>
      <c r="C9" s="909"/>
      <c r="D9" s="909"/>
      <c r="E9" s="909"/>
      <c r="F9" s="909"/>
      <c r="G9" s="909"/>
      <c r="H9" s="909"/>
      <c r="I9" s="909"/>
      <c r="J9" s="909"/>
      <c r="K9" s="909"/>
      <c r="L9" s="909"/>
      <c r="M9" s="909"/>
      <c r="N9" s="909"/>
      <c r="O9" s="945"/>
      <c r="P9" s="946" t="s">
        <v>27</v>
      </c>
      <c r="Q9" s="947"/>
    </row>
    <row r="10" spans="1:17" s="5" customFormat="1" ht="54.75" customHeight="1" thickBot="1">
      <c r="A10" s="910" t="s">
        <v>715</v>
      </c>
      <c r="B10" s="911"/>
      <c r="C10" s="911"/>
      <c r="D10" s="911"/>
      <c r="E10" s="911"/>
      <c r="F10" s="911"/>
      <c r="G10" s="911"/>
      <c r="H10" s="911"/>
      <c r="I10" s="911"/>
      <c r="J10" s="911"/>
      <c r="K10" s="911"/>
      <c r="L10" s="911"/>
      <c r="M10" s="911"/>
      <c r="N10" s="911"/>
      <c r="O10" s="912"/>
      <c r="P10" s="918" t="s">
        <v>27</v>
      </c>
      <c r="Q10" s="919"/>
    </row>
    <row r="11" spans="1:17" s="5" customFormat="1" ht="11.25" customHeight="1">
      <c r="A11" s="8"/>
      <c r="B11" s="7"/>
      <c r="C11" s="7"/>
      <c r="D11" s="7"/>
      <c r="E11" s="7"/>
      <c r="F11" s="7"/>
      <c r="G11" s="7"/>
      <c r="H11" s="7"/>
      <c r="I11" s="7"/>
      <c r="J11" s="7"/>
      <c r="K11" s="7"/>
      <c r="L11" s="7"/>
      <c r="M11" s="7"/>
      <c r="N11" s="7"/>
      <c r="O11" s="7"/>
      <c r="P11" s="6"/>
      <c r="Q11" s="6"/>
    </row>
    <row r="12" spans="1:17" ht="10.5" customHeight="1"/>
    <row r="13" spans="1:17" ht="4.5" customHeight="1"/>
    <row r="46" spans="41:41">
      <c r="AO46" s="230"/>
    </row>
  </sheetData>
  <mergeCells count="13">
    <mergeCell ref="A10:O10"/>
    <mergeCell ref="P10:Q10"/>
    <mergeCell ref="A8:O8"/>
    <mergeCell ref="P8:Q8"/>
    <mergeCell ref="A9:O9"/>
    <mergeCell ref="P9:Q9"/>
    <mergeCell ref="A7:O7"/>
    <mergeCell ref="P7:Q7"/>
    <mergeCell ref="A2:P2"/>
    <mergeCell ref="A3:P3"/>
    <mergeCell ref="A4:P4"/>
    <mergeCell ref="A6:B6"/>
    <mergeCell ref="P6:Q6"/>
  </mergeCells>
  <phoneticPr fontId="4"/>
  <printOptions horizontalCentered="1"/>
  <pageMargins left="0.55118110236220474" right="0.23622047244094491" top="0.47244094488188981" bottom="0.27559055118110237" header="0.31496062992125984" footer="0.19685039370078741"/>
  <pageSetup paperSize="9" scale="94"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46"/>
  <sheetViews>
    <sheetView view="pageBreakPreview" zoomScale="85" zoomScaleNormal="100" zoomScaleSheetLayoutView="85" workbookViewId="0">
      <selection activeCell="A8" sqref="A8:O8"/>
    </sheetView>
  </sheetViews>
  <sheetFormatPr defaultColWidth="9" defaultRowHeight="13.2"/>
  <cols>
    <col min="1" max="1" width="7" style="1" customWidth="1"/>
    <col min="2" max="2" width="8.109375" style="1" customWidth="1"/>
    <col min="3" max="15" width="5.6640625" style="1" customWidth="1"/>
    <col min="16" max="17" width="6.6640625" style="2" customWidth="1"/>
    <col min="18" max="16384" width="9" style="1"/>
  </cols>
  <sheetData>
    <row r="1" spans="1:17" ht="31.5" customHeight="1">
      <c r="A1" s="903" t="s">
        <v>77</v>
      </c>
      <c r="B1" s="903"/>
      <c r="C1" s="903"/>
      <c r="D1" s="903"/>
      <c r="E1" s="903"/>
      <c r="F1" s="903"/>
      <c r="G1" s="903"/>
      <c r="H1" s="903"/>
      <c r="I1" s="903"/>
      <c r="J1" s="903"/>
      <c r="K1" s="903"/>
      <c r="L1" s="903"/>
      <c r="M1" s="903"/>
      <c r="N1" s="903"/>
      <c r="O1" s="903"/>
      <c r="P1" s="903"/>
      <c r="Q1" s="44"/>
    </row>
    <row r="2" spans="1:17" ht="30.75" customHeight="1">
      <c r="A2" s="904" t="s">
        <v>30</v>
      </c>
      <c r="B2" s="904"/>
      <c r="C2" s="904"/>
      <c r="D2" s="904"/>
      <c r="E2" s="904"/>
      <c r="F2" s="904"/>
      <c r="G2" s="904"/>
      <c r="H2" s="904"/>
      <c r="I2" s="904"/>
      <c r="J2" s="904"/>
      <c r="K2" s="904"/>
      <c r="L2" s="904"/>
      <c r="M2" s="904"/>
      <c r="N2" s="904"/>
      <c r="O2" s="904"/>
      <c r="P2" s="904"/>
      <c r="Q2" s="43"/>
    </row>
    <row r="3" spans="1:17" ht="32.25" customHeight="1">
      <c r="A3" s="904" t="s">
        <v>38</v>
      </c>
      <c r="B3" s="904"/>
      <c r="C3" s="904"/>
      <c r="D3" s="904"/>
      <c r="E3" s="904"/>
      <c r="F3" s="904"/>
      <c r="G3" s="904"/>
      <c r="H3" s="904"/>
      <c r="I3" s="904"/>
      <c r="J3" s="904"/>
      <c r="K3" s="904"/>
      <c r="L3" s="904"/>
      <c r="M3" s="904"/>
      <c r="N3" s="904"/>
      <c r="O3" s="904"/>
      <c r="P3" s="904"/>
      <c r="Q3" s="42"/>
    </row>
    <row r="4" spans="1:17" ht="30" customHeight="1" thickBot="1">
      <c r="A4" s="41"/>
      <c r="P4" s="40"/>
      <c r="Q4" s="40"/>
    </row>
    <row r="5" spans="1:17" s="2" customFormat="1" ht="23.25" customHeight="1" thickBot="1">
      <c r="A5" s="928" t="s">
        <v>29</v>
      </c>
      <c r="B5" s="929"/>
      <c r="C5" s="39"/>
      <c r="D5" s="51" t="s">
        <v>48</v>
      </c>
      <c r="E5" s="39"/>
      <c r="F5" s="39"/>
      <c r="G5" s="39"/>
      <c r="H5" s="39"/>
      <c r="I5" s="39"/>
      <c r="J5" s="39"/>
      <c r="K5" s="39"/>
      <c r="L5" s="39"/>
      <c r="M5" s="39"/>
      <c r="N5" s="39"/>
      <c r="O5" s="39"/>
      <c r="P5" s="930" t="s">
        <v>28</v>
      </c>
      <c r="Q5" s="931"/>
    </row>
    <row r="6" spans="1:17" s="5" customFormat="1" ht="54.75" customHeight="1">
      <c r="A6" s="948" t="s">
        <v>49</v>
      </c>
      <c r="B6" s="949"/>
      <c r="C6" s="949"/>
      <c r="D6" s="949"/>
      <c r="E6" s="949"/>
      <c r="F6" s="949"/>
      <c r="G6" s="949"/>
      <c r="H6" s="949"/>
      <c r="I6" s="949"/>
      <c r="J6" s="949"/>
      <c r="K6" s="949"/>
      <c r="L6" s="949"/>
      <c r="M6" s="949"/>
      <c r="N6" s="949"/>
      <c r="O6" s="950"/>
      <c r="P6" s="921" t="s">
        <v>27</v>
      </c>
      <c r="Q6" s="951"/>
    </row>
    <row r="7" spans="1:17" s="5" customFormat="1" ht="49.5" customHeight="1">
      <c r="A7" s="952" t="s">
        <v>39</v>
      </c>
      <c r="B7" s="953"/>
      <c r="C7" s="953"/>
      <c r="D7" s="953"/>
      <c r="E7" s="953"/>
      <c r="F7" s="953"/>
      <c r="G7" s="953"/>
      <c r="H7" s="953"/>
      <c r="I7" s="953"/>
      <c r="J7" s="953"/>
      <c r="K7" s="953"/>
      <c r="L7" s="953"/>
      <c r="M7" s="953"/>
      <c r="N7" s="953"/>
      <c r="O7" s="954"/>
      <c r="P7" s="955" t="s">
        <v>27</v>
      </c>
      <c r="Q7" s="956"/>
    </row>
    <row r="8" spans="1:17" s="5" customFormat="1" ht="49.5" customHeight="1" thickBot="1">
      <c r="A8" s="915" t="s">
        <v>32</v>
      </c>
      <c r="B8" s="916"/>
      <c r="C8" s="916"/>
      <c r="D8" s="916"/>
      <c r="E8" s="916"/>
      <c r="F8" s="916"/>
      <c r="G8" s="916"/>
      <c r="H8" s="916"/>
      <c r="I8" s="916"/>
      <c r="J8" s="916"/>
      <c r="K8" s="916"/>
      <c r="L8" s="916"/>
      <c r="M8" s="916"/>
      <c r="N8" s="916"/>
      <c r="O8" s="917"/>
      <c r="P8" s="918" t="s">
        <v>27</v>
      </c>
      <c r="Q8" s="919"/>
    </row>
    <row r="9" spans="1:17" ht="37.5" customHeight="1">
      <c r="A9" s="957" t="s">
        <v>556</v>
      </c>
      <c r="B9" s="957"/>
      <c r="C9" s="957"/>
    </row>
    <row r="10" spans="1:17" s="4" customFormat="1" ht="34.5" customHeight="1">
      <c r="A10" s="913" t="s">
        <v>40</v>
      </c>
      <c r="B10" s="914"/>
      <c r="C10" s="914"/>
      <c r="D10" s="914"/>
      <c r="E10" s="914"/>
      <c r="F10" s="914"/>
      <c r="G10" s="914"/>
      <c r="H10" s="914"/>
      <c r="I10" s="914"/>
      <c r="J10" s="914"/>
      <c r="K10" s="914"/>
      <c r="L10" s="914"/>
      <c r="M10" s="914"/>
      <c r="N10" s="914"/>
      <c r="O10" s="914"/>
      <c r="P10" s="914"/>
      <c r="Q10" s="914"/>
    </row>
    <row r="46" spans="41:41">
      <c r="AO46" s="230"/>
    </row>
  </sheetData>
  <mergeCells count="13">
    <mergeCell ref="A1:P1"/>
    <mergeCell ref="A2:P2"/>
    <mergeCell ref="A3:P3"/>
    <mergeCell ref="A5:B5"/>
    <mergeCell ref="P5:Q5"/>
    <mergeCell ref="A6:O6"/>
    <mergeCell ref="P6:Q6"/>
    <mergeCell ref="A8:O8"/>
    <mergeCell ref="P8:Q8"/>
    <mergeCell ref="A10:Q10"/>
    <mergeCell ref="A7:O7"/>
    <mergeCell ref="P7:Q7"/>
    <mergeCell ref="A9:C9"/>
  </mergeCells>
  <phoneticPr fontId="4"/>
  <printOptions horizontalCentered="1"/>
  <pageMargins left="0.55118110236220474" right="0.23622047244094491" top="0.47244094488188981" bottom="0.27559055118110237" header="0.31496062992125984" footer="0.19685039370078741"/>
  <pageSetup paperSize="9" scale="94"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46"/>
  <sheetViews>
    <sheetView view="pageBreakPreview" topLeftCell="A12" zoomScale="85" zoomScaleNormal="100" zoomScaleSheetLayoutView="85" workbookViewId="0">
      <selection activeCell="A21" sqref="A21:Q21"/>
    </sheetView>
  </sheetViews>
  <sheetFormatPr defaultColWidth="9" defaultRowHeight="13.2"/>
  <cols>
    <col min="1" max="1" width="7" style="1" customWidth="1"/>
    <col min="2" max="2" width="8.109375" style="1" customWidth="1"/>
    <col min="3" max="15" width="5.6640625" style="1" customWidth="1"/>
    <col min="16" max="17" width="6.6640625" style="2" customWidth="1"/>
    <col min="18" max="16384" width="9" style="1"/>
  </cols>
  <sheetData>
    <row r="1" spans="1:17" ht="28.5" customHeight="1">
      <c r="A1" s="903" t="s">
        <v>72</v>
      </c>
      <c r="B1" s="903"/>
      <c r="C1" s="903"/>
      <c r="D1" s="903"/>
      <c r="E1" s="903"/>
      <c r="F1" s="903"/>
      <c r="G1" s="903"/>
      <c r="H1" s="903"/>
      <c r="I1" s="903"/>
      <c r="J1" s="903"/>
      <c r="K1" s="903"/>
      <c r="L1" s="903"/>
      <c r="M1" s="903"/>
      <c r="N1" s="903"/>
      <c r="O1" s="903"/>
      <c r="P1" s="903"/>
      <c r="Q1" s="56"/>
    </row>
    <row r="2" spans="1:17" ht="29.25" customHeight="1">
      <c r="A2" s="904" t="s">
        <v>78</v>
      </c>
      <c r="B2" s="904"/>
      <c r="C2" s="904"/>
      <c r="D2" s="904"/>
      <c r="E2" s="904"/>
      <c r="F2" s="904"/>
      <c r="G2" s="904"/>
      <c r="H2" s="904"/>
      <c r="I2" s="904"/>
      <c r="J2" s="904"/>
      <c r="K2" s="904"/>
      <c r="L2" s="904"/>
      <c r="M2" s="904"/>
      <c r="N2" s="904"/>
      <c r="O2" s="904"/>
      <c r="P2" s="904"/>
      <c r="Q2" s="43"/>
    </row>
    <row r="3" spans="1:17" ht="25.5" customHeight="1">
      <c r="A3" s="904" t="s">
        <v>34</v>
      </c>
      <c r="B3" s="904"/>
      <c r="C3" s="904"/>
      <c r="D3" s="904"/>
      <c r="E3" s="904"/>
      <c r="F3" s="904"/>
      <c r="G3" s="904"/>
      <c r="H3" s="904"/>
      <c r="I3" s="904"/>
      <c r="J3" s="904"/>
      <c r="K3" s="904"/>
      <c r="L3" s="904"/>
      <c r="M3" s="904"/>
      <c r="N3" s="904"/>
      <c r="O3" s="904"/>
      <c r="P3" s="904"/>
      <c r="Q3" s="57"/>
    </row>
    <row r="4" spans="1:17" ht="12" customHeight="1" thickBot="1">
      <c r="A4" s="41"/>
      <c r="P4" s="53"/>
      <c r="Q4" s="53"/>
    </row>
    <row r="5" spans="1:17" s="2" customFormat="1" ht="23.25" customHeight="1" thickBot="1">
      <c r="A5" s="928" t="s">
        <v>29</v>
      </c>
      <c r="B5" s="929"/>
      <c r="C5" s="39"/>
      <c r="D5" s="52" t="s">
        <v>50</v>
      </c>
      <c r="E5" s="39"/>
      <c r="F5" s="39"/>
      <c r="G5" s="39"/>
      <c r="H5" s="39"/>
      <c r="I5" s="39"/>
      <c r="J5" s="39"/>
      <c r="K5" s="39"/>
      <c r="L5" s="39"/>
      <c r="M5" s="39"/>
      <c r="N5" s="39"/>
      <c r="O5" s="39"/>
      <c r="P5" s="930" t="s">
        <v>28</v>
      </c>
      <c r="Q5" s="931"/>
    </row>
    <row r="6" spans="1:17" s="5" customFormat="1" ht="37.5" customHeight="1">
      <c r="A6" s="906" t="s">
        <v>52</v>
      </c>
      <c r="B6" s="907"/>
      <c r="C6" s="907"/>
      <c r="D6" s="907"/>
      <c r="E6" s="907"/>
      <c r="F6" s="907"/>
      <c r="G6" s="907"/>
      <c r="H6" s="907"/>
      <c r="I6" s="907"/>
      <c r="J6" s="907"/>
      <c r="K6" s="907"/>
      <c r="L6" s="907"/>
      <c r="M6" s="907"/>
      <c r="N6" s="907"/>
      <c r="O6" s="908"/>
      <c r="P6" s="921" t="s">
        <v>27</v>
      </c>
      <c r="Q6" s="922"/>
    </row>
    <row r="7" spans="1:17" s="45" customFormat="1" ht="18.75" customHeight="1">
      <c r="A7" s="925" t="s">
        <v>53</v>
      </c>
      <c r="B7" s="926"/>
      <c r="C7" s="926"/>
      <c r="D7" s="926"/>
      <c r="E7" s="926"/>
      <c r="F7" s="926"/>
      <c r="G7" s="926"/>
      <c r="H7" s="926"/>
      <c r="I7" s="926"/>
      <c r="J7" s="926"/>
      <c r="K7" s="926"/>
      <c r="L7" s="926"/>
      <c r="M7" s="926"/>
      <c r="N7" s="926"/>
      <c r="O7" s="927"/>
      <c r="P7" s="923"/>
      <c r="Q7" s="924"/>
    </row>
    <row r="8" spans="1:17" s="45" customFormat="1" ht="26.25" customHeight="1">
      <c r="A8" s="925" t="s">
        <v>54</v>
      </c>
      <c r="B8" s="926"/>
      <c r="C8" s="926"/>
      <c r="D8" s="926"/>
      <c r="E8" s="926"/>
      <c r="F8" s="926"/>
      <c r="G8" s="926"/>
      <c r="H8" s="926"/>
      <c r="I8" s="926"/>
      <c r="J8" s="926"/>
      <c r="K8" s="926"/>
      <c r="L8" s="926"/>
      <c r="M8" s="926"/>
      <c r="N8" s="926"/>
      <c r="O8" s="927"/>
      <c r="P8" s="54"/>
      <c r="Q8" s="55"/>
    </row>
    <row r="9" spans="1:17" s="45" customFormat="1" ht="37.5" customHeight="1">
      <c r="A9" s="239"/>
      <c r="B9" s="936" t="s">
        <v>41</v>
      </c>
      <c r="C9" s="937"/>
      <c r="D9" s="937"/>
      <c r="E9" s="937"/>
      <c r="F9" s="937"/>
      <c r="G9" s="937"/>
      <c r="H9" s="937"/>
      <c r="I9" s="937"/>
      <c r="J9" s="937"/>
      <c r="K9" s="937"/>
      <c r="L9" s="937"/>
      <c r="M9" s="937"/>
      <c r="N9" s="937"/>
      <c r="O9" s="937"/>
      <c r="P9" s="938" t="s">
        <v>27</v>
      </c>
      <c r="Q9" s="939"/>
    </row>
    <row r="10" spans="1:17" s="5" customFormat="1" ht="54.75" customHeight="1">
      <c r="A10" s="962" t="s">
        <v>79</v>
      </c>
      <c r="B10" s="963"/>
      <c r="C10" s="963"/>
      <c r="D10" s="963"/>
      <c r="E10" s="963"/>
      <c r="F10" s="963"/>
      <c r="G10" s="963"/>
      <c r="H10" s="963"/>
      <c r="I10" s="963"/>
      <c r="J10" s="963"/>
      <c r="K10" s="963"/>
      <c r="L10" s="963"/>
      <c r="M10" s="963"/>
      <c r="N10" s="963"/>
      <c r="O10" s="964"/>
      <c r="P10" s="923" t="s">
        <v>27</v>
      </c>
      <c r="Q10" s="965"/>
    </row>
    <row r="11" spans="1:17" s="5" customFormat="1" ht="37.5" customHeight="1">
      <c r="A11" s="944" t="s">
        <v>80</v>
      </c>
      <c r="B11" s="909"/>
      <c r="C11" s="909"/>
      <c r="D11" s="909"/>
      <c r="E11" s="909"/>
      <c r="F11" s="909"/>
      <c r="G11" s="909"/>
      <c r="H11" s="909"/>
      <c r="I11" s="909"/>
      <c r="J11" s="909"/>
      <c r="K11" s="909"/>
      <c r="L11" s="909"/>
      <c r="M11" s="909"/>
      <c r="N11" s="909"/>
      <c r="O11" s="945"/>
      <c r="P11" s="946" t="s">
        <v>27</v>
      </c>
      <c r="Q11" s="947"/>
    </row>
    <row r="12" spans="1:17" s="5" customFormat="1" ht="37.5" customHeight="1">
      <c r="A12" s="944" t="s">
        <v>63</v>
      </c>
      <c r="B12" s="909"/>
      <c r="C12" s="909"/>
      <c r="D12" s="909"/>
      <c r="E12" s="909"/>
      <c r="F12" s="909"/>
      <c r="G12" s="909"/>
      <c r="H12" s="909"/>
      <c r="I12" s="909"/>
      <c r="J12" s="909"/>
      <c r="K12" s="909"/>
      <c r="L12" s="909"/>
      <c r="M12" s="909"/>
      <c r="N12" s="909"/>
      <c r="O12" s="945"/>
      <c r="P12" s="946" t="s">
        <v>27</v>
      </c>
      <c r="Q12" s="947"/>
    </row>
    <row r="13" spans="1:17" s="5" customFormat="1" ht="37.5" customHeight="1" thickBot="1">
      <c r="A13" s="958" t="s">
        <v>31</v>
      </c>
      <c r="B13" s="959"/>
      <c r="C13" s="959"/>
      <c r="D13" s="959"/>
      <c r="E13" s="959"/>
      <c r="F13" s="959"/>
      <c r="G13" s="959"/>
      <c r="H13" s="959"/>
      <c r="I13" s="959"/>
      <c r="J13" s="959"/>
      <c r="K13" s="959"/>
      <c r="L13" s="959"/>
      <c r="M13" s="959"/>
      <c r="N13" s="959"/>
      <c r="O13" s="960"/>
      <c r="P13" s="942" t="s">
        <v>27</v>
      </c>
      <c r="Q13" s="943"/>
    </row>
    <row r="14" spans="1:17" s="5" customFormat="1" ht="11.25" customHeight="1">
      <c r="A14" s="8"/>
      <c r="B14" s="7"/>
      <c r="C14" s="7"/>
      <c r="D14" s="7"/>
      <c r="E14" s="7"/>
      <c r="F14" s="7"/>
      <c r="G14" s="7"/>
      <c r="H14" s="7"/>
      <c r="I14" s="7"/>
      <c r="J14" s="7"/>
      <c r="K14" s="7"/>
      <c r="L14" s="7"/>
      <c r="M14" s="7"/>
      <c r="N14" s="7"/>
      <c r="O14" s="7"/>
      <c r="P14" s="6"/>
      <c r="Q14" s="6"/>
    </row>
    <row r="15" spans="1:17" ht="10.5" customHeight="1"/>
    <row r="16" spans="1:17" ht="4.5" customHeight="1"/>
    <row r="17" spans="1:17" ht="37.5" customHeight="1">
      <c r="A17" s="961" t="s">
        <v>716</v>
      </c>
      <c r="B17" s="961"/>
      <c r="C17" s="961"/>
    </row>
    <row r="18" spans="1:17" s="4" customFormat="1" ht="30.75" customHeight="1">
      <c r="A18" s="913" t="s">
        <v>541</v>
      </c>
      <c r="B18" s="914"/>
      <c r="C18" s="914"/>
      <c r="D18" s="914"/>
      <c r="E18" s="914"/>
      <c r="F18" s="914"/>
      <c r="G18" s="914"/>
      <c r="H18" s="914"/>
      <c r="I18" s="914"/>
      <c r="J18" s="914"/>
      <c r="K18" s="914"/>
      <c r="L18" s="914"/>
      <c r="M18" s="914"/>
      <c r="N18" s="914"/>
      <c r="O18" s="914"/>
      <c r="P18" s="914"/>
      <c r="Q18" s="914"/>
    </row>
    <row r="19" spans="1:17" s="4" customFormat="1" ht="72.599999999999994" customHeight="1">
      <c r="A19" s="913" t="s">
        <v>74</v>
      </c>
      <c r="B19" s="914"/>
      <c r="C19" s="914"/>
      <c r="D19" s="914"/>
      <c r="E19" s="914"/>
      <c r="F19" s="914"/>
      <c r="G19" s="914"/>
      <c r="H19" s="914"/>
      <c r="I19" s="914"/>
      <c r="J19" s="914"/>
      <c r="K19" s="914"/>
      <c r="L19" s="914"/>
      <c r="M19" s="914"/>
      <c r="N19" s="914"/>
      <c r="O19" s="914"/>
      <c r="P19" s="914"/>
      <c r="Q19" s="914"/>
    </row>
    <row r="20" spans="1:17" s="4" customFormat="1" ht="137.25" customHeight="1">
      <c r="A20" s="913" t="s">
        <v>733</v>
      </c>
      <c r="B20" s="914"/>
      <c r="C20" s="914"/>
      <c r="D20" s="914"/>
      <c r="E20" s="914"/>
      <c r="F20" s="914"/>
      <c r="G20" s="914"/>
      <c r="H20" s="914"/>
      <c r="I20" s="914"/>
      <c r="J20" s="914"/>
      <c r="K20" s="914"/>
      <c r="L20" s="914"/>
      <c r="M20" s="914"/>
      <c r="N20" s="914"/>
      <c r="O20" s="914"/>
      <c r="P20" s="914"/>
      <c r="Q20" s="914"/>
    </row>
    <row r="21" spans="1:17" s="4" customFormat="1" ht="61.2" customHeight="1">
      <c r="A21" s="913" t="s">
        <v>75</v>
      </c>
      <c r="B21" s="914"/>
      <c r="C21" s="914"/>
      <c r="D21" s="914"/>
      <c r="E21" s="914"/>
      <c r="F21" s="914"/>
      <c r="G21" s="914"/>
      <c r="H21" s="914"/>
      <c r="I21" s="914"/>
      <c r="J21" s="914"/>
      <c r="K21" s="914"/>
      <c r="L21" s="914"/>
      <c r="M21" s="914"/>
      <c r="N21" s="914"/>
      <c r="O21" s="914"/>
      <c r="P21" s="914"/>
      <c r="Q21" s="914"/>
    </row>
    <row r="22" spans="1:17" s="4" customFormat="1" ht="123.6" customHeight="1">
      <c r="A22" s="913" t="s">
        <v>76</v>
      </c>
      <c r="B22" s="914"/>
      <c r="C22" s="914"/>
      <c r="D22" s="914"/>
      <c r="E22" s="914"/>
      <c r="F22" s="914"/>
      <c r="G22" s="914"/>
      <c r="H22" s="914"/>
      <c r="I22" s="914"/>
      <c r="J22" s="914"/>
      <c r="K22" s="914"/>
      <c r="L22" s="914"/>
      <c r="M22" s="914"/>
      <c r="N22" s="914"/>
      <c r="O22" s="914"/>
      <c r="P22" s="914"/>
      <c r="Q22" s="914"/>
    </row>
    <row r="46" spans="41:41">
      <c r="AO46" s="230"/>
    </row>
  </sheetData>
  <mergeCells count="25">
    <mergeCell ref="A11:O11"/>
    <mergeCell ref="P11:Q11"/>
    <mergeCell ref="A1:P1"/>
    <mergeCell ref="A2:P2"/>
    <mergeCell ref="A3:P3"/>
    <mergeCell ref="A5:B5"/>
    <mergeCell ref="P5:Q5"/>
    <mergeCell ref="A6:O6"/>
    <mergeCell ref="P6:Q7"/>
    <mergeCell ref="A7:O7"/>
    <mergeCell ref="A8:O8"/>
    <mergeCell ref="B9:O9"/>
    <mergeCell ref="P9:Q9"/>
    <mergeCell ref="A10:O10"/>
    <mergeCell ref="P10:Q10"/>
    <mergeCell ref="A19:Q19"/>
    <mergeCell ref="A20:Q20"/>
    <mergeCell ref="A21:Q21"/>
    <mergeCell ref="A22:Q22"/>
    <mergeCell ref="A12:O12"/>
    <mergeCell ref="P12:Q12"/>
    <mergeCell ref="A13:O13"/>
    <mergeCell ref="P13:Q13"/>
    <mergeCell ref="A18:Q18"/>
    <mergeCell ref="A17:C17"/>
  </mergeCells>
  <phoneticPr fontId="4"/>
  <printOptions horizontalCentered="1"/>
  <pageMargins left="0.55118110236220474" right="0.23622047244094491" top="0.47244094488188981" bottom="0.27559055118110237" header="0.31496062992125984" footer="0.19685039370078741"/>
  <pageSetup paperSize="9" scale="94" orientation="portrait"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46"/>
  <sheetViews>
    <sheetView view="pageBreakPreview" topLeftCell="A19" zoomScale="85" zoomScaleNormal="100" zoomScaleSheetLayoutView="85" workbookViewId="0">
      <selection activeCell="A17" sqref="A17:Q17"/>
    </sheetView>
  </sheetViews>
  <sheetFormatPr defaultColWidth="9" defaultRowHeight="13.2"/>
  <cols>
    <col min="1" max="1" width="7" style="1" customWidth="1"/>
    <col min="2" max="2" width="8.109375" style="1" customWidth="1"/>
    <col min="3" max="15" width="5.6640625" style="1" customWidth="1"/>
    <col min="16" max="17" width="6.6640625" style="2" customWidth="1"/>
    <col min="18" max="16384" width="9" style="1"/>
  </cols>
  <sheetData>
    <row r="1" spans="1:17" ht="27.75" customHeight="1">
      <c r="A1" s="903" t="s">
        <v>71</v>
      </c>
      <c r="B1" s="903"/>
      <c r="C1" s="903"/>
      <c r="D1" s="903"/>
      <c r="E1" s="903"/>
      <c r="F1" s="903"/>
      <c r="G1" s="903"/>
      <c r="H1" s="903"/>
      <c r="I1" s="903"/>
      <c r="J1" s="903"/>
      <c r="K1" s="903"/>
      <c r="L1" s="903"/>
      <c r="M1" s="903"/>
      <c r="N1" s="903"/>
      <c r="O1" s="903"/>
      <c r="P1" s="903"/>
      <c r="Q1" s="44"/>
    </row>
    <row r="2" spans="1:17" ht="25.5" customHeight="1">
      <c r="A2" s="904" t="s">
        <v>78</v>
      </c>
      <c r="B2" s="904"/>
      <c r="C2" s="904"/>
      <c r="D2" s="904"/>
      <c r="E2" s="904"/>
      <c r="F2" s="904"/>
      <c r="G2" s="904"/>
      <c r="H2" s="904"/>
      <c r="I2" s="904"/>
      <c r="J2" s="904"/>
      <c r="K2" s="904"/>
      <c r="L2" s="904"/>
      <c r="M2" s="904"/>
      <c r="N2" s="904"/>
      <c r="O2" s="904"/>
      <c r="P2" s="904"/>
      <c r="Q2" s="43"/>
    </row>
    <row r="3" spans="1:17" ht="25.5" customHeight="1">
      <c r="A3" s="904" t="s">
        <v>34</v>
      </c>
      <c r="B3" s="904"/>
      <c r="C3" s="904"/>
      <c r="D3" s="904"/>
      <c r="E3" s="904"/>
      <c r="F3" s="904"/>
      <c r="G3" s="904"/>
      <c r="H3" s="904"/>
      <c r="I3" s="904"/>
      <c r="J3" s="904"/>
      <c r="K3" s="904"/>
      <c r="L3" s="904"/>
      <c r="M3" s="904"/>
      <c r="N3" s="904"/>
      <c r="O3" s="904"/>
      <c r="P3" s="904"/>
      <c r="Q3" s="42"/>
    </row>
    <row r="4" spans="1:17" ht="12" customHeight="1" thickBot="1">
      <c r="A4" s="41"/>
      <c r="P4" s="40"/>
      <c r="Q4" s="40"/>
    </row>
    <row r="5" spans="1:17" s="2" customFormat="1" ht="23.25" customHeight="1" thickBot="1">
      <c r="A5" s="928" t="s">
        <v>29</v>
      </c>
      <c r="B5" s="929"/>
      <c r="C5" s="39"/>
      <c r="D5" s="52" t="s">
        <v>50</v>
      </c>
      <c r="E5" s="39"/>
      <c r="F5" s="39"/>
      <c r="G5" s="39"/>
      <c r="H5" s="39"/>
      <c r="I5" s="39"/>
      <c r="J5" s="39"/>
      <c r="K5" s="39"/>
      <c r="L5" s="39"/>
      <c r="M5" s="39"/>
      <c r="N5" s="39"/>
      <c r="O5" s="39"/>
      <c r="P5" s="930" t="s">
        <v>28</v>
      </c>
      <c r="Q5" s="931"/>
    </row>
    <row r="6" spans="1:17" s="5" customFormat="1" ht="37.5" customHeight="1">
      <c r="A6" s="906" t="s">
        <v>52</v>
      </c>
      <c r="B6" s="907"/>
      <c r="C6" s="907"/>
      <c r="D6" s="907"/>
      <c r="E6" s="907"/>
      <c r="F6" s="907"/>
      <c r="G6" s="907"/>
      <c r="H6" s="907"/>
      <c r="I6" s="907"/>
      <c r="J6" s="907"/>
      <c r="K6" s="907"/>
      <c r="L6" s="907"/>
      <c r="M6" s="907"/>
      <c r="N6" s="907"/>
      <c r="O6" s="908"/>
      <c r="P6" s="921" t="s">
        <v>27</v>
      </c>
      <c r="Q6" s="922"/>
    </row>
    <row r="7" spans="1:17" s="45" customFormat="1" ht="18.75" customHeight="1">
      <c r="A7" s="971" t="s">
        <v>53</v>
      </c>
      <c r="B7" s="974"/>
      <c r="C7" s="974"/>
      <c r="D7" s="974"/>
      <c r="E7" s="974"/>
      <c r="F7" s="974"/>
      <c r="G7" s="974"/>
      <c r="H7" s="974"/>
      <c r="I7" s="974"/>
      <c r="J7" s="974"/>
      <c r="K7" s="974"/>
      <c r="L7" s="974"/>
      <c r="M7" s="974"/>
      <c r="N7" s="974"/>
      <c r="O7" s="975"/>
      <c r="P7" s="923"/>
      <c r="Q7" s="924"/>
    </row>
    <row r="8" spans="1:17" s="45" customFormat="1" ht="26.25" customHeight="1">
      <c r="A8" s="971" t="s">
        <v>54</v>
      </c>
      <c r="B8" s="972"/>
      <c r="C8" s="972"/>
      <c r="D8" s="972"/>
      <c r="E8" s="972"/>
      <c r="F8" s="972"/>
      <c r="G8" s="972"/>
      <c r="H8" s="972"/>
      <c r="I8" s="972"/>
      <c r="J8" s="972"/>
      <c r="K8" s="972"/>
      <c r="L8" s="972"/>
      <c r="M8" s="972"/>
      <c r="N8" s="972"/>
      <c r="O8" s="973"/>
      <c r="P8" s="47"/>
      <c r="Q8" s="48"/>
    </row>
    <row r="9" spans="1:17" s="45" customFormat="1" ht="37.5" customHeight="1">
      <c r="A9" s="240"/>
      <c r="B9" s="969" t="s">
        <v>41</v>
      </c>
      <c r="C9" s="970"/>
      <c r="D9" s="970"/>
      <c r="E9" s="970"/>
      <c r="F9" s="970"/>
      <c r="G9" s="970"/>
      <c r="H9" s="970"/>
      <c r="I9" s="970"/>
      <c r="J9" s="970"/>
      <c r="K9" s="970"/>
      <c r="L9" s="970"/>
      <c r="M9" s="970"/>
      <c r="N9" s="970"/>
      <c r="O9" s="970"/>
      <c r="P9" s="938" t="s">
        <v>27</v>
      </c>
      <c r="Q9" s="939"/>
    </row>
    <row r="10" spans="1:17" s="5" customFormat="1" ht="37.5" customHeight="1">
      <c r="A10" s="962" t="s">
        <v>60</v>
      </c>
      <c r="B10" s="963"/>
      <c r="C10" s="963"/>
      <c r="D10" s="963"/>
      <c r="E10" s="963"/>
      <c r="F10" s="963"/>
      <c r="G10" s="963"/>
      <c r="H10" s="963"/>
      <c r="I10" s="963"/>
      <c r="J10" s="963"/>
      <c r="K10" s="963"/>
      <c r="L10" s="963"/>
      <c r="M10" s="963"/>
      <c r="N10" s="963"/>
      <c r="O10" s="964"/>
      <c r="P10" s="923" t="s">
        <v>27</v>
      </c>
      <c r="Q10" s="965"/>
    </row>
    <row r="11" spans="1:17" s="5" customFormat="1" ht="37.5" customHeight="1">
      <c r="A11" s="944" t="s">
        <v>61</v>
      </c>
      <c r="B11" s="909"/>
      <c r="C11" s="909"/>
      <c r="D11" s="909"/>
      <c r="E11" s="909"/>
      <c r="F11" s="909"/>
      <c r="G11" s="909"/>
      <c r="H11" s="909"/>
      <c r="I11" s="909"/>
      <c r="J11" s="909"/>
      <c r="K11" s="909"/>
      <c r="L11" s="909"/>
      <c r="M11" s="909"/>
      <c r="N11" s="909"/>
      <c r="O11" s="945"/>
      <c r="P11" s="946" t="s">
        <v>27</v>
      </c>
      <c r="Q11" s="947"/>
    </row>
    <row r="12" spans="1:17" s="5" customFormat="1" ht="37.5" customHeight="1">
      <c r="A12" s="944" t="s">
        <v>62</v>
      </c>
      <c r="B12" s="909"/>
      <c r="C12" s="909"/>
      <c r="D12" s="909"/>
      <c r="E12" s="909"/>
      <c r="F12" s="909"/>
      <c r="G12" s="909"/>
      <c r="H12" s="909"/>
      <c r="I12" s="909"/>
      <c r="J12" s="909"/>
      <c r="K12" s="909"/>
      <c r="L12" s="909"/>
      <c r="M12" s="909"/>
      <c r="N12" s="909"/>
      <c r="O12" s="945"/>
      <c r="P12" s="946" t="s">
        <v>27</v>
      </c>
      <c r="Q12" s="947"/>
    </row>
    <row r="13" spans="1:17" s="5" customFormat="1" ht="37.5" customHeight="1">
      <c r="A13" s="944" t="s">
        <v>63</v>
      </c>
      <c r="B13" s="909"/>
      <c r="C13" s="909"/>
      <c r="D13" s="909"/>
      <c r="E13" s="909"/>
      <c r="F13" s="909"/>
      <c r="G13" s="909"/>
      <c r="H13" s="909"/>
      <c r="I13" s="909"/>
      <c r="J13" s="909"/>
      <c r="K13" s="909"/>
      <c r="L13" s="909"/>
      <c r="M13" s="909"/>
      <c r="N13" s="909"/>
      <c r="O13" s="945"/>
      <c r="P13" s="946" t="s">
        <v>27</v>
      </c>
      <c r="Q13" s="947"/>
    </row>
    <row r="14" spans="1:17" s="5" customFormat="1" ht="37.5" customHeight="1" thickBot="1">
      <c r="A14" s="958" t="s">
        <v>31</v>
      </c>
      <c r="B14" s="959"/>
      <c r="C14" s="959"/>
      <c r="D14" s="959"/>
      <c r="E14" s="959"/>
      <c r="F14" s="959"/>
      <c r="G14" s="959"/>
      <c r="H14" s="959"/>
      <c r="I14" s="959"/>
      <c r="J14" s="959"/>
      <c r="K14" s="959"/>
      <c r="L14" s="959"/>
      <c r="M14" s="959"/>
      <c r="N14" s="959"/>
      <c r="O14" s="960"/>
      <c r="P14" s="942" t="s">
        <v>27</v>
      </c>
      <c r="Q14" s="943"/>
    </row>
    <row r="15" spans="1:17" ht="47.25" customHeight="1">
      <c r="A15" s="961" t="s">
        <v>557</v>
      </c>
      <c r="B15" s="961"/>
      <c r="C15" s="961"/>
    </row>
    <row r="16" spans="1:17" s="4" customFormat="1" ht="29.4" customHeight="1">
      <c r="A16" s="966" t="s">
        <v>525</v>
      </c>
      <c r="B16" s="967"/>
      <c r="C16" s="967"/>
      <c r="D16" s="967"/>
      <c r="E16" s="967"/>
      <c r="F16" s="967"/>
      <c r="G16" s="967"/>
      <c r="H16" s="967"/>
      <c r="I16" s="967"/>
      <c r="J16" s="967"/>
      <c r="K16" s="967"/>
      <c r="L16" s="967"/>
      <c r="M16" s="967"/>
      <c r="N16" s="967"/>
      <c r="O16" s="967"/>
      <c r="P16" s="967"/>
      <c r="Q16" s="967"/>
    </row>
    <row r="17" spans="1:17" s="4" customFormat="1" ht="64.5" customHeight="1">
      <c r="A17" s="966" t="s">
        <v>73</v>
      </c>
      <c r="B17" s="967"/>
      <c r="C17" s="967"/>
      <c r="D17" s="967"/>
      <c r="E17" s="967"/>
      <c r="F17" s="967"/>
      <c r="G17" s="967"/>
      <c r="H17" s="967"/>
      <c r="I17" s="967"/>
      <c r="J17" s="967"/>
      <c r="K17" s="967"/>
      <c r="L17" s="967"/>
      <c r="M17" s="967"/>
      <c r="N17" s="967"/>
      <c r="O17" s="967"/>
      <c r="P17" s="967"/>
      <c r="Q17" s="967"/>
    </row>
    <row r="18" spans="1:17" s="4" customFormat="1" ht="284.25" customHeight="1">
      <c r="A18" s="966" t="s">
        <v>533</v>
      </c>
      <c r="B18" s="967"/>
      <c r="C18" s="967"/>
      <c r="D18" s="967"/>
      <c r="E18" s="967"/>
      <c r="F18" s="967"/>
      <c r="G18" s="967"/>
      <c r="H18" s="967"/>
      <c r="I18" s="967"/>
      <c r="J18" s="967"/>
      <c r="K18" s="967"/>
      <c r="L18" s="967"/>
      <c r="M18" s="967"/>
      <c r="N18" s="967"/>
      <c r="O18" s="967"/>
      <c r="P18" s="967"/>
      <c r="Q18" s="967"/>
    </row>
    <row r="19" spans="1:17" s="4" customFormat="1" ht="298.95" customHeight="1">
      <c r="A19" s="966" t="s">
        <v>552</v>
      </c>
      <c r="B19" s="968"/>
      <c r="C19" s="968"/>
      <c r="D19" s="968"/>
      <c r="E19" s="968"/>
      <c r="F19" s="968"/>
      <c r="G19" s="968"/>
      <c r="H19" s="968"/>
      <c r="I19" s="968"/>
      <c r="J19" s="968"/>
      <c r="K19" s="968"/>
      <c r="L19" s="968"/>
      <c r="M19" s="968"/>
      <c r="N19" s="968"/>
      <c r="O19" s="968"/>
      <c r="P19" s="968"/>
      <c r="Q19" s="968"/>
    </row>
    <row r="20" spans="1:17" s="4" customFormat="1" ht="49.5" customHeight="1">
      <c r="A20" s="966" t="s">
        <v>551</v>
      </c>
      <c r="B20" s="967"/>
      <c r="C20" s="967"/>
      <c r="D20" s="967"/>
      <c r="E20" s="967"/>
      <c r="F20" s="967"/>
      <c r="G20" s="967"/>
      <c r="H20" s="967"/>
      <c r="I20" s="967"/>
      <c r="J20" s="967"/>
      <c r="K20" s="967"/>
      <c r="L20" s="967"/>
      <c r="M20" s="967"/>
      <c r="N20" s="967"/>
      <c r="O20" s="967"/>
      <c r="P20" s="967"/>
      <c r="Q20" s="967"/>
    </row>
    <row r="46" spans="41:41">
      <c r="AO46" s="230"/>
    </row>
  </sheetData>
  <mergeCells count="27">
    <mergeCell ref="A6:O6"/>
    <mergeCell ref="P6:Q7"/>
    <mergeCell ref="A7:O7"/>
    <mergeCell ref="A1:P1"/>
    <mergeCell ref="A2:P2"/>
    <mergeCell ref="A3:P3"/>
    <mergeCell ref="A5:B5"/>
    <mergeCell ref="P5:Q5"/>
    <mergeCell ref="B9:O9"/>
    <mergeCell ref="P9:Q9"/>
    <mergeCell ref="A10:O10"/>
    <mergeCell ref="P10:Q10"/>
    <mergeCell ref="A8:O8"/>
    <mergeCell ref="A20:Q20"/>
    <mergeCell ref="A11:O11"/>
    <mergeCell ref="P11:Q11"/>
    <mergeCell ref="A12:O12"/>
    <mergeCell ref="P12:Q12"/>
    <mergeCell ref="A13:O13"/>
    <mergeCell ref="P13:Q13"/>
    <mergeCell ref="A14:O14"/>
    <mergeCell ref="P14:Q14"/>
    <mergeCell ref="A16:Q16"/>
    <mergeCell ref="A17:Q17"/>
    <mergeCell ref="A18:Q18"/>
    <mergeCell ref="A19:Q19"/>
    <mergeCell ref="A15:C15"/>
  </mergeCells>
  <phoneticPr fontId="4"/>
  <printOptions horizontalCentered="1"/>
  <pageMargins left="0.55118110236220474" right="0.23622047244094491" top="0.47244094488188981" bottom="0.27559055118110237" header="0.31496062992125984" footer="0.19685039370078741"/>
  <pageSetup paperSize="9" scale="94" orientation="portrait"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47"/>
  <sheetViews>
    <sheetView view="pageBreakPreview" zoomScale="85" zoomScaleNormal="100" zoomScaleSheetLayoutView="85" workbookViewId="0">
      <selection activeCell="Y9" sqref="Y9"/>
    </sheetView>
  </sheetViews>
  <sheetFormatPr defaultColWidth="9" defaultRowHeight="13.2"/>
  <cols>
    <col min="1" max="1" width="7" style="79" customWidth="1"/>
    <col min="2" max="2" width="8.109375" style="79" customWidth="1"/>
    <col min="3" max="15" width="5.6640625" style="79" customWidth="1"/>
    <col min="16" max="17" width="6.6640625" style="80" customWidth="1"/>
    <col min="18" max="16384" width="9" style="79"/>
  </cols>
  <sheetData>
    <row r="1" spans="1:17" ht="30" customHeight="1">
      <c r="A1" s="895" t="s">
        <v>464</v>
      </c>
      <c r="B1" s="895"/>
      <c r="C1" s="895"/>
      <c r="D1" s="895"/>
      <c r="E1" s="895"/>
      <c r="F1" s="895"/>
      <c r="G1" s="895"/>
      <c r="H1" s="895"/>
      <c r="I1" s="895"/>
      <c r="J1" s="895"/>
      <c r="K1" s="895"/>
      <c r="L1" s="895"/>
      <c r="M1" s="895"/>
      <c r="N1" s="895"/>
      <c r="O1" s="895"/>
      <c r="P1" s="895"/>
      <c r="Q1" s="104"/>
    </row>
    <row r="2" spans="1:17" ht="28.5" customHeight="1">
      <c r="A2" s="976" t="s">
        <v>132</v>
      </c>
      <c r="B2" s="976"/>
      <c r="C2" s="976"/>
      <c r="D2" s="976"/>
      <c r="E2" s="976"/>
      <c r="F2" s="976"/>
      <c r="G2" s="976"/>
      <c r="H2" s="976"/>
      <c r="I2" s="976"/>
      <c r="J2" s="976"/>
      <c r="K2" s="976"/>
      <c r="L2" s="976"/>
      <c r="M2" s="976"/>
      <c r="N2" s="976"/>
      <c r="O2" s="976"/>
      <c r="P2" s="976"/>
      <c r="Q2" s="89"/>
    </row>
    <row r="3" spans="1:17" ht="28.5" customHeight="1">
      <c r="A3" s="977" t="s">
        <v>466</v>
      </c>
      <c r="B3" s="977"/>
      <c r="C3" s="977"/>
      <c r="D3" s="977"/>
      <c r="E3" s="977"/>
      <c r="F3" s="977"/>
      <c r="G3" s="977"/>
      <c r="H3" s="977"/>
      <c r="I3" s="977"/>
      <c r="J3" s="977"/>
      <c r="K3" s="977"/>
      <c r="L3" s="977"/>
      <c r="M3" s="977"/>
      <c r="N3" s="977"/>
      <c r="O3" s="977"/>
      <c r="P3" s="977"/>
      <c r="Q3" s="105"/>
    </row>
    <row r="4" spans="1:17" ht="30" customHeight="1" thickBot="1">
      <c r="A4" s="87"/>
      <c r="P4" s="100"/>
      <c r="Q4" s="100"/>
    </row>
    <row r="5" spans="1:17" s="80" customFormat="1" ht="23.25" customHeight="1" thickBot="1">
      <c r="A5" s="1103" t="s">
        <v>29</v>
      </c>
      <c r="B5" s="1104"/>
      <c r="C5" s="1105"/>
      <c r="D5" s="1106" t="s">
        <v>131</v>
      </c>
      <c r="E5" s="1105"/>
      <c r="F5" s="1105"/>
      <c r="G5" s="1105"/>
      <c r="H5" s="1105"/>
      <c r="I5" s="1105"/>
      <c r="J5" s="1105"/>
      <c r="K5" s="1105"/>
      <c r="L5" s="1105"/>
      <c r="M5" s="1105"/>
      <c r="N5" s="1105"/>
      <c r="O5" s="1105"/>
      <c r="P5" s="1107" t="s">
        <v>28</v>
      </c>
      <c r="Q5" s="1108"/>
    </row>
    <row r="6" spans="1:17" s="82" customFormat="1" ht="80.400000000000006" customHeight="1">
      <c r="A6" s="1026" t="s">
        <v>526</v>
      </c>
      <c r="B6" s="1109"/>
      <c r="C6" s="1109"/>
      <c r="D6" s="1109"/>
      <c r="E6" s="1109"/>
      <c r="F6" s="1109"/>
      <c r="G6" s="1109"/>
      <c r="H6" s="1109"/>
      <c r="I6" s="1109"/>
      <c r="J6" s="1109"/>
      <c r="K6" s="1109"/>
      <c r="L6" s="1109"/>
      <c r="M6" s="1109"/>
      <c r="N6" s="1109"/>
      <c r="O6" s="1027"/>
      <c r="P6" s="1110" t="s">
        <v>27</v>
      </c>
      <c r="Q6" s="1111"/>
    </row>
    <row r="7" spans="1:17" s="82" customFormat="1" ht="69.599999999999994" customHeight="1">
      <c r="A7" s="1112" t="s">
        <v>527</v>
      </c>
      <c r="B7" s="1113"/>
      <c r="C7" s="1113"/>
      <c r="D7" s="1113"/>
      <c r="E7" s="1113"/>
      <c r="F7" s="1113"/>
      <c r="G7" s="1113"/>
      <c r="H7" s="1113"/>
      <c r="I7" s="1113"/>
      <c r="J7" s="1113"/>
      <c r="K7" s="1113"/>
      <c r="L7" s="1113"/>
      <c r="M7" s="1113"/>
      <c r="N7" s="1113"/>
      <c r="O7" s="1114"/>
      <c r="P7" s="1115" t="s">
        <v>27</v>
      </c>
      <c r="Q7" s="1116"/>
    </row>
    <row r="8" spans="1:17" s="82" customFormat="1" ht="45" customHeight="1">
      <c r="A8" s="1112" t="s">
        <v>528</v>
      </c>
      <c r="B8" s="1113"/>
      <c r="C8" s="1113"/>
      <c r="D8" s="1113"/>
      <c r="E8" s="1113"/>
      <c r="F8" s="1113"/>
      <c r="G8" s="1113"/>
      <c r="H8" s="1113"/>
      <c r="I8" s="1113"/>
      <c r="J8" s="1113"/>
      <c r="K8" s="1113"/>
      <c r="L8" s="1113"/>
      <c r="M8" s="1113"/>
      <c r="N8" s="1113"/>
      <c r="O8" s="1114"/>
      <c r="P8" s="1117" t="s">
        <v>27</v>
      </c>
      <c r="Q8" s="1118"/>
    </row>
    <row r="9" spans="1:17" s="82" customFormat="1" ht="141" customHeight="1">
      <c r="A9" s="1112" t="s">
        <v>717</v>
      </c>
      <c r="B9" s="1113"/>
      <c r="C9" s="1113"/>
      <c r="D9" s="1113"/>
      <c r="E9" s="1113"/>
      <c r="F9" s="1113"/>
      <c r="G9" s="1113"/>
      <c r="H9" s="1113"/>
      <c r="I9" s="1113"/>
      <c r="J9" s="1113"/>
      <c r="K9" s="1113"/>
      <c r="L9" s="1113"/>
      <c r="M9" s="1113"/>
      <c r="N9" s="1113"/>
      <c r="O9" s="1114"/>
      <c r="P9" s="1115" t="s">
        <v>27</v>
      </c>
      <c r="Q9" s="1116"/>
    </row>
    <row r="10" spans="1:17" s="82" customFormat="1" ht="45" customHeight="1">
      <c r="A10" s="1112" t="s">
        <v>558</v>
      </c>
      <c r="B10" s="1113"/>
      <c r="C10" s="1113"/>
      <c r="D10" s="1113"/>
      <c r="E10" s="1113"/>
      <c r="F10" s="1113"/>
      <c r="G10" s="1113"/>
      <c r="H10" s="1113"/>
      <c r="I10" s="1113"/>
      <c r="J10" s="1113"/>
      <c r="K10" s="1113"/>
      <c r="L10" s="1113"/>
      <c r="M10" s="1113"/>
      <c r="N10" s="1113"/>
      <c r="O10" s="1114"/>
      <c r="P10" s="1117" t="s">
        <v>27</v>
      </c>
      <c r="Q10" s="1118"/>
    </row>
    <row r="11" spans="1:17" s="82" customFormat="1" ht="327.60000000000002" customHeight="1">
      <c r="A11" s="1112" t="s">
        <v>718</v>
      </c>
      <c r="B11" s="1113"/>
      <c r="C11" s="1113"/>
      <c r="D11" s="1113"/>
      <c r="E11" s="1113"/>
      <c r="F11" s="1113"/>
      <c r="G11" s="1113"/>
      <c r="H11" s="1113"/>
      <c r="I11" s="1113"/>
      <c r="J11" s="1113"/>
      <c r="K11" s="1113"/>
      <c r="L11" s="1113"/>
      <c r="M11" s="1113"/>
      <c r="N11" s="1113"/>
      <c r="O11" s="1114"/>
      <c r="P11" s="1117" t="s">
        <v>27</v>
      </c>
      <c r="Q11" s="1118"/>
    </row>
    <row r="12" spans="1:17" s="86" customFormat="1" ht="48" customHeight="1" thickBot="1">
      <c r="A12" s="1029" t="s">
        <v>467</v>
      </c>
      <c r="B12" s="1069"/>
      <c r="C12" s="1069"/>
      <c r="D12" s="1069"/>
      <c r="E12" s="1069"/>
      <c r="F12" s="1069"/>
      <c r="G12" s="1069"/>
      <c r="H12" s="1069"/>
      <c r="I12" s="1069"/>
      <c r="J12" s="1069"/>
      <c r="K12" s="1069"/>
      <c r="L12" s="1069"/>
      <c r="M12" s="1069"/>
      <c r="N12" s="1069"/>
      <c r="O12" s="1030"/>
      <c r="P12" s="1119" t="s">
        <v>27</v>
      </c>
      <c r="Q12" s="1120"/>
    </row>
    <row r="13" spans="1:17" s="82" customFormat="1" ht="11.25" customHeight="1">
      <c r="A13" s="85"/>
      <c r="B13" s="84"/>
      <c r="C13" s="84"/>
      <c r="D13" s="84"/>
      <c r="E13" s="84"/>
      <c r="F13" s="84"/>
      <c r="G13" s="84"/>
      <c r="H13" s="84"/>
      <c r="I13" s="84"/>
      <c r="J13" s="84"/>
      <c r="K13" s="84"/>
      <c r="L13" s="84"/>
      <c r="M13" s="84"/>
      <c r="N13" s="84"/>
      <c r="O13" s="84"/>
      <c r="P13" s="83"/>
      <c r="Q13" s="83"/>
    </row>
    <row r="47" spans="41:41">
      <c r="AO47" s="231"/>
    </row>
  </sheetData>
  <mergeCells count="19">
    <mergeCell ref="A6:O6"/>
    <mergeCell ref="P6:Q6"/>
    <mergeCell ref="A9:O9"/>
    <mergeCell ref="P9:Q9"/>
    <mergeCell ref="A7:O7"/>
    <mergeCell ref="P7:Q7"/>
    <mergeCell ref="A8:O8"/>
    <mergeCell ref="P8:Q8"/>
    <mergeCell ref="A1:P1"/>
    <mergeCell ref="A2:P2"/>
    <mergeCell ref="A3:P3"/>
    <mergeCell ref="A5:B5"/>
    <mergeCell ref="P5:Q5"/>
    <mergeCell ref="A11:O11"/>
    <mergeCell ref="P11:Q11"/>
    <mergeCell ref="A12:O12"/>
    <mergeCell ref="P12:Q12"/>
    <mergeCell ref="A10:O10"/>
    <mergeCell ref="P10:Q10"/>
  </mergeCells>
  <phoneticPr fontId="4"/>
  <printOptions horizontalCentered="1"/>
  <pageMargins left="0.55118110236220474" right="0.23622047244094491" top="0.47244094488188981" bottom="0.27559055118110237" header="0.31496062992125984" footer="0.19685039370078741"/>
  <pageSetup paperSize="9" scale="94" orientation="portrait"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O58"/>
  <sheetViews>
    <sheetView view="pageBreakPreview" topLeftCell="A34" zoomScale="87" zoomScaleNormal="85" zoomScaleSheetLayoutView="87" workbookViewId="0">
      <selection activeCell="H9" sqref="H9"/>
    </sheetView>
  </sheetViews>
  <sheetFormatPr defaultColWidth="9" defaultRowHeight="13.2"/>
  <cols>
    <col min="1" max="1" width="9" style="79" customWidth="1"/>
    <col min="2" max="2" width="78.88671875" style="79" customWidth="1"/>
    <col min="3" max="3" width="11.44140625" style="80" bestFit="1" customWidth="1"/>
    <col min="4" max="16384" width="9" style="79"/>
  </cols>
  <sheetData>
    <row r="1" spans="1:17" s="58" customFormat="1" ht="19.2">
      <c r="A1" s="895" t="s">
        <v>158</v>
      </c>
      <c r="B1" s="895"/>
      <c r="C1" s="895"/>
    </row>
    <row r="2" spans="1:17" s="58" customFormat="1" ht="19.2">
      <c r="A2" s="236"/>
      <c r="B2" s="236"/>
      <c r="C2" s="236"/>
    </row>
    <row r="3" spans="1:17" s="58" customFormat="1" ht="18.75" customHeight="1">
      <c r="A3" s="898" t="s">
        <v>157</v>
      </c>
      <c r="B3" s="898"/>
      <c r="C3" s="898"/>
    </row>
    <row r="4" spans="1:17" ht="29.25" customHeight="1">
      <c r="A4" s="98" t="s">
        <v>166</v>
      </c>
      <c r="B4" s="98"/>
      <c r="C4" s="98"/>
      <c r="D4" s="97"/>
      <c r="E4" s="97"/>
      <c r="F4" s="97"/>
      <c r="G4" s="97"/>
      <c r="H4" s="97"/>
      <c r="I4" s="97"/>
      <c r="J4" s="97"/>
      <c r="K4" s="97"/>
      <c r="L4" s="97"/>
      <c r="M4" s="97"/>
      <c r="N4" s="97"/>
      <c r="O4" s="97"/>
      <c r="P4" s="97"/>
      <c r="Q4" s="88"/>
    </row>
    <row r="6" spans="1:17" s="80" customFormat="1" ht="13.8" thickBot="1">
      <c r="A6" s="1103" t="s">
        <v>29</v>
      </c>
      <c r="B6" s="1104"/>
      <c r="C6" s="1121" t="s">
        <v>28</v>
      </c>
    </row>
    <row r="7" spans="1:17" s="82" customFormat="1" ht="43.5" customHeight="1">
      <c r="A7" s="1122" t="s">
        <v>156</v>
      </c>
      <c r="B7" s="1123"/>
      <c r="C7" s="1124" t="s">
        <v>155</v>
      </c>
    </row>
    <row r="8" spans="1:17" s="82" customFormat="1" ht="43.5" customHeight="1">
      <c r="A8" s="1125" t="s">
        <v>154</v>
      </c>
      <c r="B8" s="1126" t="s">
        <v>33</v>
      </c>
      <c r="C8" s="1127"/>
    </row>
    <row r="9" spans="1:17" s="82" customFormat="1" ht="41.25" customHeight="1">
      <c r="A9" s="1128"/>
      <c r="B9" s="1129" t="s">
        <v>153</v>
      </c>
      <c r="C9" s="1130" t="s">
        <v>152</v>
      </c>
    </row>
    <row r="10" spans="1:17" s="82" customFormat="1" ht="54.75" customHeight="1">
      <c r="A10" s="1066" t="s">
        <v>151</v>
      </c>
      <c r="B10" s="1068"/>
      <c r="C10" s="1131" t="s">
        <v>27</v>
      </c>
    </row>
    <row r="11" spans="1:17" s="82" customFormat="1" ht="33.75" customHeight="1">
      <c r="A11" s="1132" t="s">
        <v>150</v>
      </c>
      <c r="B11" s="1133"/>
      <c r="C11" s="1134" t="s">
        <v>147</v>
      </c>
    </row>
    <row r="12" spans="1:17" s="82" customFormat="1" ht="30.75" customHeight="1">
      <c r="A12" s="1132" t="s">
        <v>149</v>
      </c>
      <c r="B12" s="1133"/>
      <c r="C12" s="1134" t="s">
        <v>27</v>
      </c>
    </row>
    <row r="13" spans="1:17" s="82" customFormat="1" ht="19.5" customHeight="1">
      <c r="A13" s="1112" t="s">
        <v>148</v>
      </c>
      <c r="B13" s="1114"/>
      <c r="C13" s="1135" t="s">
        <v>27</v>
      </c>
    </row>
    <row r="14" spans="1:17" s="82" customFormat="1" ht="28.5" customHeight="1">
      <c r="A14" s="1136"/>
      <c r="B14" s="1137"/>
      <c r="C14" s="1138"/>
    </row>
    <row r="15" spans="1:17" ht="30.75" customHeight="1" thickBot="1">
      <c r="A15" s="1029" t="s">
        <v>2</v>
      </c>
      <c r="B15" s="1030"/>
      <c r="C15" s="1139" t="s">
        <v>147</v>
      </c>
    </row>
    <row r="16" spans="1:17">
      <c r="A16" s="390"/>
      <c r="B16" s="390"/>
      <c r="C16" s="391"/>
    </row>
    <row r="17" spans="1:17" s="92" customFormat="1" ht="36.75" customHeight="1">
      <c r="A17" s="1091" t="s">
        <v>559</v>
      </c>
      <c r="B17" s="1091"/>
      <c r="C17" s="391"/>
      <c r="D17" s="79"/>
      <c r="E17" s="79"/>
      <c r="F17" s="79"/>
      <c r="G17" s="79"/>
      <c r="H17" s="79"/>
      <c r="I17" s="79"/>
      <c r="J17" s="79"/>
      <c r="K17" s="79"/>
      <c r="L17" s="79"/>
      <c r="M17" s="79"/>
      <c r="N17" s="79"/>
      <c r="O17" s="79"/>
      <c r="P17" s="79"/>
      <c r="Q17" s="79"/>
    </row>
    <row r="18" spans="1:17" s="92" customFormat="1" ht="30" customHeight="1">
      <c r="A18" s="1057" t="s">
        <v>146</v>
      </c>
      <c r="B18" s="1057"/>
      <c r="C18" s="1057"/>
    </row>
    <row r="19" spans="1:17" s="91" customFormat="1">
      <c r="A19" s="1057" t="s">
        <v>145</v>
      </c>
      <c r="B19" s="1057"/>
      <c r="C19" s="1057"/>
    </row>
    <row r="20" spans="1:17" s="92" customFormat="1">
      <c r="A20" s="1057" t="s">
        <v>144</v>
      </c>
      <c r="B20" s="1057"/>
      <c r="C20" s="1057"/>
      <c r="D20" s="91"/>
      <c r="E20" s="91"/>
      <c r="F20" s="91"/>
      <c r="G20" s="91"/>
      <c r="H20" s="91"/>
      <c r="I20" s="91"/>
      <c r="J20" s="91"/>
      <c r="K20" s="91"/>
      <c r="L20" s="91"/>
      <c r="M20" s="91"/>
      <c r="N20" s="91"/>
      <c r="O20" s="91"/>
      <c r="P20" s="91"/>
      <c r="Q20" s="91"/>
    </row>
    <row r="21" spans="1:17" s="91" customFormat="1">
      <c r="A21" s="1057"/>
      <c r="B21" s="1057"/>
      <c r="C21" s="1057"/>
      <c r="D21" s="92"/>
      <c r="E21" s="92"/>
      <c r="F21" s="92"/>
      <c r="G21" s="92"/>
      <c r="H21" s="92"/>
      <c r="I21" s="92"/>
      <c r="J21" s="92"/>
      <c r="K21" s="92"/>
      <c r="L21" s="92"/>
      <c r="M21" s="92"/>
      <c r="N21" s="92"/>
      <c r="O21" s="92"/>
      <c r="P21" s="92"/>
      <c r="Q21" s="92"/>
    </row>
    <row r="22" spans="1:17" s="91" customFormat="1">
      <c r="A22" s="1057" t="s">
        <v>143</v>
      </c>
      <c r="B22" s="1057"/>
      <c r="C22" s="1057"/>
    </row>
    <row r="23" spans="1:17" s="91" customFormat="1">
      <c r="A23" s="1057" t="s">
        <v>142</v>
      </c>
      <c r="B23" s="1057"/>
      <c r="C23" s="1057"/>
    </row>
    <row r="24" spans="1:17" s="91" customFormat="1">
      <c r="A24" s="1057" t="s">
        <v>141</v>
      </c>
      <c r="B24" s="1057"/>
      <c r="C24" s="1057"/>
    </row>
    <row r="25" spans="1:17" s="92" customFormat="1" ht="40.5" customHeight="1">
      <c r="A25" s="1057" t="s">
        <v>719</v>
      </c>
      <c r="B25" s="1057"/>
      <c r="C25" s="1057"/>
      <c r="D25" s="91"/>
      <c r="E25" s="91"/>
      <c r="F25" s="91"/>
      <c r="G25" s="91"/>
      <c r="H25" s="91"/>
      <c r="I25" s="91"/>
      <c r="J25" s="91"/>
      <c r="K25" s="91"/>
      <c r="L25" s="91"/>
      <c r="M25" s="91"/>
      <c r="N25" s="91"/>
      <c r="O25" s="91"/>
      <c r="P25" s="91"/>
      <c r="Q25" s="91"/>
    </row>
    <row r="26" spans="1:17" s="91" customFormat="1">
      <c r="A26" s="1057" t="s">
        <v>140</v>
      </c>
      <c r="B26" s="1057"/>
      <c r="C26" s="1057"/>
      <c r="D26" s="92"/>
      <c r="E26" s="92"/>
      <c r="F26" s="92"/>
      <c r="G26" s="92"/>
      <c r="H26" s="92"/>
      <c r="I26" s="92"/>
      <c r="J26" s="92"/>
      <c r="K26" s="92"/>
      <c r="L26" s="92"/>
      <c r="M26" s="92"/>
      <c r="N26" s="92"/>
      <c r="O26" s="92"/>
      <c r="P26" s="92"/>
      <c r="Q26" s="92"/>
    </row>
    <row r="27" spans="1:17" s="91" customFormat="1">
      <c r="A27" s="1057" t="s">
        <v>139</v>
      </c>
      <c r="B27" s="1057"/>
      <c r="C27" s="1057"/>
    </row>
    <row r="28" spans="1:17" s="92" customFormat="1" ht="103.5" customHeight="1">
      <c r="A28" s="1057" t="s">
        <v>543</v>
      </c>
      <c r="B28" s="1057"/>
      <c r="C28" s="1057"/>
      <c r="D28" s="91"/>
      <c r="E28" s="91"/>
      <c r="F28" s="91"/>
      <c r="G28" s="91"/>
      <c r="H28" s="91"/>
      <c r="I28" s="91"/>
      <c r="J28" s="91"/>
      <c r="K28" s="91"/>
      <c r="L28" s="91"/>
      <c r="M28" s="91"/>
      <c r="N28" s="91"/>
      <c r="O28" s="91"/>
      <c r="P28" s="91"/>
      <c r="Q28" s="91"/>
    </row>
    <row r="29" spans="1:17" s="91" customFormat="1" ht="47.25" customHeight="1">
      <c r="A29" s="1057" t="s">
        <v>138</v>
      </c>
      <c r="B29" s="1057"/>
      <c r="C29" s="1057"/>
      <c r="D29" s="92"/>
      <c r="E29" s="92"/>
      <c r="F29" s="92"/>
      <c r="G29" s="92"/>
      <c r="H29" s="92"/>
      <c r="I29" s="92"/>
      <c r="J29" s="92"/>
      <c r="K29" s="92"/>
      <c r="L29" s="92"/>
      <c r="M29" s="92"/>
      <c r="N29" s="92"/>
      <c r="O29" s="92"/>
      <c r="P29" s="92"/>
      <c r="Q29" s="92"/>
    </row>
    <row r="30" spans="1:17" s="91" customFormat="1" ht="49.5" customHeight="1">
      <c r="A30" s="1057" t="s">
        <v>137</v>
      </c>
      <c r="B30" s="1057"/>
      <c r="C30" s="1057"/>
    </row>
    <row r="31" spans="1:17" s="91" customFormat="1" ht="61.5" customHeight="1">
      <c r="A31" s="1057" t="s">
        <v>542</v>
      </c>
      <c r="B31" s="1057"/>
      <c r="C31" s="1057"/>
    </row>
    <row r="32" spans="1:17" s="91" customFormat="1" ht="46.5" customHeight="1">
      <c r="A32" s="1057" t="s">
        <v>136</v>
      </c>
      <c r="B32" s="1057"/>
      <c r="C32" s="1057"/>
    </row>
    <row r="33" spans="1:41" s="92" customFormat="1">
      <c r="A33" s="1057" t="s">
        <v>135</v>
      </c>
      <c r="B33" s="1057"/>
      <c r="C33" s="1057"/>
      <c r="D33" s="91"/>
      <c r="E33" s="91"/>
      <c r="F33" s="91"/>
      <c r="G33" s="91"/>
      <c r="H33" s="91"/>
      <c r="I33" s="91"/>
      <c r="J33" s="91"/>
      <c r="K33" s="91"/>
      <c r="L33" s="91"/>
      <c r="M33" s="91"/>
      <c r="N33" s="91"/>
      <c r="O33" s="91"/>
      <c r="P33" s="91"/>
      <c r="Q33" s="91"/>
    </row>
    <row r="34" spans="1:41" s="92" customFormat="1">
      <c r="A34" s="1057" t="s">
        <v>134</v>
      </c>
      <c r="B34" s="1057"/>
      <c r="C34" s="1057"/>
    </row>
    <row r="35" spans="1:41" s="91" customFormat="1" ht="46.5" customHeight="1">
      <c r="A35" s="1057" t="s">
        <v>560</v>
      </c>
      <c r="B35" s="1057"/>
      <c r="C35" s="1057"/>
    </row>
    <row r="36" spans="1:41" s="92" customFormat="1" ht="129" customHeight="1">
      <c r="A36" s="1096" t="s">
        <v>561</v>
      </c>
      <c r="B36" s="1096"/>
      <c r="C36" s="1096"/>
    </row>
    <row r="37" spans="1:41" s="91" customFormat="1">
      <c r="A37" s="96"/>
      <c r="B37" s="95"/>
      <c r="C37" s="93"/>
      <c r="D37" s="92"/>
      <c r="E37" s="92"/>
      <c r="F37" s="92"/>
      <c r="G37" s="92"/>
      <c r="H37" s="92"/>
      <c r="I37" s="92"/>
      <c r="J37" s="92"/>
      <c r="K37" s="92"/>
      <c r="L37" s="92"/>
      <c r="M37" s="92"/>
      <c r="N37" s="92"/>
      <c r="O37" s="92"/>
      <c r="P37" s="92"/>
      <c r="Q37" s="92"/>
    </row>
    <row r="38" spans="1:41" s="91" customFormat="1">
      <c r="A38" s="96"/>
      <c r="B38" s="96"/>
    </row>
    <row r="39" spans="1:41" s="91" customFormat="1">
      <c r="A39" s="96"/>
      <c r="B39" s="96"/>
    </row>
    <row r="40" spans="1:41" s="91" customFormat="1">
      <c r="A40" s="96"/>
      <c r="B40" s="96"/>
    </row>
    <row r="41" spans="1:41" s="92" customFormat="1">
      <c r="B41" s="96"/>
      <c r="C41" s="91"/>
      <c r="D41" s="91"/>
      <c r="E41" s="91"/>
      <c r="F41" s="91"/>
      <c r="G41" s="91"/>
      <c r="H41" s="91"/>
      <c r="I41" s="91"/>
      <c r="J41" s="91"/>
      <c r="K41" s="91"/>
      <c r="L41" s="91"/>
      <c r="M41" s="91"/>
      <c r="N41" s="91"/>
      <c r="O41" s="91"/>
      <c r="P41" s="91"/>
      <c r="Q41" s="91"/>
    </row>
    <row r="42" spans="1:41" s="92" customFormat="1">
      <c r="A42" s="96"/>
      <c r="B42" s="95"/>
      <c r="C42" s="93"/>
    </row>
    <row r="43" spans="1:41" s="91" customFormat="1">
      <c r="A43" s="96"/>
      <c r="B43" s="95"/>
      <c r="C43" s="93"/>
      <c r="D43" s="92"/>
      <c r="E43" s="92"/>
      <c r="F43" s="92"/>
      <c r="G43" s="92"/>
      <c r="H43" s="92"/>
      <c r="I43" s="92"/>
      <c r="J43" s="92"/>
      <c r="K43" s="92"/>
      <c r="L43" s="92"/>
      <c r="M43" s="92"/>
      <c r="N43" s="92"/>
      <c r="O43" s="92"/>
      <c r="P43" s="92"/>
      <c r="Q43" s="92"/>
    </row>
    <row r="44" spans="1:41" s="92" customFormat="1">
      <c r="B44" s="96"/>
      <c r="C44" s="91"/>
      <c r="D44" s="91"/>
      <c r="E44" s="91"/>
      <c r="F44" s="91"/>
      <c r="G44" s="91"/>
      <c r="H44" s="91"/>
      <c r="I44" s="91"/>
      <c r="J44" s="91"/>
      <c r="K44" s="91"/>
      <c r="L44" s="91"/>
      <c r="M44" s="91"/>
      <c r="N44" s="91"/>
      <c r="O44" s="91"/>
      <c r="P44" s="91"/>
      <c r="Q44" s="91"/>
    </row>
    <row r="45" spans="1:41" s="92" customFormat="1">
      <c r="A45" s="96"/>
      <c r="B45" s="95"/>
      <c r="C45" s="93"/>
      <c r="AO45" s="233"/>
    </row>
    <row r="46" spans="1:41" s="91" customFormat="1">
      <c r="A46" s="96"/>
      <c r="B46" s="95"/>
      <c r="C46" s="93"/>
      <c r="D46" s="92"/>
      <c r="E46" s="92"/>
      <c r="F46" s="92"/>
      <c r="G46" s="92"/>
      <c r="H46" s="92"/>
      <c r="I46" s="92"/>
      <c r="J46" s="92"/>
      <c r="K46" s="92"/>
      <c r="L46" s="92"/>
      <c r="M46" s="92"/>
      <c r="N46" s="92"/>
      <c r="O46" s="92"/>
      <c r="P46" s="92"/>
      <c r="Q46" s="92"/>
    </row>
    <row r="47" spans="1:41" s="92" customFormat="1">
      <c r="B47" s="96"/>
      <c r="C47" s="91"/>
      <c r="D47" s="91"/>
      <c r="E47" s="91"/>
      <c r="F47" s="91"/>
      <c r="G47" s="91"/>
      <c r="H47" s="91"/>
      <c r="I47" s="91"/>
      <c r="J47" s="91"/>
      <c r="K47" s="91"/>
      <c r="L47" s="91"/>
      <c r="M47" s="91"/>
      <c r="N47" s="91"/>
      <c r="O47" s="91"/>
      <c r="P47" s="91"/>
      <c r="Q47" s="91"/>
    </row>
    <row r="48" spans="1:41" s="92" customFormat="1">
      <c r="A48" s="96"/>
      <c r="B48" s="95"/>
      <c r="C48" s="93"/>
    </row>
    <row r="49" spans="1:17" s="92" customFormat="1">
      <c r="A49" s="96"/>
      <c r="B49" s="95"/>
      <c r="C49" s="93"/>
    </row>
    <row r="50" spans="1:17" s="91" customFormat="1">
      <c r="A50" s="96"/>
      <c r="B50" s="95"/>
      <c r="C50" s="93"/>
      <c r="D50" s="92"/>
      <c r="E50" s="92"/>
      <c r="F50" s="92"/>
      <c r="G50" s="92"/>
      <c r="H50" s="92"/>
      <c r="I50" s="92"/>
      <c r="J50" s="92"/>
      <c r="K50" s="92"/>
      <c r="L50" s="92"/>
      <c r="M50" s="92"/>
      <c r="N50" s="92"/>
      <c r="O50" s="92"/>
      <c r="P50" s="92"/>
      <c r="Q50" s="92"/>
    </row>
    <row r="51" spans="1:17" s="91" customFormat="1">
      <c r="A51" s="96"/>
      <c r="B51" s="96"/>
    </row>
    <row r="52" spans="1:17" s="92" customFormat="1">
      <c r="B52" s="96"/>
      <c r="C52" s="91"/>
      <c r="D52" s="91"/>
      <c r="E52" s="91"/>
      <c r="F52" s="91"/>
      <c r="G52" s="91"/>
      <c r="H52" s="91"/>
      <c r="I52" s="91"/>
      <c r="J52" s="91"/>
      <c r="K52" s="91"/>
      <c r="L52" s="91"/>
      <c r="M52" s="91"/>
      <c r="N52" s="91"/>
      <c r="O52" s="91"/>
      <c r="P52" s="91"/>
      <c r="Q52" s="91"/>
    </row>
    <row r="53" spans="1:17" s="92" customFormat="1">
      <c r="A53" s="96"/>
      <c r="B53" s="95"/>
      <c r="C53" s="93"/>
    </row>
    <row r="54" spans="1:17" s="91" customFormat="1">
      <c r="A54" s="94"/>
      <c r="B54" s="92"/>
      <c r="C54" s="93"/>
      <c r="D54" s="92"/>
      <c r="E54" s="92"/>
      <c r="F54" s="92"/>
      <c r="G54" s="92"/>
      <c r="H54" s="92"/>
      <c r="I54" s="92"/>
      <c r="J54" s="92"/>
      <c r="K54" s="92"/>
      <c r="L54" s="92"/>
      <c r="M54" s="92"/>
      <c r="N54" s="92"/>
      <c r="O54" s="92"/>
      <c r="P54" s="92"/>
      <c r="Q54" s="92"/>
    </row>
    <row r="55" spans="1:17" s="91" customFormat="1"/>
    <row r="56" spans="1:17">
      <c r="B56" s="91"/>
      <c r="C56" s="91"/>
      <c r="D56" s="91"/>
      <c r="E56" s="91"/>
      <c r="F56" s="91"/>
      <c r="G56" s="91"/>
      <c r="H56" s="91"/>
      <c r="I56" s="91"/>
      <c r="J56" s="91"/>
      <c r="K56" s="91"/>
      <c r="L56" s="91"/>
      <c r="M56" s="91"/>
      <c r="N56" s="91"/>
      <c r="O56" s="91"/>
      <c r="P56" s="91"/>
      <c r="Q56" s="91"/>
    </row>
    <row r="57" spans="1:17" ht="79.5" customHeight="1"/>
    <row r="58" spans="1:17" ht="106.5" customHeight="1">
      <c r="C58" s="79"/>
    </row>
  </sheetData>
  <mergeCells count="30">
    <mergeCell ref="A1:C1"/>
    <mergeCell ref="A3:C3"/>
    <mergeCell ref="A6:B6"/>
    <mergeCell ref="A7:B7"/>
    <mergeCell ref="C7:C8"/>
    <mergeCell ref="A10:B10"/>
    <mergeCell ref="A11:B11"/>
    <mergeCell ref="A12:B12"/>
    <mergeCell ref="A13:B14"/>
    <mergeCell ref="C13:C14"/>
    <mergeCell ref="A15:B15"/>
    <mergeCell ref="A18:C18"/>
    <mergeCell ref="A17:B17"/>
    <mergeCell ref="A30:C30"/>
    <mergeCell ref="A20:C21"/>
    <mergeCell ref="A22:C22"/>
    <mergeCell ref="A23:C23"/>
    <mergeCell ref="A24:C24"/>
    <mergeCell ref="A25:C25"/>
    <mergeCell ref="A26:C26"/>
    <mergeCell ref="A27:C27"/>
    <mergeCell ref="A28:C28"/>
    <mergeCell ref="A29:C29"/>
    <mergeCell ref="A19:C19"/>
    <mergeCell ref="A31:C31"/>
    <mergeCell ref="A32:C32"/>
    <mergeCell ref="A33:C33"/>
    <mergeCell ref="A34:C34"/>
    <mergeCell ref="A36:C36"/>
    <mergeCell ref="A35:C35"/>
  </mergeCells>
  <phoneticPr fontId="4"/>
  <pageMargins left="0.59" right="0.28000000000000003" top="0.98399999999999999" bottom="0.98399999999999999" header="0.51200000000000001" footer="0.51200000000000001"/>
  <pageSetup paperSize="9" scale="9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63"/>
  <sheetViews>
    <sheetView view="pageBreakPreview" topLeftCell="A31" zoomScale="85" zoomScaleNormal="85" zoomScaleSheetLayoutView="85" workbookViewId="0">
      <selection activeCell="A13" sqref="A13:B14"/>
    </sheetView>
  </sheetViews>
  <sheetFormatPr defaultColWidth="9" defaultRowHeight="13.2"/>
  <cols>
    <col min="1" max="1" width="9" style="79" customWidth="1"/>
    <col min="2" max="2" width="78.88671875" style="79" customWidth="1"/>
    <col min="3" max="3" width="11.44140625" style="80" bestFit="1" customWidth="1"/>
    <col min="4" max="16384" width="9" style="79"/>
  </cols>
  <sheetData>
    <row r="1" spans="1:17" ht="19.2">
      <c r="A1" s="895" t="s">
        <v>165</v>
      </c>
      <c r="B1" s="895"/>
      <c r="C1" s="895"/>
    </row>
    <row r="2" spans="1:17" ht="19.2">
      <c r="A2" s="90"/>
      <c r="B2" s="90"/>
      <c r="C2" s="90"/>
    </row>
    <row r="3" spans="1:17" ht="18.75" customHeight="1">
      <c r="A3" s="1140" t="s">
        <v>164</v>
      </c>
      <c r="B3" s="1140"/>
      <c r="C3" s="1140"/>
      <c r="D3" s="390"/>
      <c r="E3" s="390"/>
      <c r="F3" s="390"/>
      <c r="G3" s="390"/>
      <c r="H3" s="390"/>
      <c r="I3" s="390"/>
      <c r="J3" s="390"/>
      <c r="K3" s="390"/>
      <c r="L3" s="390"/>
      <c r="M3" s="390"/>
      <c r="N3" s="390"/>
      <c r="O3" s="390"/>
      <c r="P3" s="390"/>
    </row>
    <row r="4" spans="1:17" ht="28.5" customHeight="1">
      <c r="A4" s="1141" t="s">
        <v>167</v>
      </c>
      <c r="B4" s="1141"/>
      <c r="C4" s="1141"/>
      <c r="D4" s="1141"/>
      <c r="E4" s="1141"/>
      <c r="F4" s="1141"/>
      <c r="G4" s="1141"/>
      <c r="H4" s="1141"/>
      <c r="I4" s="1141"/>
      <c r="J4" s="1141"/>
      <c r="K4" s="1141"/>
      <c r="L4" s="1141"/>
      <c r="M4" s="1141"/>
      <c r="N4" s="1141"/>
      <c r="O4" s="1141"/>
      <c r="P4" s="1141"/>
      <c r="Q4" s="88"/>
    </row>
    <row r="5" spans="1:17" ht="13.8" thickBot="1">
      <c r="A5" s="390"/>
      <c r="B5" s="390"/>
      <c r="C5" s="391"/>
      <c r="D5" s="390"/>
      <c r="E5" s="390"/>
      <c r="F5" s="390"/>
      <c r="G5" s="390"/>
      <c r="H5" s="390"/>
      <c r="I5" s="390"/>
      <c r="J5" s="390"/>
      <c r="K5" s="390"/>
      <c r="L5" s="390"/>
      <c r="M5" s="390"/>
      <c r="N5" s="390"/>
      <c r="O5" s="390"/>
      <c r="P5" s="390"/>
    </row>
    <row r="6" spans="1:17" s="80" customFormat="1" ht="13.8" thickBot="1">
      <c r="A6" s="1103" t="s">
        <v>29</v>
      </c>
      <c r="B6" s="1104"/>
      <c r="C6" s="1121" t="s">
        <v>28</v>
      </c>
      <c r="D6" s="391"/>
      <c r="E6" s="391"/>
      <c r="F6" s="391"/>
      <c r="G6" s="391"/>
      <c r="H6" s="391"/>
      <c r="I6" s="391"/>
      <c r="J6" s="391"/>
      <c r="K6" s="391"/>
      <c r="L6" s="391"/>
      <c r="M6" s="391"/>
      <c r="N6" s="391"/>
      <c r="O6" s="391"/>
      <c r="P6" s="391"/>
    </row>
    <row r="7" spans="1:17" s="82" customFormat="1" ht="43.5" customHeight="1">
      <c r="A7" s="1122" t="s">
        <v>156</v>
      </c>
      <c r="B7" s="1123"/>
      <c r="C7" s="1124" t="s">
        <v>155</v>
      </c>
      <c r="D7" s="1142"/>
      <c r="E7" s="1142"/>
      <c r="F7" s="1142"/>
      <c r="G7" s="1142"/>
      <c r="H7" s="1142"/>
      <c r="I7" s="1142"/>
      <c r="J7" s="1142"/>
      <c r="K7" s="1142"/>
      <c r="L7" s="1142"/>
      <c r="M7" s="1142"/>
      <c r="N7" s="1142"/>
      <c r="O7" s="1142"/>
      <c r="P7" s="1142"/>
    </row>
    <row r="8" spans="1:17" s="82" customFormat="1" ht="47.25" customHeight="1">
      <c r="A8" s="1125" t="s">
        <v>154</v>
      </c>
      <c r="B8" s="1126" t="s">
        <v>33</v>
      </c>
      <c r="C8" s="1127"/>
      <c r="D8" s="1142"/>
      <c r="E8" s="1142"/>
      <c r="F8" s="1142"/>
      <c r="G8" s="1142"/>
      <c r="H8" s="1142"/>
      <c r="I8" s="1142"/>
      <c r="J8" s="1142"/>
      <c r="K8" s="1142"/>
      <c r="L8" s="1142"/>
      <c r="M8" s="1142"/>
      <c r="N8" s="1142"/>
      <c r="O8" s="1142"/>
      <c r="P8" s="1142"/>
    </row>
    <row r="9" spans="1:17" s="82" customFormat="1" ht="41.25" customHeight="1">
      <c r="A9" s="1128"/>
      <c r="B9" s="1129" t="s">
        <v>153</v>
      </c>
      <c r="C9" s="1130" t="s">
        <v>27</v>
      </c>
      <c r="D9" s="1142"/>
      <c r="E9" s="1142"/>
      <c r="F9" s="1142"/>
      <c r="G9" s="1142"/>
      <c r="H9" s="1142"/>
      <c r="I9" s="1142"/>
      <c r="J9" s="1142"/>
      <c r="K9" s="1142"/>
      <c r="L9" s="1142"/>
      <c r="M9" s="1142"/>
      <c r="N9" s="1142"/>
      <c r="O9" s="1142"/>
      <c r="P9" s="1142"/>
    </row>
    <row r="10" spans="1:17" s="82" customFormat="1" ht="54.75" customHeight="1">
      <c r="A10" s="1066" t="s">
        <v>163</v>
      </c>
      <c r="B10" s="1068"/>
      <c r="C10" s="1131" t="s">
        <v>27</v>
      </c>
      <c r="D10" s="1142"/>
      <c r="E10" s="1142"/>
      <c r="F10" s="1142"/>
      <c r="G10" s="1142"/>
      <c r="H10" s="1142"/>
      <c r="I10" s="1142"/>
      <c r="J10" s="1142"/>
      <c r="K10" s="1142"/>
      <c r="L10" s="1142"/>
      <c r="M10" s="1142"/>
      <c r="N10" s="1142"/>
      <c r="O10" s="1142"/>
      <c r="P10" s="1142"/>
    </row>
    <row r="11" spans="1:17" s="82" customFormat="1" ht="33.75" customHeight="1">
      <c r="A11" s="1132" t="s">
        <v>162</v>
      </c>
      <c r="B11" s="1133"/>
      <c r="C11" s="1134" t="s">
        <v>27</v>
      </c>
      <c r="D11" s="1142"/>
      <c r="E11" s="1142"/>
      <c r="F11" s="1142"/>
      <c r="G11" s="1142"/>
      <c r="H11" s="1142"/>
      <c r="I11" s="1142"/>
      <c r="J11" s="1142"/>
      <c r="K11" s="1142"/>
      <c r="L11" s="1142"/>
      <c r="M11" s="1142"/>
      <c r="N11" s="1142"/>
      <c r="O11" s="1142"/>
      <c r="P11" s="1142"/>
    </row>
    <row r="12" spans="1:17" s="82" customFormat="1" ht="30.75" customHeight="1">
      <c r="A12" s="1132" t="s">
        <v>161</v>
      </c>
      <c r="B12" s="1133"/>
      <c r="C12" s="1134" t="s">
        <v>27</v>
      </c>
      <c r="D12" s="1142"/>
      <c r="E12" s="1142"/>
      <c r="F12" s="1142"/>
      <c r="G12" s="1142"/>
      <c r="H12" s="1142"/>
      <c r="I12" s="1142"/>
      <c r="J12" s="1142"/>
      <c r="K12" s="1142"/>
      <c r="L12" s="1142"/>
      <c r="M12" s="1142"/>
      <c r="N12" s="1142"/>
      <c r="O12" s="1142"/>
      <c r="P12" s="1142"/>
    </row>
    <row r="13" spans="1:17" s="82" customFormat="1" ht="19.5" customHeight="1">
      <c r="A13" s="1112" t="s">
        <v>160</v>
      </c>
      <c r="B13" s="1114"/>
      <c r="C13" s="1135" t="s">
        <v>27</v>
      </c>
      <c r="D13" s="1142"/>
      <c r="E13" s="1142"/>
      <c r="F13" s="1142"/>
      <c r="G13" s="1142"/>
      <c r="H13" s="1142"/>
      <c r="I13" s="1142"/>
      <c r="J13" s="1142"/>
      <c r="K13" s="1142"/>
      <c r="L13" s="1142"/>
      <c r="M13" s="1142"/>
      <c r="N13" s="1142"/>
      <c r="O13" s="1142"/>
      <c r="P13" s="1142"/>
    </row>
    <row r="14" spans="1:17" s="82" customFormat="1" ht="28.5" customHeight="1">
      <c r="A14" s="1143"/>
      <c r="B14" s="1144"/>
      <c r="C14" s="1138"/>
      <c r="D14" s="1142"/>
      <c r="E14" s="1142"/>
      <c r="F14" s="1142"/>
      <c r="G14" s="1142"/>
      <c r="H14" s="1142"/>
      <c r="I14" s="1142"/>
      <c r="J14" s="1142"/>
      <c r="K14" s="1142"/>
      <c r="L14" s="1142"/>
      <c r="M14" s="1142"/>
      <c r="N14" s="1142"/>
      <c r="O14" s="1142"/>
      <c r="P14" s="1142"/>
    </row>
    <row r="15" spans="1:17" s="82" customFormat="1" ht="51.75" customHeight="1">
      <c r="A15" s="1112" t="s">
        <v>159</v>
      </c>
      <c r="B15" s="1145"/>
      <c r="C15" s="1146" t="s">
        <v>27</v>
      </c>
      <c r="D15" s="1142"/>
      <c r="E15" s="1142"/>
      <c r="F15" s="1142"/>
      <c r="G15" s="1142"/>
      <c r="H15" s="1142"/>
      <c r="I15" s="1142"/>
      <c r="J15" s="1142"/>
      <c r="K15" s="1142"/>
      <c r="L15" s="1142"/>
      <c r="M15" s="1142"/>
      <c r="N15" s="1142"/>
      <c r="O15" s="1142"/>
      <c r="P15" s="1142"/>
    </row>
    <row r="16" spans="1:17" ht="38.25" customHeight="1" thickBot="1">
      <c r="A16" s="1029" t="s">
        <v>2</v>
      </c>
      <c r="B16" s="1030"/>
      <c r="C16" s="1139" t="s">
        <v>27</v>
      </c>
      <c r="D16" s="390"/>
      <c r="E16" s="390"/>
      <c r="F16" s="390"/>
      <c r="G16" s="390"/>
      <c r="H16" s="390"/>
      <c r="I16" s="390"/>
      <c r="J16" s="390"/>
      <c r="K16" s="390"/>
      <c r="L16" s="390"/>
      <c r="M16" s="390"/>
      <c r="N16" s="390"/>
      <c r="O16" s="390"/>
      <c r="P16" s="390"/>
    </row>
    <row r="17" spans="1:17">
      <c r="A17" s="390"/>
      <c r="B17" s="390"/>
      <c r="C17" s="391"/>
      <c r="D17" s="390"/>
      <c r="E17" s="390"/>
      <c r="F17" s="390"/>
      <c r="G17" s="390"/>
      <c r="H17" s="390"/>
      <c r="I17" s="390"/>
      <c r="J17" s="390"/>
      <c r="K17" s="390"/>
      <c r="L17" s="390"/>
      <c r="M17" s="390"/>
      <c r="N17" s="390"/>
      <c r="O17" s="390"/>
      <c r="P17" s="390"/>
    </row>
    <row r="18" spans="1:17" s="92" customFormat="1" ht="36.75" customHeight="1">
      <c r="A18" s="1091" t="s">
        <v>559</v>
      </c>
      <c r="B18" s="1091"/>
      <c r="C18" s="391"/>
      <c r="D18" s="390"/>
      <c r="E18" s="390"/>
      <c r="F18" s="390"/>
      <c r="G18" s="390"/>
      <c r="H18" s="390"/>
      <c r="I18" s="390"/>
      <c r="J18" s="390"/>
      <c r="K18" s="390"/>
      <c r="L18" s="390"/>
      <c r="M18" s="390"/>
      <c r="N18" s="390"/>
      <c r="O18" s="390"/>
      <c r="P18" s="390"/>
      <c r="Q18" s="79"/>
    </row>
    <row r="19" spans="1:17" s="92" customFormat="1" ht="30" customHeight="1">
      <c r="A19" s="1057" t="s">
        <v>146</v>
      </c>
      <c r="B19" s="1057"/>
      <c r="C19" s="1057"/>
      <c r="D19" s="1147"/>
      <c r="E19" s="1147"/>
      <c r="F19" s="1147"/>
      <c r="G19" s="1147"/>
      <c r="H19" s="1147"/>
      <c r="I19" s="1147"/>
      <c r="J19" s="1147"/>
      <c r="K19" s="1147"/>
      <c r="L19" s="1147"/>
      <c r="M19" s="1147"/>
      <c r="N19" s="1147"/>
      <c r="O19" s="1147"/>
      <c r="P19" s="1147"/>
    </row>
    <row r="20" spans="1:17" s="91" customFormat="1">
      <c r="A20" s="1057" t="s">
        <v>145</v>
      </c>
      <c r="B20" s="1057"/>
      <c r="C20" s="1057"/>
      <c r="D20" s="1148"/>
      <c r="E20" s="1148"/>
      <c r="F20" s="1148"/>
      <c r="G20" s="1148"/>
      <c r="H20" s="1148"/>
      <c r="I20" s="1148"/>
      <c r="J20" s="1148"/>
      <c r="K20" s="1148"/>
      <c r="L20" s="1148"/>
      <c r="M20" s="1148"/>
      <c r="N20" s="1148"/>
      <c r="O20" s="1148"/>
      <c r="P20" s="1148"/>
    </row>
    <row r="21" spans="1:17" s="92" customFormat="1">
      <c r="A21" s="1057" t="s">
        <v>144</v>
      </c>
      <c r="B21" s="1057"/>
      <c r="C21" s="1057"/>
      <c r="D21" s="1148"/>
      <c r="E21" s="1148"/>
      <c r="F21" s="1148"/>
      <c r="G21" s="1148"/>
      <c r="H21" s="1148"/>
      <c r="I21" s="1148"/>
      <c r="J21" s="1148"/>
      <c r="K21" s="1148"/>
      <c r="L21" s="1148"/>
      <c r="M21" s="1148"/>
      <c r="N21" s="1148"/>
      <c r="O21" s="1148"/>
      <c r="P21" s="1148"/>
      <c r="Q21" s="91"/>
    </row>
    <row r="22" spans="1:17" s="91" customFormat="1">
      <c r="A22" s="1057"/>
      <c r="B22" s="1057"/>
      <c r="C22" s="1057"/>
      <c r="D22" s="1147"/>
      <c r="E22" s="1147"/>
      <c r="F22" s="1147"/>
      <c r="G22" s="1147"/>
      <c r="H22" s="1147"/>
      <c r="I22" s="1147"/>
      <c r="J22" s="1147"/>
      <c r="K22" s="1147"/>
      <c r="L22" s="1147"/>
      <c r="M22" s="1147"/>
      <c r="N22" s="1147"/>
      <c r="O22" s="1147"/>
      <c r="P22" s="1147"/>
      <c r="Q22" s="92"/>
    </row>
    <row r="23" spans="1:17" s="91" customFormat="1">
      <c r="A23" s="1057" t="s">
        <v>143</v>
      </c>
      <c r="B23" s="1057"/>
      <c r="C23" s="1057"/>
      <c r="D23" s="1148"/>
      <c r="E23" s="1148"/>
      <c r="F23" s="1148"/>
      <c r="G23" s="1148"/>
      <c r="H23" s="1148"/>
      <c r="I23" s="1148"/>
      <c r="J23" s="1148"/>
      <c r="K23" s="1148"/>
      <c r="L23" s="1148"/>
      <c r="M23" s="1148"/>
      <c r="N23" s="1148"/>
      <c r="O23" s="1148"/>
      <c r="P23" s="1148"/>
    </row>
    <row r="24" spans="1:17" s="91" customFormat="1">
      <c r="A24" s="1057" t="s">
        <v>142</v>
      </c>
      <c r="B24" s="1057"/>
      <c r="C24" s="1057"/>
      <c r="D24" s="1148"/>
      <c r="E24" s="1148"/>
      <c r="F24" s="1148"/>
      <c r="G24" s="1148"/>
      <c r="H24" s="1148"/>
      <c r="I24" s="1148"/>
      <c r="J24" s="1148"/>
      <c r="K24" s="1148"/>
      <c r="L24" s="1148"/>
      <c r="M24" s="1148"/>
      <c r="N24" s="1148"/>
      <c r="O24" s="1148"/>
      <c r="P24" s="1148"/>
    </row>
    <row r="25" spans="1:17" s="91" customFormat="1">
      <c r="A25" s="1057" t="s">
        <v>141</v>
      </c>
      <c r="B25" s="1057"/>
      <c r="C25" s="1057"/>
      <c r="D25" s="1148"/>
      <c r="E25" s="1148"/>
      <c r="F25" s="1148"/>
      <c r="G25" s="1148"/>
      <c r="H25" s="1148"/>
      <c r="I25" s="1148"/>
      <c r="J25" s="1148"/>
      <c r="K25" s="1148"/>
      <c r="L25" s="1148"/>
      <c r="M25" s="1148"/>
      <c r="N25" s="1148"/>
      <c r="O25" s="1148"/>
      <c r="P25" s="1148"/>
    </row>
    <row r="26" spans="1:17" s="92" customFormat="1" ht="40.5" customHeight="1">
      <c r="A26" s="1057" t="s">
        <v>719</v>
      </c>
      <c r="B26" s="1057"/>
      <c r="C26" s="1057"/>
      <c r="D26" s="1148"/>
      <c r="E26" s="1148"/>
      <c r="F26" s="1148"/>
      <c r="G26" s="1148"/>
      <c r="H26" s="1148"/>
      <c r="I26" s="1148"/>
      <c r="J26" s="1148"/>
      <c r="K26" s="1148"/>
      <c r="L26" s="1148"/>
      <c r="M26" s="1148"/>
      <c r="N26" s="1148"/>
      <c r="O26" s="1148"/>
      <c r="P26" s="1148"/>
      <c r="Q26" s="91"/>
    </row>
    <row r="27" spans="1:17" s="91" customFormat="1">
      <c r="A27" s="1057" t="s">
        <v>140</v>
      </c>
      <c r="B27" s="1057"/>
      <c r="C27" s="1057"/>
      <c r="D27" s="1147"/>
      <c r="E27" s="1147"/>
      <c r="F27" s="1147"/>
      <c r="G27" s="1147"/>
      <c r="H27" s="1147"/>
      <c r="I27" s="1147"/>
      <c r="J27" s="1147"/>
      <c r="K27" s="1147"/>
      <c r="L27" s="1147"/>
      <c r="M27" s="1147"/>
      <c r="N27" s="1147"/>
      <c r="O27" s="1147"/>
      <c r="P27" s="1147"/>
      <c r="Q27" s="92"/>
    </row>
    <row r="28" spans="1:17" s="91" customFormat="1">
      <c r="A28" s="1057" t="s">
        <v>139</v>
      </c>
      <c r="B28" s="1057"/>
      <c r="C28" s="1057"/>
      <c r="D28" s="1148"/>
      <c r="E28" s="1148"/>
      <c r="F28" s="1148"/>
      <c r="G28" s="1148"/>
      <c r="H28" s="1148"/>
      <c r="I28" s="1148"/>
      <c r="J28" s="1148"/>
      <c r="K28" s="1148"/>
      <c r="L28" s="1148"/>
      <c r="M28" s="1148"/>
      <c r="N28" s="1148"/>
      <c r="O28" s="1148"/>
      <c r="P28" s="1148"/>
    </row>
    <row r="29" spans="1:17" s="92" customFormat="1" ht="103.5" customHeight="1">
      <c r="A29" s="1057" t="s">
        <v>543</v>
      </c>
      <c r="B29" s="1057"/>
      <c r="C29" s="1057"/>
      <c r="D29" s="1148"/>
      <c r="E29" s="1148"/>
      <c r="F29" s="1148"/>
      <c r="G29" s="1148"/>
      <c r="H29" s="1148"/>
      <c r="I29" s="1148"/>
      <c r="J29" s="1148"/>
      <c r="K29" s="1148"/>
      <c r="L29" s="1148"/>
      <c r="M29" s="1148"/>
      <c r="N29" s="1148"/>
      <c r="O29" s="1148"/>
      <c r="P29" s="1148"/>
      <c r="Q29" s="91"/>
    </row>
    <row r="30" spans="1:17" s="91" customFormat="1" ht="47.25" customHeight="1">
      <c r="A30" s="1057" t="s">
        <v>138</v>
      </c>
      <c r="B30" s="1057"/>
      <c r="C30" s="1057"/>
      <c r="D30" s="1147"/>
      <c r="E30" s="1147"/>
      <c r="F30" s="1147"/>
      <c r="G30" s="1147"/>
      <c r="H30" s="1147"/>
      <c r="I30" s="1147"/>
      <c r="J30" s="1147"/>
      <c r="K30" s="1147"/>
      <c r="L30" s="1147"/>
      <c r="M30" s="1147"/>
      <c r="N30" s="1147"/>
      <c r="O30" s="1147"/>
      <c r="P30" s="1147"/>
      <c r="Q30" s="92"/>
    </row>
    <row r="31" spans="1:17" s="91" customFormat="1" ht="49.5" customHeight="1">
      <c r="A31" s="1057" t="s">
        <v>137</v>
      </c>
      <c r="B31" s="1057"/>
      <c r="C31" s="1057"/>
      <c r="D31" s="1148"/>
      <c r="E31" s="1148"/>
      <c r="F31" s="1148"/>
      <c r="G31" s="1148"/>
      <c r="H31" s="1148"/>
      <c r="I31" s="1148"/>
      <c r="J31" s="1148"/>
      <c r="K31" s="1148"/>
      <c r="L31" s="1148"/>
      <c r="M31" s="1148"/>
      <c r="N31" s="1148"/>
      <c r="O31" s="1148"/>
      <c r="P31" s="1148"/>
    </row>
    <row r="32" spans="1:17" s="91" customFormat="1" ht="61.5" customHeight="1">
      <c r="A32" s="1057" t="s">
        <v>542</v>
      </c>
      <c r="B32" s="1057"/>
      <c r="C32" s="1057"/>
      <c r="D32" s="1148"/>
      <c r="E32" s="1148"/>
      <c r="F32" s="1148"/>
      <c r="G32" s="1148"/>
      <c r="H32" s="1148"/>
      <c r="I32" s="1148"/>
      <c r="J32" s="1148"/>
      <c r="K32" s="1148"/>
      <c r="L32" s="1148"/>
      <c r="M32" s="1148"/>
      <c r="N32" s="1148"/>
      <c r="O32" s="1148"/>
      <c r="P32" s="1148"/>
    </row>
    <row r="33" spans="1:41" s="91" customFormat="1" ht="46.5" customHeight="1">
      <c r="A33" s="1057" t="s">
        <v>136</v>
      </c>
      <c r="B33" s="1057"/>
      <c r="C33" s="1057"/>
      <c r="D33" s="1148"/>
      <c r="E33" s="1148"/>
      <c r="F33" s="1148"/>
      <c r="G33" s="1148"/>
      <c r="H33" s="1148"/>
      <c r="I33" s="1148"/>
      <c r="J33" s="1148"/>
      <c r="K33" s="1148"/>
      <c r="L33" s="1148"/>
      <c r="M33" s="1148"/>
      <c r="N33" s="1148"/>
      <c r="O33" s="1148"/>
      <c r="P33" s="1148"/>
    </row>
    <row r="34" spans="1:41" s="92" customFormat="1">
      <c r="A34" s="1057" t="s">
        <v>135</v>
      </c>
      <c r="B34" s="1057"/>
      <c r="C34" s="1057"/>
      <c r="D34" s="1148"/>
      <c r="E34" s="1148"/>
      <c r="F34" s="1148"/>
      <c r="G34" s="1148"/>
      <c r="H34" s="1148"/>
      <c r="I34" s="1148"/>
      <c r="J34" s="1148"/>
      <c r="K34" s="1148"/>
      <c r="L34" s="1148"/>
      <c r="M34" s="1148"/>
      <c r="N34" s="1148"/>
      <c r="O34" s="1148"/>
      <c r="P34" s="1148"/>
      <c r="Q34" s="91"/>
    </row>
    <row r="35" spans="1:41" s="92" customFormat="1">
      <c r="A35" s="1057" t="s">
        <v>134</v>
      </c>
      <c r="B35" s="1057"/>
      <c r="C35" s="1057"/>
      <c r="D35" s="1147"/>
      <c r="E35" s="1147"/>
      <c r="F35" s="1147"/>
      <c r="G35" s="1147"/>
      <c r="H35" s="1147"/>
      <c r="I35" s="1147"/>
      <c r="J35" s="1147"/>
      <c r="K35" s="1147"/>
      <c r="L35" s="1147"/>
      <c r="M35" s="1147"/>
      <c r="N35" s="1147"/>
      <c r="O35" s="1147"/>
      <c r="P35" s="1147"/>
    </row>
    <row r="36" spans="1:41" s="91" customFormat="1" ht="46.5" customHeight="1">
      <c r="A36" s="1057" t="s">
        <v>560</v>
      </c>
      <c r="B36" s="1057"/>
      <c r="C36" s="1057"/>
      <c r="D36" s="1148"/>
      <c r="E36" s="1148"/>
      <c r="F36" s="1148"/>
      <c r="G36" s="1148"/>
      <c r="H36" s="1148"/>
      <c r="I36" s="1148"/>
      <c r="J36" s="1148"/>
      <c r="K36" s="1148"/>
      <c r="L36" s="1148"/>
      <c r="M36" s="1148"/>
      <c r="N36" s="1148"/>
      <c r="O36" s="1148"/>
      <c r="P36" s="1148"/>
    </row>
    <row r="37" spans="1:41" s="92" customFormat="1" ht="129" customHeight="1">
      <c r="A37" s="1096" t="s">
        <v>561</v>
      </c>
      <c r="B37" s="1096"/>
      <c r="C37" s="1096"/>
      <c r="D37" s="1147"/>
      <c r="E37" s="1147"/>
      <c r="F37" s="1147"/>
      <c r="G37" s="1147"/>
      <c r="H37" s="1147"/>
      <c r="I37" s="1147"/>
      <c r="J37" s="1147"/>
      <c r="K37" s="1147"/>
      <c r="L37" s="1147"/>
      <c r="M37" s="1147"/>
      <c r="N37" s="1147"/>
      <c r="O37" s="1147"/>
      <c r="P37" s="1147"/>
    </row>
    <row r="38" spans="1:41" s="91" customFormat="1"/>
    <row r="39" spans="1:41" s="91" customFormat="1">
      <c r="A39" s="94"/>
    </row>
    <row r="40" spans="1:41" s="92" customFormat="1">
      <c r="A40" s="94"/>
      <c r="C40" s="93"/>
    </row>
    <row r="41" spans="1:41" s="92" customFormat="1">
      <c r="A41" s="94"/>
      <c r="C41" s="93"/>
    </row>
    <row r="42" spans="1:41" s="92" customFormat="1">
      <c r="A42" s="96"/>
      <c r="B42" s="95"/>
      <c r="C42" s="93"/>
    </row>
    <row r="43" spans="1:41" s="91" customFormat="1">
      <c r="A43" s="96"/>
      <c r="B43" s="96"/>
    </row>
    <row r="44" spans="1:41" s="91" customFormat="1">
      <c r="A44" s="96"/>
      <c r="B44" s="96"/>
    </row>
    <row r="45" spans="1:41" s="91" customFormat="1">
      <c r="A45" s="96"/>
      <c r="B45" s="96"/>
      <c r="AO45" s="232"/>
    </row>
    <row r="46" spans="1:41" s="91" customFormat="1">
      <c r="A46" s="96"/>
      <c r="B46" s="96"/>
    </row>
    <row r="47" spans="1:41" s="92" customFormat="1">
      <c r="A47" s="96"/>
      <c r="B47" s="95"/>
      <c r="C47" s="93"/>
    </row>
    <row r="48" spans="1:41" s="92" customFormat="1">
      <c r="A48" s="96"/>
      <c r="B48" s="95"/>
      <c r="C48" s="93"/>
    </row>
    <row r="49" spans="1:3" s="91" customFormat="1">
      <c r="A49" s="96"/>
      <c r="B49" s="96"/>
    </row>
    <row r="50" spans="1:3" s="92" customFormat="1">
      <c r="A50" s="96"/>
      <c r="B50" s="95"/>
      <c r="C50" s="93"/>
    </row>
    <row r="51" spans="1:3" s="92" customFormat="1">
      <c r="A51" s="96"/>
      <c r="B51" s="95"/>
      <c r="C51" s="93"/>
    </row>
    <row r="52" spans="1:3" s="91" customFormat="1">
      <c r="A52" s="96"/>
      <c r="B52" s="96"/>
    </row>
    <row r="53" spans="1:3" s="92" customFormat="1">
      <c r="A53" s="96"/>
      <c r="B53" s="95"/>
      <c r="C53" s="93"/>
    </row>
    <row r="54" spans="1:3" s="92" customFormat="1">
      <c r="A54" s="96"/>
      <c r="B54" s="95"/>
      <c r="C54" s="93"/>
    </row>
    <row r="55" spans="1:3" s="92" customFormat="1">
      <c r="A55" s="96"/>
      <c r="B55" s="95"/>
      <c r="C55" s="93"/>
    </row>
    <row r="56" spans="1:3" s="91" customFormat="1">
      <c r="A56" s="96"/>
      <c r="B56" s="96"/>
    </row>
    <row r="57" spans="1:3" s="91" customFormat="1">
      <c r="A57" s="96"/>
      <c r="B57" s="96"/>
    </row>
    <row r="58" spans="1:3" s="92" customFormat="1">
      <c r="A58" s="96"/>
      <c r="B58" s="95"/>
      <c r="C58" s="93"/>
    </row>
    <row r="59" spans="1:3" s="92" customFormat="1">
      <c r="A59" s="94"/>
      <c r="C59" s="93"/>
    </row>
    <row r="60" spans="1:3" s="91" customFormat="1"/>
    <row r="61" spans="1:3" s="91" customFormat="1"/>
    <row r="63" spans="1:3" ht="79.5" customHeight="1">
      <c r="A63" s="978"/>
      <c r="B63" s="979"/>
      <c r="C63" s="979"/>
    </row>
  </sheetData>
  <mergeCells count="33">
    <mergeCell ref="A34:C34"/>
    <mergeCell ref="A1:C1"/>
    <mergeCell ref="A3:C3"/>
    <mergeCell ref="A4:P4"/>
    <mergeCell ref="A6:B6"/>
    <mergeCell ref="A7:B7"/>
    <mergeCell ref="C7:C8"/>
    <mergeCell ref="A10:B10"/>
    <mergeCell ref="A11:B11"/>
    <mergeCell ref="A12:B12"/>
    <mergeCell ref="A13:B14"/>
    <mergeCell ref="C13:C14"/>
    <mergeCell ref="A15:B15"/>
    <mergeCell ref="A16:B16"/>
    <mergeCell ref="A18:B18"/>
    <mergeCell ref="A19:C19"/>
    <mergeCell ref="A20:C20"/>
    <mergeCell ref="A27:C27"/>
    <mergeCell ref="A28:C28"/>
    <mergeCell ref="A29:C29"/>
    <mergeCell ref="A63:C63"/>
    <mergeCell ref="A21:C22"/>
    <mergeCell ref="A23:C23"/>
    <mergeCell ref="A24:C24"/>
    <mergeCell ref="A25:C25"/>
    <mergeCell ref="A26:C26"/>
    <mergeCell ref="A35:C35"/>
    <mergeCell ref="A36:C36"/>
    <mergeCell ref="A37:C37"/>
    <mergeCell ref="A30:C30"/>
    <mergeCell ref="A31:C31"/>
    <mergeCell ref="A32:C32"/>
    <mergeCell ref="A33:C33"/>
  </mergeCells>
  <phoneticPr fontId="4"/>
  <pageMargins left="0.59" right="0.28000000000000003" top="0.98399999999999999" bottom="0.98399999999999999" header="0.51200000000000001" footer="0.51200000000000001"/>
  <pageSetup paperSize="9" scale="9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46"/>
  <sheetViews>
    <sheetView view="pageBreakPreview" zoomScale="85" zoomScaleNormal="100" zoomScaleSheetLayoutView="85" workbookViewId="0">
      <selection activeCell="U7" sqref="U7"/>
    </sheetView>
  </sheetViews>
  <sheetFormatPr defaultColWidth="9" defaultRowHeight="13.2"/>
  <cols>
    <col min="1" max="1" width="7" style="79" customWidth="1"/>
    <col min="2" max="2" width="8.109375" style="79" customWidth="1"/>
    <col min="3" max="15" width="5.6640625" style="79" customWidth="1"/>
    <col min="16" max="17" width="6.6640625" style="80" customWidth="1"/>
    <col min="18" max="16384" width="9" style="79"/>
  </cols>
  <sheetData>
    <row r="1" spans="1:17" ht="32.25" customHeight="1">
      <c r="A1" s="895" t="s">
        <v>133</v>
      </c>
      <c r="B1" s="895"/>
      <c r="C1" s="895"/>
      <c r="D1" s="895"/>
      <c r="E1" s="895"/>
      <c r="F1" s="895"/>
      <c r="G1" s="895"/>
      <c r="H1" s="895"/>
      <c r="I1" s="895"/>
      <c r="J1" s="895"/>
      <c r="K1" s="895"/>
      <c r="L1" s="895"/>
      <c r="M1" s="895"/>
      <c r="N1" s="895"/>
      <c r="O1" s="895"/>
      <c r="P1" s="895"/>
      <c r="Q1" s="90"/>
    </row>
    <row r="2" spans="1:17" ht="28.5" customHeight="1">
      <c r="A2" s="976" t="s">
        <v>132</v>
      </c>
      <c r="B2" s="976"/>
      <c r="C2" s="976"/>
      <c r="D2" s="976"/>
      <c r="E2" s="976"/>
      <c r="F2" s="976"/>
      <c r="G2" s="976"/>
      <c r="H2" s="976"/>
      <c r="I2" s="976"/>
      <c r="J2" s="976"/>
      <c r="K2" s="976"/>
      <c r="L2" s="976"/>
      <c r="M2" s="976"/>
      <c r="N2" s="976"/>
      <c r="O2" s="976"/>
      <c r="P2" s="976"/>
      <c r="Q2" s="89"/>
    </row>
    <row r="3" spans="1:17" ht="28.5" customHeight="1">
      <c r="A3" s="977" t="s">
        <v>465</v>
      </c>
      <c r="B3" s="977"/>
      <c r="C3" s="977"/>
      <c r="D3" s="977"/>
      <c r="E3" s="977"/>
      <c r="F3" s="977"/>
      <c r="G3" s="977"/>
      <c r="H3" s="977"/>
      <c r="I3" s="977"/>
      <c r="J3" s="977"/>
      <c r="K3" s="977"/>
      <c r="L3" s="977"/>
      <c r="M3" s="977"/>
      <c r="N3" s="977"/>
      <c r="O3" s="977"/>
      <c r="P3" s="977"/>
      <c r="Q3" s="88"/>
    </row>
    <row r="4" spans="1:17" ht="30" customHeight="1" thickBot="1">
      <c r="A4" s="87"/>
      <c r="P4" s="66"/>
      <c r="Q4" s="66"/>
    </row>
    <row r="5" spans="1:17" s="80" customFormat="1" ht="23.25" customHeight="1" thickBot="1">
      <c r="A5" s="1103" t="s">
        <v>29</v>
      </c>
      <c r="B5" s="1104"/>
      <c r="C5" s="1105"/>
      <c r="D5" s="1106" t="s">
        <v>131</v>
      </c>
      <c r="E5" s="1105"/>
      <c r="F5" s="1105"/>
      <c r="G5" s="1105"/>
      <c r="H5" s="1105"/>
      <c r="I5" s="1105"/>
      <c r="J5" s="1105"/>
      <c r="K5" s="1105"/>
      <c r="L5" s="1105"/>
      <c r="M5" s="1105"/>
      <c r="N5" s="1105"/>
      <c r="O5" s="1105"/>
      <c r="P5" s="1107" t="s">
        <v>28</v>
      </c>
      <c r="Q5" s="1108"/>
    </row>
    <row r="6" spans="1:17" s="82" customFormat="1" ht="51.75" customHeight="1">
      <c r="A6" s="1026" t="s">
        <v>130</v>
      </c>
      <c r="B6" s="1109"/>
      <c r="C6" s="1109"/>
      <c r="D6" s="1109"/>
      <c r="E6" s="1109"/>
      <c r="F6" s="1109"/>
      <c r="G6" s="1109"/>
      <c r="H6" s="1109"/>
      <c r="I6" s="1109"/>
      <c r="J6" s="1109"/>
      <c r="K6" s="1109"/>
      <c r="L6" s="1109"/>
      <c r="M6" s="1109"/>
      <c r="N6" s="1109"/>
      <c r="O6" s="1027"/>
      <c r="P6" s="1110" t="s">
        <v>129</v>
      </c>
      <c r="Q6" s="1111"/>
    </row>
    <row r="7" spans="1:17" s="82" customFormat="1" ht="51.75" customHeight="1">
      <c r="A7" s="1112" t="s">
        <v>544</v>
      </c>
      <c r="B7" s="1113"/>
      <c r="C7" s="1113"/>
      <c r="D7" s="1113"/>
      <c r="E7" s="1113"/>
      <c r="F7" s="1113"/>
      <c r="G7" s="1113"/>
      <c r="H7" s="1113"/>
      <c r="I7" s="1113"/>
      <c r="J7" s="1113"/>
      <c r="K7" s="1113"/>
      <c r="L7" s="1113"/>
      <c r="M7" s="1113"/>
      <c r="N7" s="1113"/>
      <c r="O7" s="1114"/>
      <c r="P7" s="1115" t="s">
        <v>27</v>
      </c>
      <c r="Q7" s="1116"/>
    </row>
    <row r="8" spans="1:17" s="86" customFormat="1" ht="31.5" customHeight="1" thickBot="1">
      <c r="A8" s="1029" t="s">
        <v>128</v>
      </c>
      <c r="B8" s="1069"/>
      <c r="C8" s="1069"/>
      <c r="D8" s="1069"/>
      <c r="E8" s="1069"/>
      <c r="F8" s="1069"/>
      <c r="G8" s="1069"/>
      <c r="H8" s="1069"/>
      <c r="I8" s="1069"/>
      <c r="J8" s="1069"/>
      <c r="K8" s="1069"/>
      <c r="L8" s="1069"/>
      <c r="M8" s="1069"/>
      <c r="N8" s="1069"/>
      <c r="O8" s="1030"/>
      <c r="P8" s="1119" t="s">
        <v>127</v>
      </c>
      <c r="Q8" s="1120"/>
    </row>
    <row r="9" spans="1:17" s="82" customFormat="1" ht="11.25" customHeight="1">
      <c r="A9" s="1149"/>
      <c r="B9" s="1150"/>
      <c r="C9" s="1150"/>
      <c r="D9" s="1150"/>
      <c r="E9" s="1150"/>
      <c r="F9" s="1150"/>
      <c r="G9" s="1150"/>
      <c r="H9" s="1150"/>
      <c r="I9" s="1150"/>
      <c r="J9" s="1150"/>
      <c r="K9" s="1150"/>
      <c r="L9" s="1150"/>
      <c r="M9" s="1150"/>
      <c r="N9" s="1150"/>
      <c r="O9" s="1150"/>
      <c r="P9" s="1151"/>
      <c r="Q9" s="1151"/>
    </row>
    <row r="10" spans="1:17" ht="37.5" customHeight="1">
      <c r="A10" s="1091" t="s">
        <v>562</v>
      </c>
      <c r="B10" s="1091"/>
      <c r="C10" s="1091"/>
      <c r="D10" s="390"/>
      <c r="E10" s="390"/>
      <c r="F10" s="390"/>
      <c r="G10" s="390"/>
      <c r="H10" s="390"/>
      <c r="I10" s="390"/>
      <c r="J10" s="390"/>
      <c r="K10" s="390"/>
      <c r="L10" s="390"/>
      <c r="M10" s="390"/>
      <c r="N10" s="390"/>
      <c r="O10" s="390"/>
      <c r="P10" s="391"/>
      <c r="Q10" s="391"/>
    </row>
    <row r="11" spans="1:17" s="81" customFormat="1" ht="33" customHeight="1">
      <c r="A11" s="1096" t="s">
        <v>126</v>
      </c>
      <c r="B11" s="1057"/>
      <c r="C11" s="1057"/>
      <c r="D11" s="1057"/>
      <c r="E11" s="1057"/>
      <c r="F11" s="1057"/>
      <c r="G11" s="1057"/>
      <c r="H11" s="1057"/>
      <c r="I11" s="1057"/>
      <c r="J11" s="1057"/>
      <c r="K11" s="1057"/>
      <c r="L11" s="1057"/>
      <c r="M11" s="1057"/>
      <c r="N11" s="1057"/>
      <c r="O11" s="1057"/>
      <c r="P11" s="1057"/>
      <c r="Q11" s="1057"/>
    </row>
    <row r="12" spans="1:17" s="81" customFormat="1" ht="44.25" customHeight="1">
      <c r="A12" s="1096" t="s">
        <v>125</v>
      </c>
      <c r="B12" s="1057"/>
      <c r="C12" s="1057"/>
      <c r="D12" s="1057"/>
      <c r="E12" s="1057"/>
      <c r="F12" s="1057"/>
      <c r="G12" s="1057"/>
      <c r="H12" s="1057"/>
      <c r="I12" s="1057"/>
      <c r="J12" s="1057"/>
      <c r="K12" s="1057"/>
      <c r="L12" s="1057"/>
      <c r="M12" s="1057"/>
      <c r="N12" s="1057"/>
      <c r="O12" s="1057"/>
      <c r="P12" s="1057"/>
      <c r="Q12" s="1057"/>
    </row>
    <row r="13" spans="1:17" s="81" customFormat="1" ht="56.25" customHeight="1">
      <c r="A13" s="1096" t="s">
        <v>545</v>
      </c>
      <c r="B13" s="1057"/>
      <c r="C13" s="1057"/>
      <c r="D13" s="1057"/>
      <c r="E13" s="1057"/>
      <c r="F13" s="1057"/>
      <c r="G13" s="1057"/>
      <c r="H13" s="1057"/>
      <c r="I13" s="1057"/>
      <c r="J13" s="1057"/>
      <c r="K13" s="1057"/>
      <c r="L13" s="1057"/>
      <c r="M13" s="1057"/>
      <c r="N13" s="1057"/>
      <c r="O13" s="1057"/>
      <c r="P13" s="1057"/>
      <c r="Q13" s="1057"/>
    </row>
    <row r="14" spans="1:17" s="81" customFormat="1" ht="47.4" customHeight="1">
      <c r="A14" s="1096" t="s">
        <v>546</v>
      </c>
      <c r="B14" s="1057"/>
      <c r="C14" s="1057"/>
      <c r="D14" s="1057"/>
      <c r="E14" s="1057"/>
      <c r="F14" s="1057"/>
      <c r="G14" s="1057"/>
      <c r="H14" s="1057"/>
      <c r="I14" s="1057"/>
      <c r="J14" s="1057"/>
      <c r="K14" s="1057"/>
      <c r="L14" s="1057"/>
      <c r="M14" s="1057"/>
      <c r="N14" s="1057"/>
      <c r="O14" s="1057"/>
      <c r="P14" s="1057"/>
      <c r="Q14" s="1057"/>
    </row>
    <row r="15" spans="1:17" s="81" customFormat="1" ht="45.6" customHeight="1">
      <c r="A15" s="1096" t="s">
        <v>547</v>
      </c>
      <c r="B15" s="1096"/>
      <c r="C15" s="1096"/>
      <c r="D15" s="1096"/>
      <c r="E15" s="1096"/>
      <c r="F15" s="1096"/>
      <c r="G15" s="1096"/>
      <c r="H15" s="1096"/>
      <c r="I15" s="1096"/>
      <c r="J15" s="1096"/>
      <c r="K15" s="1096"/>
      <c r="L15" s="1096"/>
      <c r="M15" s="1096"/>
      <c r="N15" s="1096"/>
      <c r="O15" s="1096"/>
      <c r="P15" s="1096"/>
      <c r="Q15" s="1096"/>
    </row>
    <row r="16" spans="1:17" s="81" customFormat="1" ht="41.4" customHeight="1">
      <c r="A16" s="1096" t="s">
        <v>548</v>
      </c>
      <c r="B16" s="1096"/>
      <c r="C16" s="1096"/>
      <c r="D16" s="1096"/>
      <c r="E16" s="1096"/>
      <c r="F16" s="1096"/>
      <c r="G16" s="1096"/>
      <c r="H16" s="1096"/>
      <c r="I16" s="1096"/>
      <c r="J16" s="1096"/>
      <c r="K16" s="1096"/>
      <c r="L16" s="1096"/>
      <c r="M16" s="1096"/>
      <c r="N16" s="1096"/>
      <c r="O16" s="1096"/>
      <c r="P16" s="1096"/>
      <c r="Q16" s="1096"/>
    </row>
    <row r="17" spans="1:17" s="81" customFormat="1" ht="45.6" customHeight="1">
      <c r="A17" s="1096" t="s">
        <v>549</v>
      </c>
      <c r="B17" s="1096"/>
      <c r="C17" s="1096"/>
      <c r="D17" s="1096"/>
      <c r="E17" s="1096"/>
      <c r="F17" s="1096"/>
      <c r="G17" s="1096"/>
      <c r="H17" s="1096"/>
      <c r="I17" s="1096"/>
      <c r="J17" s="1096"/>
      <c r="K17" s="1096"/>
      <c r="L17" s="1096"/>
      <c r="M17" s="1096"/>
      <c r="N17" s="1096"/>
      <c r="O17" s="1096"/>
      <c r="P17" s="1096"/>
      <c r="Q17" s="1096"/>
    </row>
    <row r="18" spans="1:17" s="81" customFormat="1" ht="28.5" customHeight="1">
      <c r="A18" s="1096" t="s">
        <v>124</v>
      </c>
      <c r="B18" s="1096"/>
      <c r="C18" s="1096"/>
      <c r="D18" s="1096"/>
      <c r="E18" s="1096"/>
      <c r="F18" s="1096"/>
      <c r="G18" s="1096"/>
      <c r="H18" s="1096"/>
      <c r="I18" s="1096"/>
      <c r="J18" s="1096"/>
      <c r="K18" s="1096"/>
      <c r="L18" s="1096"/>
      <c r="M18" s="1096"/>
      <c r="N18" s="1096"/>
      <c r="O18" s="1096"/>
      <c r="P18" s="1096"/>
      <c r="Q18" s="1096"/>
    </row>
    <row r="46" spans="41:41">
      <c r="AO46" s="231"/>
    </row>
  </sheetData>
  <mergeCells count="20">
    <mergeCell ref="A1:P1"/>
    <mergeCell ref="A2:P2"/>
    <mergeCell ref="A3:P3"/>
    <mergeCell ref="A5:B5"/>
    <mergeCell ref="P5:Q5"/>
    <mergeCell ref="A10:C10"/>
    <mergeCell ref="A13:Q13"/>
    <mergeCell ref="A14:Q14"/>
    <mergeCell ref="A6:O6"/>
    <mergeCell ref="P6:Q6"/>
    <mergeCell ref="A7:O7"/>
    <mergeCell ref="P7:Q7"/>
    <mergeCell ref="A8:O8"/>
    <mergeCell ref="P8:Q8"/>
    <mergeCell ref="A15:Q15"/>
    <mergeCell ref="A16:Q16"/>
    <mergeCell ref="A17:Q17"/>
    <mergeCell ref="A18:Q18"/>
    <mergeCell ref="A11:Q11"/>
    <mergeCell ref="A12:Q12"/>
  </mergeCells>
  <phoneticPr fontId="4"/>
  <printOptions horizontalCentered="1"/>
  <pageMargins left="0.55118110236220474" right="0.23622047244094491" top="0.47244094488188981" bottom="0.27559055118110237" header="0.31496062992125984" footer="0.19685039370078741"/>
  <pageSetup paperSize="9" scale="94" orientation="portrait" r:id="rId1"/>
  <headerFooter alignWithMargins="0">
    <oddFooter>&amp;C&amp;P/&amp;N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O46"/>
  <sheetViews>
    <sheetView view="pageBreakPreview" topLeftCell="A3" zoomScale="85" zoomScaleNormal="100" zoomScaleSheetLayoutView="85" workbookViewId="0">
      <selection activeCell="A32" sqref="A32"/>
    </sheetView>
  </sheetViews>
  <sheetFormatPr defaultColWidth="9" defaultRowHeight="13.2"/>
  <cols>
    <col min="1" max="1" width="4.109375" style="1" customWidth="1"/>
    <col min="2" max="2" width="4.77734375" style="1" customWidth="1"/>
    <col min="3" max="3" width="8.109375" style="1" customWidth="1"/>
    <col min="4" max="16" width="5.6640625" style="1" customWidth="1"/>
    <col min="17" max="18" width="6.6640625" style="2" customWidth="1"/>
    <col min="19" max="16384" width="9" style="1"/>
  </cols>
  <sheetData>
    <row r="1" spans="1:33" ht="27" customHeight="1">
      <c r="A1" s="903" t="s">
        <v>66</v>
      </c>
      <c r="B1" s="903"/>
      <c r="C1" s="903"/>
      <c r="D1" s="903"/>
      <c r="E1" s="903"/>
      <c r="F1" s="903"/>
      <c r="G1" s="903"/>
      <c r="H1" s="903"/>
      <c r="I1" s="903"/>
      <c r="J1" s="903"/>
      <c r="K1" s="903"/>
      <c r="L1" s="903"/>
      <c r="M1" s="903"/>
      <c r="N1" s="903"/>
      <c r="O1" s="903"/>
      <c r="P1" s="903"/>
      <c r="Q1" s="903"/>
      <c r="R1" s="44"/>
    </row>
    <row r="2" spans="1:33" ht="30.75" customHeight="1">
      <c r="A2" s="904" t="s">
        <v>78</v>
      </c>
      <c r="B2" s="904"/>
      <c r="C2" s="904"/>
      <c r="D2" s="904"/>
      <c r="E2" s="904"/>
      <c r="F2" s="904"/>
      <c r="G2" s="904"/>
      <c r="H2" s="904"/>
      <c r="I2" s="904"/>
      <c r="J2" s="904"/>
      <c r="K2" s="904"/>
      <c r="L2" s="904"/>
      <c r="M2" s="904"/>
      <c r="N2" s="904"/>
      <c r="O2" s="904"/>
      <c r="P2" s="904"/>
      <c r="Q2" s="904"/>
      <c r="R2" s="43"/>
    </row>
    <row r="3" spans="1:33" ht="20.25" customHeight="1">
      <c r="A3" s="904" t="s">
        <v>42</v>
      </c>
      <c r="B3" s="904"/>
      <c r="C3" s="904"/>
      <c r="D3" s="904"/>
      <c r="E3" s="904"/>
      <c r="F3" s="904"/>
      <c r="G3" s="904"/>
      <c r="H3" s="904"/>
      <c r="I3" s="904"/>
      <c r="J3" s="904"/>
      <c r="K3" s="904"/>
      <c r="L3" s="904"/>
      <c r="M3" s="904"/>
      <c r="N3" s="904"/>
      <c r="O3" s="904"/>
      <c r="P3" s="904"/>
      <c r="Q3" s="904"/>
      <c r="R3" s="42"/>
    </row>
    <row r="4" spans="1:33" ht="19.8" thickBot="1">
      <c r="A4" s="41"/>
      <c r="B4" s="41"/>
      <c r="Q4" s="40"/>
      <c r="R4" s="40"/>
    </row>
    <row r="5" spans="1:33" s="2" customFormat="1" ht="13.8" thickBot="1">
      <c r="A5" s="928" t="s">
        <v>29</v>
      </c>
      <c r="B5" s="980"/>
      <c r="C5" s="929"/>
      <c r="D5" s="39"/>
      <c r="E5" s="39"/>
      <c r="F5" s="39"/>
      <c r="G5" s="39"/>
      <c r="H5" s="39"/>
      <c r="I5" s="39"/>
      <c r="J5" s="39"/>
      <c r="K5" s="39"/>
      <c r="L5" s="39"/>
      <c r="M5" s="39"/>
      <c r="N5" s="39"/>
      <c r="O5" s="39"/>
      <c r="P5" s="39"/>
      <c r="Q5" s="930" t="s">
        <v>28</v>
      </c>
      <c r="R5" s="931"/>
    </row>
    <row r="6" spans="1:33" s="5" customFormat="1" ht="83.25" customHeight="1">
      <c r="A6" s="981" t="s">
        <v>534</v>
      </c>
      <c r="B6" s="982"/>
      <c r="C6" s="982"/>
      <c r="D6" s="982"/>
      <c r="E6" s="982"/>
      <c r="F6" s="982"/>
      <c r="G6" s="982"/>
      <c r="H6" s="982"/>
      <c r="I6" s="982"/>
      <c r="J6" s="982"/>
      <c r="K6" s="982"/>
      <c r="L6" s="982"/>
      <c r="M6" s="982"/>
      <c r="N6" s="982"/>
      <c r="O6" s="982"/>
      <c r="P6" s="983"/>
      <c r="Q6" s="921" t="s">
        <v>27</v>
      </c>
      <c r="R6" s="922"/>
    </row>
    <row r="7" spans="1:33" s="5" customFormat="1" ht="63.75" customHeight="1">
      <c r="A7" s="1004" t="s">
        <v>55</v>
      </c>
      <c r="B7" s="1005"/>
      <c r="C7" s="1005"/>
      <c r="D7" s="1005"/>
      <c r="E7" s="1005"/>
      <c r="F7" s="1005"/>
      <c r="G7" s="1005"/>
      <c r="H7" s="1005"/>
      <c r="I7" s="1005"/>
      <c r="J7" s="1005"/>
      <c r="K7" s="1005"/>
      <c r="L7" s="1005"/>
      <c r="M7" s="1005"/>
      <c r="N7" s="1005"/>
      <c r="O7" s="1005"/>
      <c r="P7" s="1006"/>
      <c r="Q7" s="1002"/>
      <c r="R7" s="1003"/>
    </row>
    <row r="8" spans="1:33" s="5" customFormat="1" ht="36" customHeight="1">
      <c r="A8" s="992" t="s">
        <v>26</v>
      </c>
      <c r="B8" s="993"/>
      <c r="C8" s="993"/>
      <c r="D8" s="993"/>
      <c r="E8" s="993"/>
      <c r="F8" s="993"/>
      <c r="G8" s="993"/>
      <c r="H8" s="993"/>
      <c r="I8" s="993"/>
      <c r="J8" s="993"/>
      <c r="K8" s="993"/>
      <c r="L8" s="993"/>
      <c r="M8" s="993"/>
      <c r="N8" s="993"/>
      <c r="O8" s="993"/>
      <c r="P8" s="993"/>
      <c r="Q8" s="993"/>
      <c r="R8" s="994"/>
    </row>
    <row r="9" spans="1:33" s="5" customFormat="1" ht="20.25" customHeight="1" thickBot="1">
      <c r="A9" s="38"/>
      <c r="B9" s="69"/>
      <c r="C9" s="995" t="s">
        <v>25</v>
      </c>
      <c r="D9" s="995"/>
      <c r="E9" s="995"/>
      <c r="F9" s="995"/>
      <c r="G9" s="995"/>
      <c r="H9" s="995"/>
      <c r="I9" s="995"/>
      <c r="J9" s="995"/>
      <c r="K9" s="995"/>
      <c r="L9" s="995"/>
      <c r="M9" s="995"/>
      <c r="N9" s="995"/>
      <c r="O9" s="995"/>
      <c r="P9" s="995"/>
      <c r="Q9" s="37"/>
      <c r="R9" s="36"/>
      <c r="S9" s="12"/>
      <c r="T9" s="12"/>
      <c r="U9" s="12"/>
      <c r="V9" s="12"/>
      <c r="W9" s="12"/>
      <c r="X9" s="12"/>
      <c r="Y9" s="12"/>
      <c r="Z9" s="12"/>
      <c r="AA9" s="12"/>
      <c r="AB9" s="12"/>
      <c r="AC9" s="12"/>
      <c r="AD9" s="12"/>
      <c r="AE9" s="12"/>
      <c r="AF9" s="26"/>
    </row>
    <row r="10" spans="1:33" s="5" customFormat="1" ht="24.75" customHeight="1">
      <c r="A10" s="35"/>
      <c r="B10" s="70"/>
      <c r="C10" s="996" t="s">
        <v>64</v>
      </c>
      <c r="D10" s="997"/>
      <c r="E10" s="34" t="s">
        <v>24</v>
      </c>
      <c r="F10" s="34" t="s">
        <v>23</v>
      </c>
      <c r="G10" s="34" t="s">
        <v>22</v>
      </c>
      <c r="H10" s="34" t="s">
        <v>21</v>
      </c>
      <c r="I10" s="34" t="s">
        <v>20</v>
      </c>
      <c r="J10" s="34" t="s">
        <v>19</v>
      </c>
      <c r="K10" s="34" t="s">
        <v>18</v>
      </c>
      <c r="L10" s="34" t="s">
        <v>17</v>
      </c>
      <c r="M10" s="34" t="s">
        <v>16</v>
      </c>
      <c r="N10" s="34" t="s">
        <v>15</v>
      </c>
      <c r="O10" s="33" t="s">
        <v>14</v>
      </c>
      <c r="P10" s="32" t="s">
        <v>13</v>
      </c>
      <c r="Q10" s="31" t="s">
        <v>12</v>
      </c>
      <c r="R10" s="30"/>
      <c r="S10" s="10"/>
      <c r="T10" s="12"/>
      <c r="U10" s="12"/>
      <c r="V10" s="12"/>
      <c r="W10" s="12"/>
      <c r="X10" s="12"/>
      <c r="Y10" s="12"/>
      <c r="Z10" s="12"/>
      <c r="AA10" s="12"/>
      <c r="AB10" s="12"/>
      <c r="AC10" s="12"/>
      <c r="AD10" s="12"/>
      <c r="AE10" s="12"/>
      <c r="AF10" s="12"/>
      <c r="AG10" s="26"/>
    </row>
    <row r="11" spans="1:33" s="5" customFormat="1" ht="54" customHeight="1">
      <c r="A11" s="29"/>
      <c r="B11" s="71"/>
      <c r="C11" s="998" t="s">
        <v>11</v>
      </c>
      <c r="D11" s="999"/>
      <c r="E11" s="24"/>
      <c r="F11" s="24"/>
      <c r="G11" s="24"/>
      <c r="H11" s="24"/>
      <c r="I11" s="24"/>
      <c r="J11" s="24"/>
      <c r="K11" s="24"/>
      <c r="L11" s="24"/>
      <c r="M11" s="24"/>
      <c r="N11" s="24"/>
      <c r="O11" s="23"/>
      <c r="P11" s="28"/>
      <c r="Q11" s="27" t="s">
        <v>10</v>
      </c>
      <c r="R11" s="20"/>
      <c r="S11" s="10"/>
      <c r="T11" s="12"/>
      <c r="U11" s="12"/>
      <c r="V11" s="12"/>
      <c r="W11" s="12"/>
      <c r="X11" s="12"/>
      <c r="Y11" s="12"/>
      <c r="Z11" s="12"/>
      <c r="AA11" s="12"/>
      <c r="AB11" s="12"/>
      <c r="AC11" s="12"/>
      <c r="AD11" s="12"/>
      <c r="AE11" s="12"/>
      <c r="AF11" s="12"/>
      <c r="AG11" s="26"/>
    </row>
    <row r="12" spans="1:33" s="13" customFormat="1" ht="62.25" customHeight="1" thickBot="1">
      <c r="A12" s="25"/>
      <c r="B12" s="72"/>
      <c r="C12" s="1000" t="s">
        <v>69</v>
      </c>
      <c r="D12" s="1001"/>
      <c r="E12" s="24"/>
      <c r="F12" s="24"/>
      <c r="G12" s="24"/>
      <c r="H12" s="24"/>
      <c r="I12" s="24"/>
      <c r="J12" s="24"/>
      <c r="K12" s="24"/>
      <c r="L12" s="24"/>
      <c r="M12" s="24"/>
      <c r="N12" s="24"/>
      <c r="O12" s="23"/>
      <c r="P12" s="22"/>
      <c r="Q12" s="21" t="s">
        <v>8</v>
      </c>
      <c r="R12" s="20"/>
      <c r="S12" s="10"/>
    </row>
    <row r="13" spans="1:33" s="13" customFormat="1" ht="26.25" customHeight="1">
      <c r="A13" s="14"/>
      <c r="B13" s="67"/>
      <c r="C13" s="989" t="s">
        <v>3</v>
      </c>
      <c r="D13" s="989"/>
      <c r="E13" s="989"/>
      <c r="F13" s="989"/>
      <c r="G13" s="989"/>
      <c r="H13" s="989"/>
      <c r="I13" s="989"/>
      <c r="J13" s="989"/>
      <c r="K13" s="989"/>
      <c r="L13" s="989"/>
      <c r="M13" s="989"/>
      <c r="N13" s="989"/>
      <c r="O13" s="989"/>
      <c r="P13" s="989"/>
      <c r="Q13" s="19"/>
      <c r="R13" s="9"/>
    </row>
    <row r="14" spans="1:33" s="13" customFormat="1" ht="18" customHeight="1">
      <c r="A14" s="14"/>
      <c r="B14" s="67"/>
      <c r="C14" s="989" t="s">
        <v>7</v>
      </c>
      <c r="D14" s="989"/>
      <c r="E14" s="989"/>
      <c r="F14" s="989"/>
      <c r="G14" s="989"/>
      <c r="H14" s="989"/>
      <c r="I14" s="989"/>
      <c r="J14" s="989"/>
      <c r="K14" s="989"/>
      <c r="L14" s="989"/>
      <c r="M14" s="989"/>
      <c r="N14" s="989"/>
      <c r="O14" s="989"/>
      <c r="P14" s="989"/>
      <c r="Q14" s="10"/>
      <c r="R14" s="9"/>
    </row>
    <row r="15" spans="1:33" s="13" customFormat="1" ht="18" customHeight="1">
      <c r="A15" s="14"/>
      <c r="B15" s="67"/>
      <c r="C15" s="990" t="s">
        <v>6</v>
      </c>
      <c r="D15" s="990"/>
      <c r="E15" s="990"/>
      <c r="F15" s="990"/>
      <c r="G15" s="990"/>
      <c r="H15" s="990"/>
      <c r="I15" s="990"/>
      <c r="J15" s="990"/>
      <c r="K15" s="990"/>
      <c r="L15" s="990"/>
      <c r="M15" s="990"/>
      <c r="N15" s="990"/>
      <c r="O15" s="990"/>
      <c r="P15" s="990"/>
      <c r="Q15" s="10"/>
      <c r="R15" s="9"/>
    </row>
    <row r="16" spans="1:33" s="5" customFormat="1" ht="37.5" customHeight="1">
      <c r="A16" s="11"/>
      <c r="B16" s="68"/>
      <c r="C16" s="991" t="s">
        <v>5</v>
      </c>
      <c r="D16" s="991"/>
      <c r="E16" s="991"/>
      <c r="F16" s="991"/>
      <c r="G16" s="991"/>
      <c r="H16" s="991"/>
      <c r="I16" s="991"/>
      <c r="J16" s="991"/>
      <c r="K16" s="991"/>
      <c r="L16" s="991"/>
      <c r="M16" s="991"/>
      <c r="N16" s="991"/>
      <c r="O16" s="991"/>
      <c r="P16" s="991"/>
      <c r="Q16" s="10"/>
      <c r="R16" s="9"/>
    </row>
    <row r="17" spans="1:18" s="5" customFormat="1" ht="34.5" customHeight="1">
      <c r="A17" s="11"/>
      <c r="B17" s="68"/>
      <c r="C17" s="991" t="s">
        <v>529</v>
      </c>
      <c r="D17" s="991"/>
      <c r="E17" s="991"/>
      <c r="F17" s="991"/>
      <c r="G17" s="991"/>
      <c r="H17" s="991"/>
      <c r="I17" s="991"/>
      <c r="J17" s="991"/>
      <c r="K17" s="991"/>
      <c r="L17" s="991"/>
      <c r="M17" s="991"/>
      <c r="N17" s="991"/>
      <c r="O17" s="991"/>
      <c r="P17" s="991"/>
      <c r="Q17" s="10"/>
      <c r="R17" s="9"/>
    </row>
    <row r="18" spans="1:18" s="5" customFormat="1" ht="37.5" customHeight="1">
      <c r="A18" s="11"/>
      <c r="B18" s="68"/>
      <c r="C18" s="991" t="s">
        <v>4</v>
      </c>
      <c r="D18" s="991"/>
      <c r="E18" s="991"/>
      <c r="F18" s="991"/>
      <c r="G18" s="991"/>
      <c r="H18" s="991"/>
      <c r="I18" s="991"/>
      <c r="J18" s="991"/>
      <c r="K18" s="991"/>
      <c r="L18" s="991"/>
      <c r="M18" s="991"/>
      <c r="N18" s="991"/>
      <c r="O18" s="991"/>
      <c r="P18" s="991"/>
      <c r="Q18" s="10"/>
      <c r="R18" s="9"/>
    </row>
    <row r="19" spans="1:18" s="5" customFormat="1" ht="21.9" customHeight="1" thickBot="1">
      <c r="A19" s="11"/>
      <c r="B19" s="68"/>
      <c r="C19" s="989" t="s">
        <v>3</v>
      </c>
      <c r="D19" s="989"/>
      <c r="E19" s="989"/>
      <c r="F19" s="989"/>
      <c r="G19" s="989"/>
      <c r="H19" s="989"/>
      <c r="I19" s="989"/>
      <c r="J19" s="989"/>
      <c r="K19" s="989"/>
      <c r="L19" s="989"/>
      <c r="M19" s="989"/>
      <c r="N19" s="989"/>
      <c r="O19" s="989"/>
      <c r="P19" s="989"/>
      <c r="Q19" s="10"/>
      <c r="R19" s="9"/>
    </row>
    <row r="20" spans="1:18" s="45" customFormat="1" ht="43.5" customHeight="1" thickBot="1">
      <c r="A20" s="1007" t="s">
        <v>56</v>
      </c>
      <c r="B20" s="1008"/>
      <c r="C20" s="1008"/>
      <c r="D20" s="1008"/>
      <c r="E20" s="1008"/>
      <c r="F20" s="1008"/>
      <c r="G20" s="1008"/>
      <c r="H20" s="1008"/>
      <c r="I20" s="1008"/>
      <c r="J20" s="1008"/>
      <c r="K20" s="1008"/>
      <c r="L20" s="1008"/>
      <c r="M20" s="1008"/>
      <c r="N20" s="1008"/>
      <c r="O20" s="1008"/>
      <c r="P20" s="1009"/>
      <c r="Q20" s="1010" t="s">
        <v>1</v>
      </c>
      <c r="R20" s="1011"/>
    </row>
    <row r="21" spans="1:18" s="5" customFormat="1" ht="43.5" customHeight="1" thickBot="1">
      <c r="A21" s="984" t="s">
        <v>2</v>
      </c>
      <c r="B21" s="985"/>
      <c r="C21" s="985"/>
      <c r="D21" s="985"/>
      <c r="E21" s="985"/>
      <c r="F21" s="985"/>
      <c r="G21" s="985"/>
      <c r="H21" s="985"/>
      <c r="I21" s="985"/>
      <c r="J21" s="985"/>
      <c r="K21" s="985"/>
      <c r="L21" s="985"/>
      <c r="M21" s="985"/>
      <c r="N21" s="985"/>
      <c r="O21" s="985"/>
      <c r="P21" s="986"/>
      <c r="Q21" s="987" t="s">
        <v>1</v>
      </c>
      <c r="R21" s="988"/>
    </row>
    <row r="22" spans="1:18" ht="19.5" customHeight="1">
      <c r="A22" s="1" t="s">
        <v>0</v>
      </c>
    </row>
    <row r="23" spans="1:18" ht="9" customHeight="1"/>
    <row r="24" spans="1:18">
      <c r="A24" s="1" t="s">
        <v>98</v>
      </c>
      <c r="B24" s="3" t="s">
        <v>563</v>
      </c>
      <c r="C24" s="3"/>
      <c r="D24" s="3"/>
      <c r="E24" s="3"/>
      <c r="F24" s="3"/>
      <c r="G24" s="3"/>
      <c r="H24" s="3"/>
      <c r="I24" s="3"/>
      <c r="J24" s="3"/>
      <c r="K24" s="3"/>
      <c r="L24" s="3"/>
      <c r="M24" s="3"/>
      <c r="N24" s="3"/>
      <c r="O24" s="3"/>
      <c r="P24" s="3"/>
      <c r="Q24" s="49"/>
      <c r="R24" s="49"/>
    </row>
    <row r="25" spans="1:18" s="4" customFormat="1" ht="81.599999999999994" customHeight="1">
      <c r="B25" s="46" t="s">
        <v>564</v>
      </c>
      <c r="C25" s="913" t="s">
        <v>535</v>
      </c>
      <c r="D25" s="920"/>
      <c r="E25" s="920"/>
      <c r="F25" s="920"/>
      <c r="G25" s="920"/>
      <c r="H25" s="920"/>
      <c r="I25" s="920"/>
      <c r="J25" s="920"/>
      <c r="K25" s="920"/>
      <c r="L25" s="920"/>
      <c r="M25" s="920"/>
      <c r="N25" s="920"/>
      <c r="O25" s="920"/>
      <c r="P25" s="920"/>
      <c r="Q25" s="920"/>
      <c r="R25" s="920"/>
    </row>
    <row r="26" spans="1:18" s="4" customFormat="1" ht="48.75" customHeight="1">
      <c r="A26" s="46"/>
      <c r="B26" s="46"/>
      <c r="C26" s="913" t="s">
        <v>536</v>
      </c>
      <c r="D26" s="920"/>
      <c r="E26" s="920"/>
      <c r="F26" s="920"/>
      <c r="G26" s="920"/>
      <c r="H26" s="920"/>
      <c r="I26" s="920"/>
      <c r="J26" s="920"/>
      <c r="K26" s="920"/>
      <c r="L26" s="920"/>
      <c r="M26" s="920"/>
      <c r="N26" s="920"/>
      <c r="O26" s="920"/>
      <c r="P26" s="920"/>
      <c r="Q26" s="920"/>
      <c r="R26" s="920"/>
    </row>
    <row r="27" spans="1:18" s="4" customFormat="1" ht="20.25" customHeight="1">
      <c r="A27" s="46"/>
      <c r="B27" s="46"/>
      <c r="C27" s="913" t="s">
        <v>97</v>
      </c>
      <c r="D27" s="920"/>
      <c r="E27" s="920"/>
      <c r="F27" s="920"/>
      <c r="G27" s="920"/>
      <c r="H27" s="920"/>
      <c r="I27" s="920"/>
      <c r="J27" s="920"/>
      <c r="K27" s="920"/>
      <c r="L27" s="920"/>
      <c r="M27" s="920"/>
      <c r="N27" s="920"/>
      <c r="O27" s="920"/>
      <c r="P27" s="920"/>
      <c r="Q27" s="920"/>
      <c r="R27" s="920"/>
    </row>
    <row r="28" spans="1:18" s="4" customFormat="1" ht="44.25" customHeight="1">
      <c r="A28" s="46"/>
      <c r="B28" s="46"/>
      <c r="C28" s="913" t="s">
        <v>46</v>
      </c>
      <c r="D28" s="920"/>
      <c r="E28" s="920"/>
      <c r="F28" s="920"/>
      <c r="G28" s="920"/>
      <c r="H28" s="920"/>
      <c r="I28" s="920"/>
      <c r="J28" s="920"/>
      <c r="K28" s="920"/>
      <c r="L28" s="920"/>
      <c r="M28" s="920"/>
      <c r="N28" s="920"/>
      <c r="O28" s="920"/>
      <c r="P28" s="920"/>
      <c r="Q28" s="920"/>
      <c r="R28" s="920"/>
    </row>
    <row r="29" spans="1:18" s="4" customFormat="1" ht="44.25" customHeight="1">
      <c r="A29" s="1012" t="s">
        <v>565</v>
      </c>
      <c r="B29" s="1012"/>
      <c r="C29" s="913" t="s">
        <v>550</v>
      </c>
      <c r="D29" s="920"/>
      <c r="E29" s="920"/>
      <c r="F29" s="920"/>
      <c r="G29" s="920"/>
      <c r="H29" s="920"/>
      <c r="I29" s="920"/>
      <c r="J29" s="920"/>
      <c r="K29" s="920"/>
      <c r="L29" s="920"/>
      <c r="M29" s="920"/>
      <c r="N29" s="920"/>
      <c r="O29" s="920"/>
      <c r="P29" s="920"/>
      <c r="Q29" s="920"/>
      <c r="R29" s="920"/>
    </row>
    <row r="30" spans="1:18" s="4" customFormat="1" ht="44.25" customHeight="1">
      <c r="A30" s="1012" t="s">
        <v>101</v>
      </c>
      <c r="B30" s="1012"/>
      <c r="C30" s="913" t="s">
        <v>99</v>
      </c>
      <c r="D30" s="920"/>
      <c r="E30" s="920"/>
      <c r="F30" s="920"/>
      <c r="G30" s="920"/>
      <c r="H30" s="920"/>
      <c r="I30" s="920"/>
      <c r="J30" s="920"/>
      <c r="K30" s="920"/>
      <c r="L30" s="920"/>
      <c r="M30" s="920"/>
      <c r="N30" s="920"/>
      <c r="O30" s="920"/>
      <c r="P30" s="920"/>
      <c r="Q30" s="920"/>
      <c r="R30" s="920"/>
    </row>
    <row r="46" spans="41:41">
      <c r="AO46" s="230"/>
    </row>
  </sheetData>
  <mergeCells count="32">
    <mergeCell ref="A29:B29"/>
    <mergeCell ref="A30:B30"/>
    <mergeCell ref="C29:R29"/>
    <mergeCell ref="C28:R28"/>
    <mergeCell ref="C27:R27"/>
    <mergeCell ref="C30:R30"/>
    <mergeCell ref="Q6:R7"/>
    <mergeCell ref="A7:P7"/>
    <mergeCell ref="A20:P20"/>
    <mergeCell ref="Q20:R20"/>
    <mergeCell ref="C25:R25"/>
    <mergeCell ref="C26:R26"/>
    <mergeCell ref="A6:P6"/>
    <mergeCell ref="A21:P21"/>
    <mergeCell ref="Q21:R21"/>
    <mergeCell ref="C14:P14"/>
    <mergeCell ref="C15:P15"/>
    <mergeCell ref="C16:P16"/>
    <mergeCell ref="A8:R8"/>
    <mergeCell ref="C18:P18"/>
    <mergeCell ref="C19:P19"/>
    <mergeCell ref="C13:P13"/>
    <mergeCell ref="C9:P9"/>
    <mergeCell ref="C10:D10"/>
    <mergeCell ref="C11:D11"/>
    <mergeCell ref="C12:D12"/>
    <mergeCell ref="C17:P17"/>
    <mergeCell ref="A1:Q1"/>
    <mergeCell ref="A2:Q2"/>
    <mergeCell ref="A3:Q3"/>
    <mergeCell ref="A5:C5"/>
    <mergeCell ref="Q5:R5"/>
  </mergeCells>
  <phoneticPr fontId="4"/>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O46"/>
  <sheetViews>
    <sheetView view="pageBreakPreview" zoomScale="85" zoomScaleNormal="100" zoomScaleSheetLayoutView="85" workbookViewId="0">
      <selection activeCell="C17" sqref="C17:P17"/>
    </sheetView>
  </sheetViews>
  <sheetFormatPr defaultColWidth="9" defaultRowHeight="13.2"/>
  <cols>
    <col min="1" max="1" width="4.109375" style="1" customWidth="1"/>
    <col min="2" max="2" width="6.109375" style="1" customWidth="1"/>
    <col min="3" max="3" width="8.109375" style="1" customWidth="1"/>
    <col min="4" max="16" width="5.6640625" style="1" customWidth="1"/>
    <col min="17" max="18" width="6.6640625" style="2" customWidth="1"/>
    <col min="19" max="16384" width="9" style="1"/>
  </cols>
  <sheetData>
    <row r="1" spans="1:33" ht="27" customHeight="1">
      <c r="A1" s="903" t="s">
        <v>67</v>
      </c>
      <c r="B1" s="903"/>
      <c r="C1" s="903"/>
      <c r="D1" s="903"/>
      <c r="E1" s="903"/>
      <c r="F1" s="903"/>
      <c r="G1" s="903"/>
      <c r="H1" s="903"/>
      <c r="I1" s="903"/>
      <c r="J1" s="903"/>
      <c r="K1" s="903"/>
      <c r="L1" s="903"/>
      <c r="M1" s="903"/>
      <c r="N1" s="903"/>
      <c r="O1" s="903"/>
      <c r="P1" s="903"/>
      <c r="Q1" s="903"/>
      <c r="R1" s="44"/>
    </row>
    <row r="2" spans="1:33" ht="30.75" customHeight="1">
      <c r="A2" s="904" t="s">
        <v>78</v>
      </c>
      <c r="B2" s="904"/>
      <c r="C2" s="904"/>
      <c r="D2" s="904"/>
      <c r="E2" s="904"/>
      <c r="F2" s="904"/>
      <c r="G2" s="904"/>
      <c r="H2" s="904"/>
      <c r="I2" s="904"/>
      <c r="J2" s="904"/>
      <c r="K2" s="904"/>
      <c r="L2" s="904"/>
      <c r="M2" s="904"/>
      <c r="N2" s="904"/>
      <c r="O2" s="904"/>
      <c r="P2" s="904"/>
      <c r="Q2" s="904"/>
      <c r="R2" s="43"/>
    </row>
    <row r="3" spans="1:33" ht="20.25" customHeight="1">
      <c r="A3" s="904" t="s">
        <v>42</v>
      </c>
      <c r="B3" s="904"/>
      <c r="C3" s="904"/>
      <c r="D3" s="904"/>
      <c r="E3" s="904"/>
      <c r="F3" s="904"/>
      <c r="G3" s="904"/>
      <c r="H3" s="904"/>
      <c r="I3" s="904"/>
      <c r="J3" s="904"/>
      <c r="K3" s="904"/>
      <c r="L3" s="904"/>
      <c r="M3" s="904"/>
      <c r="N3" s="904"/>
      <c r="O3" s="904"/>
      <c r="P3" s="904"/>
      <c r="Q3" s="904"/>
      <c r="R3" s="42"/>
    </row>
    <row r="4" spans="1:33" ht="19.8" thickBot="1">
      <c r="A4" s="41"/>
      <c r="B4" s="41"/>
      <c r="Q4" s="40"/>
      <c r="R4" s="40"/>
    </row>
    <row r="5" spans="1:33" s="2" customFormat="1" ht="13.8" thickBot="1">
      <c r="A5" s="928" t="s">
        <v>29</v>
      </c>
      <c r="B5" s="980"/>
      <c r="C5" s="929"/>
      <c r="D5" s="39"/>
      <c r="E5" s="39"/>
      <c r="F5" s="39"/>
      <c r="G5" s="39"/>
      <c r="H5" s="39"/>
      <c r="I5" s="39"/>
      <c r="J5" s="39"/>
      <c r="K5" s="39"/>
      <c r="L5" s="39"/>
      <c r="M5" s="39"/>
      <c r="N5" s="39"/>
      <c r="O5" s="39"/>
      <c r="P5" s="39"/>
      <c r="Q5" s="930" t="s">
        <v>28</v>
      </c>
      <c r="R5" s="931"/>
    </row>
    <row r="6" spans="1:33" s="5" customFormat="1" ht="51.75" customHeight="1">
      <c r="A6" s="981" t="s">
        <v>537</v>
      </c>
      <c r="B6" s="982"/>
      <c r="C6" s="982"/>
      <c r="D6" s="982"/>
      <c r="E6" s="982"/>
      <c r="F6" s="982"/>
      <c r="G6" s="982"/>
      <c r="H6" s="982"/>
      <c r="I6" s="982"/>
      <c r="J6" s="982"/>
      <c r="K6" s="982"/>
      <c r="L6" s="982"/>
      <c r="M6" s="982"/>
      <c r="N6" s="982"/>
      <c r="O6" s="982"/>
      <c r="P6" s="983"/>
      <c r="Q6" s="921" t="s">
        <v>27</v>
      </c>
      <c r="R6" s="922"/>
    </row>
    <row r="7" spans="1:33" s="5" customFormat="1" ht="63" customHeight="1">
      <c r="A7" s="1004" t="s">
        <v>57</v>
      </c>
      <c r="B7" s="1005"/>
      <c r="C7" s="1005"/>
      <c r="D7" s="1005"/>
      <c r="E7" s="1005"/>
      <c r="F7" s="1005"/>
      <c r="G7" s="1005"/>
      <c r="H7" s="1005"/>
      <c r="I7" s="1005"/>
      <c r="J7" s="1005"/>
      <c r="K7" s="1005"/>
      <c r="L7" s="1005"/>
      <c r="M7" s="1005"/>
      <c r="N7" s="1005"/>
      <c r="O7" s="1005"/>
      <c r="P7" s="1006"/>
      <c r="Q7" s="1002"/>
      <c r="R7" s="1003"/>
    </row>
    <row r="8" spans="1:33" s="5" customFormat="1" ht="36" customHeight="1">
      <c r="A8" s="992" t="s">
        <v>26</v>
      </c>
      <c r="B8" s="993"/>
      <c r="C8" s="993"/>
      <c r="D8" s="993"/>
      <c r="E8" s="993"/>
      <c r="F8" s="993"/>
      <c r="G8" s="993"/>
      <c r="H8" s="993"/>
      <c r="I8" s="993"/>
      <c r="J8" s="993"/>
      <c r="K8" s="993"/>
      <c r="L8" s="993"/>
      <c r="M8" s="993"/>
      <c r="N8" s="993"/>
      <c r="O8" s="993"/>
      <c r="P8" s="993"/>
      <c r="Q8" s="993"/>
      <c r="R8" s="994"/>
    </row>
    <row r="9" spans="1:33" s="5" customFormat="1" ht="20.25" customHeight="1" thickBot="1">
      <c r="A9" s="38"/>
      <c r="B9" s="69"/>
      <c r="C9" s="995" t="s">
        <v>25</v>
      </c>
      <c r="D9" s="995"/>
      <c r="E9" s="995"/>
      <c r="F9" s="995"/>
      <c r="G9" s="995"/>
      <c r="H9" s="995"/>
      <c r="I9" s="995"/>
      <c r="J9" s="995"/>
      <c r="K9" s="995"/>
      <c r="L9" s="995"/>
      <c r="M9" s="995"/>
      <c r="N9" s="995"/>
      <c r="O9" s="995"/>
      <c r="P9" s="995"/>
      <c r="Q9" s="37"/>
      <c r="R9" s="36"/>
      <c r="S9" s="12"/>
      <c r="T9" s="12"/>
      <c r="U9" s="12"/>
      <c r="V9" s="12"/>
      <c r="W9" s="12"/>
      <c r="X9" s="12"/>
      <c r="Y9" s="12"/>
      <c r="Z9" s="12"/>
      <c r="AA9" s="12"/>
      <c r="AB9" s="12"/>
      <c r="AC9" s="12"/>
      <c r="AD9" s="12"/>
      <c r="AE9" s="12"/>
      <c r="AF9" s="26"/>
    </row>
    <row r="10" spans="1:33" s="5" customFormat="1" ht="24.75" customHeight="1">
      <c r="A10" s="35"/>
      <c r="B10" s="70"/>
      <c r="C10" s="996" t="s">
        <v>64</v>
      </c>
      <c r="D10" s="997"/>
      <c r="E10" s="34" t="s">
        <v>24</v>
      </c>
      <c r="F10" s="34" t="s">
        <v>23</v>
      </c>
      <c r="G10" s="34" t="s">
        <v>22</v>
      </c>
      <c r="H10" s="34" t="s">
        <v>21</v>
      </c>
      <c r="I10" s="34" t="s">
        <v>20</v>
      </c>
      <c r="J10" s="34" t="s">
        <v>19</v>
      </c>
      <c r="K10" s="34" t="s">
        <v>18</v>
      </c>
      <c r="L10" s="34" t="s">
        <v>17</v>
      </c>
      <c r="M10" s="34" t="s">
        <v>16</v>
      </c>
      <c r="N10" s="34" t="s">
        <v>15</v>
      </c>
      <c r="O10" s="33" t="s">
        <v>14</v>
      </c>
      <c r="P10" s="32" t="s">
        <v>13</v>
      </c>
      <c r="Q10" s="31" t="s">
        <v>12</v>
      </c>
      <c r="R10" s="30"/>
      <c r="S10" s="10"/>
      <c r="T10" s="12"/>
      <c r="U10" s="12"/>
      <c r="V10" s="12"/>
      <c r="W10" s="12"/>
      <c r="X10" s="12"/>
      <c r="Y10" s="12"/>
      <c r="Z10" s="12"/>
      <c r="AA10" s="12"/>
      <c r="AB10" s="12"/>
      <c r="AC10" s="12"/>
      <c r="AD10" s="12"/>
      <c r="AE10" s="12"/>
      <c r="AF10" s="12"/>
      <c r="AG10" s="26"/>
    </row>
    <row r="11" spans="1:33" s="5" customFormat="1" ht="54" customHeight="1">
      <c r="A11" s="29"/>
      <c r="B11" s="71"/>
      <c r="C11" s="998" t="s">
        <v>11</v>
      </c>
      <c r="D11" s="999"/>
      <c r="E11" s="24"/>
      <c r="F11" s="24"/>
      <c r="G11" s="24"/>
      <c r="H11" s="24"/>
      <c r="I11" s="24"/>
      <c r="J11" s="24"/>
      <c r="K11" s="24"/>
      <c r="L11" s="24"/>
      <c r="M11" s="24"/>
      <c r="N11" s="24"/>
      <c r="O11" s="23"/>
      <c r="P11" s="28"/>
      <c r="Q11" s="27" t="s">
        <v>10</v>
      </c>
      <c r="R11" s="20"/>
      <c r="S11" s="10"/>
      <c r="T11" s="12"/>
      <c r="U11" s="12"/>
      <c r="V11" s="12"/>
      <c r="W11" s="12"/>
      <c r="X11" s="12"/>
      <c r="Y11" s="12"/>
      <c r="Z11" s="12"/>
      <c r="AA11" s="12"/>
      <c r="AB11" s="12"/>
      <c r="AC11" s="12"/>
      <c r="AD11" s="12"/>
      <c r="AE11" s="12"/>
      <c r="AF11" s="12"/>
      <c r="AG11" s="26"/>
    </row>
    <row r="12" spans="1:33" s="13" customFormat="1" ht="54" customHeight="1" thickBot="1">
      <c r="A12" s="25"/>
      <c r="B12" s="72"/>
      <c r="C12" s="1000" t="s">
        <v>9</v>
      </c>
      <c r="D12" s="1001"/>
      <c r="E12" s="24"/>
      <c r="F12" s="24"/>
      <c r="G12" s="24"/>
      <c r="H12" s="24"/>
      <c r="I12" s="24"/>
      <c r="J12" s="24"/>
      <c r="K12" s="24"/>
      <c r="L12" s="24"/>
      <c r="M12" s="24"/>
      <c r="N12" s="24"/>
      <c r="O12" s="23"/>
      <c r="P12" s="22"/>
      <c r="Q12" s="21" t="s">
        <v>8</v>
      </c>
      <c r="R12" s="20"/>
      <c r="S12" s="10"/>
    </row>
    <row r="13" spans="1:33" s="13" customFormat="1" ht="26.25" customHeight="1">
      <c r="A13" s="14"/>
      <c r="B13" s="67"/>
      <c r="C13" s="989" t="s">
        <v>3</v>
      </c>
      <c r="D13" s="989"/>
      <c r="E13" s="989"/>
      <c r="F13" s="989"/>
      <c r="G13" s="989"/>
      <c r="H13" s="989"/>
      <c r="I13" s="989"/>
      <c r="J13" s="989"/>
      <c r="K13" s="989"/>
      <c r="L13" s="989"/>
      <c r="M13" s="989"/>
      <c r="N13" s="989"/>
      <c r="O13" s="989"/>
      <c r="P13" s="989"/>
      <c r="Q13" s="19"/>
      <c r="R13" s="9"/>
    </row>
    <row r="14" spans="1:33" s="13" customFormat="1" ht="10.5" customHeight="1">
      <c r="A14" s="18"/>
      <c r="B14" s="73"/>
      <c r="C14" s="17"/>
      <c r="D14" s="17"/>
      <c r="E14" s="17"/>
      <c r="F14" s="17"/>
      <c r="G14" s="17"/>
      <c r="H14" s="17"/>
      <c r="I14" s="17"/>
      <c r="J14" s="17"/>
      <c r="K14" s="17"/>
      <c r="L14" s="17"/>
      <c r="M14" s="17"/>
      <c r="N14" s="17"/>
      <c r="O14" s="17"/>
      <c r="P14" s="17"/>
      <c r="Q14" s="16"/>
      <c r="R14" s="15"/>
    </row>
    <row r="15" spans="1:33" s="13" customFormat="1" ht="18" customHeight="1">
      <c r="A15" s="14"/>
      <c r="B15" s="67"/>
      <c r="C15" s="989" t="s">
        <v>7</v>
      </c>
      <c r="D15" s="989"/>
      <c r="E15" s="989"/>
      <c r="F15" s="989"/>
      <c r="G15" s="989"/>
      <c r="H15" s="989"/>
      <c r="I15" s="989"/>
      <c r="J15" s="989"/>
      <c r="K15" s="989"/>
      <c r="L15" s="989"/>
      <c r="M15" s="989"/>
      <c r="N15" s="989"/>
      <c r="O15" s="989"/>
      <c r="P15" s="989"/>
      <c r="Q15" s="10"/>
      <c r="R15" s="9"/>
    </row>
    <row r="16" spans="1:33" s="13" customFormat="1" ht="18" customHeight="1">
      <c r="A16" s="14"/>
      <c r="B16" s="67"/>
      <c r="C16" s="990" t="s">
        <v>6</v>
      </c>
      <c r="D16" s="990"/>
      <c r="E16" s="990"/>
      <c r="F16" s="990"/>
      <c r="G16" s="990"/>
      <c r="H16" s="990"/>
      <c r="I16" s="990"/>
      <c r="J16" s="990"/>
      <c r="K16" s="990"/>
      <c r="L16" s="990"/>
      <c r="M16" s="990"/>
      <c r="N16" s="990"/>
      <c r="O16" s="990"/>
      <c r="P16" s="990"/>
      <c r="Q16" s="10"/>
      <c r="R16" s="9"/>
    </row>
    <row r="17" spans="1:18" s="5" customFormat="1" ht="37.5" customHeight="1">
      <c r="A17" s="11"/>
      <c r="B17" s="68"/>
      <c r="C17" s="991" t="s">
        <v>5</v>
      </c>
      <c r="D17" s="991"/>
      <c r="E17" s="991"/>
      <c r="F17" s="991"/>
      <c r="G17" s="991"/>
      <c r="H17" s="991"/>
      <c r="I17" s="991"/>
      <c r="J17" s="991"/>
      <c r="K17" s="991"/>
      <c r="L17" s="991"/>
      <c r="M17" s="991"/>
      <c r="N17" s="991"/>
      <c r="O17" s="991"/>
      <c r="P17" s="991"/>
      <c r="Q17" s="10"/>
      <c r="R17" s="9"/>
    </row>
    <row r="18" spans="1:18" s="5" customFormat="1" ht="34.5" customHeight="1">
      <c r="A18" s="11"/>
      <c r="B18" s="68"/>
      <c r="C18" s="1013" t="s">
        <v>100</v>
      </c>
      <c r="D18" s="1013"/>
      <c r="E18" s="1013"/>
      <c r="F18" s="1013"/>
      <c r="G18" s="1013"/>
      <c r="H18" s="1013"/>
      <c r="I18" s="1013"/>
      <c r="J18" s="1013"/>
      <c r="K18" s="1013"/>
      <c r="L18" s="1013"/>
      <c r="M18" s="1013"/>
      <c r="N18" s="1013"/>
      <c r="O18" s="1013"/>
      <c r="P18" s="1013"/>
      <c r="Q18" s="1013"/>
      <c r="R18" s="9"/>
    </row>
    <row r="19" spans="1:18" s="5" customFormat="1" ht="37.5" customHeight="1">
      <c r="A19" s="11"/>
      <c r="B19" s="68"/>
      <c r="C19" s="991" t="s">
        <v>4</v>
      </c>
      <c r="D19" s="991"/>
      <c r="E19" s="991"/>
      <c r="F19" s="991"/>
      <c r="G19" s="991"/>
      <c r="H19" s="991"/>
      <c r="I19" s="991"/>
      <c r="J19" s="991"/>
      <c r="K19" s="991"/>
      <c r="L19" s="991"/>
      <c r="M19" s="991"/>
      <c r="N19" s="991"/>
      <c r="O19" s="991"/>
      <c r="P19" s="991"/>
      <c r="Q19" s="10"/>
      <c r="R19" s="9"/>
    </row>
    <row r="20" spans="1:18" s="5" customFormat="1" ht="21.9" customHeight="1" thickBot="1">
      <c r="A20" s="11"/>
      <c r="B20" s="68"/>
      <c r="C20" s="989" t="s">
        <v>3</v>
      </c>
      <c r="D20" s="989"/>
      <c r="E20" s="989"/>
      <c r="F20" s="989"/>
      <c r="G20" s="989"/>
      <c r="H20" s="989"/>
      <c r="I20" s="989"/>
      <c r="J20" s="989"/>
      <c r="K20" s="989"/>
      <c r="L20" s="989"/>
      <c r="M20" s="989"/>
      <c r="N20" s="989"/>
      <c r="O20" s="989"/>
      <c r="P20" s="989"/>
      <c r="Q20" s="10"/>
      <c r="R20" s="9"/>
    </row>
    <row r="21" spans="1:18" s="45" customFormat="1" ht="43.5" customHeight="1" thickBot="1">
      <c r="A21" s="1007" t="s">
        <v>56</v>
      </c>
      <c r="B21" s="1008"/>
      <c r="C21" s="1008"/>
      <c r="D21" s="1008"/>
      <c r="E21" s="1008"/>
      <c r="F21" s="1008"/>
      <c r="G21" s="1008"/>
      <c r="H21" s="1008"/>
      <c r="I21" s="1008"/>
      <c r="J21" s="1008"/>
      <c r="K21" s="1008"/>
      <c r="L21" s="1008"/>
      <c r="M21" s="1008"/>
      <c r="N21" s="1008"/>
      <c r="O21" s="1008"/>
      <c r="P21" s="1009"/>
      <c r="Q21" s="1010" t="s">
        <v>1</v>
      </c>
      <c r="R21" s="1011"/>
    </row>
    <row r="22" spans="1:18" s="5" customFormat="1" ht="43.5" customHeight="1" thickBot="1">
      <c r="A22" s="984" t="s">
        <v>2</v>
      </c>
      <c r="B22" s="985"/>
      <c r="C22" s="985"/>
      <c r="D22" s="985"/>
      <c r="E22" s="985"/>
      <c r="F22" s="985"/>
      <c r="G22" s="985"/>
      <c r="H22" s="985"/>
      <c r="I22" s="985"/>
      <c r="J22" s="985"/>
      <c r="K22" s="985"/>
      <c r="L22" s="985"/>
      <c r="M22" s="985"/>
      <c r="N22" s="985"/>
      <c r="O22" s="985"/>
      <c r="P22" s="986"/>
      <c r="Q22" s="987" t="s">
        <v>1</v>
      </c>
      <c r="R22" s="988"/>
    </row>
    <row r="23" spans="1:18" s="5" customFormat="1" ht="11.25" customHeight="1">
      <c r="A23" s="8"/>
      <c r="B23" s="8"/>
      <c r="C23" s="7"/>
      <c r="D23" s="7"/>
      <c r="E23" s="7"/>
      <c r="F23" s="7"/>
      <c r="G23" s="7"/>
      <c r="H23" s="7"/>
      <c r="I23" s="7"/>
      <c r="J23" s="7"/>
      <c r="K23" s="7"/>
      <c r="L23" s="7"/>
      <c r="M23" s="7"/>
      <c r="N23" s="7"/>
      <c r="O23" s="7"/>
      <c r="P23" s="7"/>
      <c r="Q23" s="6"/>
      <c r="R23" s="6"/>
    </row>
    <row r="24" spans="1:18" ht="4.5" customHeight="1"/>
    <row r="25" spans="1:18" ht="19.5" customHeight="1">
      <c r="A25" s="1" t="s">
        <v>0</v>
      </c>
    </row>
    <row r="26" spans="1:18" ht="9" customHeight="1"/>
    <row r="27" spans="1:18">
      <c r="A27" s="1" t="s">
        <v>98</v>
      </c>
      <c r="B27" s="3" t="s">
        <v>563</v>
      </c>
      <c r="C27" s="3"/>
      <c r="D27" s="3"/>
      <c r="E27" s="3"/>
      <c r="F27" s="3"/>
      <c r="G27" s="3"/>
      <c r="H27" s="3"/>
      <c r="I27" s="3"/>
      <c r="J27" s="3"/>
      <c r="K27" s="3"/>
      <c r="L27" s="3"/>
      <c r="M27" s="3"/>
      <c r="N27" s="3"/>
      <c r="O27" s="3"/>
      <c r="P27" s="3"/>
      <c r="Q27" s="49"/>
      <c r="R27" s="49"/>
    </row>
    <row r="28" spans="1:18" s="4" customFormat="1" ht="87.6" customHeight="1">
      <c r="B28" s="46" t="s">
        <v>564</v>
      </c>
      <c r="C28" s="913" t="s">
        <v>535</v>
      </c>
      <c r="D28" s="920"/>
      <c r="E28" s="920"/>
      <c r="F28" s="920"/>
      <c r="G28" s="920"/>
      <c r="H28" s="920"/>
      <c r="I28" s="920"/>
      <c r="J28" s="920"/>
      <c r="K28" s="920"/>
      <c r="L28" s="920"/>
      <c r="M28" s="920"/>
      <c r="N28" s="920"/>
      <c r="O28" s="920"/>
      <c r="P28" s="920"/>
      <c r="Q28" s="920"/>
      <c r="R28" s="920"/>
    </row>
    <row r="29" spans="1:18" s="4" customFormat="1" ht="48.75" customHeight="1">
      <c r="A29" s="46"/>
      <c r="B29" s="46"/>
      <c r="C29" s="913" t="s">
        <v>536</v>
      </c>
      <c r="D29" s="920"/>
      <c r="E29" s="920"/>
      <c r="F29" s="920"/>
      <c r="G29" s="920"/>
      <c r="H29" s="920"/>
      <c r="I29" s="920"/>
      <c r="J29" s="920"/>
      <c r="K29" s="920"/>
      <c r="L29" s="920"/>
      <c r="M29" s="920"/>
      <c r="N29" s="920"/>
      <c r="O29" s="920"/>
      <c r="P29" s="920"/>
      <c r="Q29" s="920"/>
      <c r="R29" s="920"/>
    </row>
    <row r="30" spans="1:18" s="4" customFormat="1" ht="17.399999999999999" customHeight="1">
      <c r="A30" s="46"/>
      <c r="B30" s="46"/>
      <c r="C30" s="913" t="s">
        <v>97</v>
      </c>
      <c r="D30" s="920"/>
      <c r="E30" s="920"/>
      <c r="F30" s="920"/>
      <c r="G30" s="920"/>
      <c r="H30" s="920"/>
      <c r="I30" s="920"/>
      <c r="J30" s="920"/>
      <c r="K30" s="920"/>
      <c r="L30" s="920"/>
      <c r="M30" s="920"/>
      <c r="N30" s="920"/>
      <c r="O30" s="920"/>
      <c r="P30" s="920"/>
      <c r="Q30" s="920"/>
      <c r="R30" s="920"/>
    </row>
    <row r="31" spans="1:18" s="4" customFormat="1" ht="44.25" customHeight="1">
      <c r="A31" s="46"/>
      <c r="B31" s="46"/>
      <c r="C31" s="913" t="s">
        <v>46</v>
      </c>
      <c r="D31" s="920"/>
      <c r="E31" s="920"/>
      <c r="F31" s="920"/>
      <c r="G31" s="920"/>
      <c r="H31" s="920"/>
      <c r="I31" s="920"/>
      <c r="J31" s="920"/>
      <c r="K31" s="920"/>
      <c r="L31" s="920"/>
      <c r="M31" s="920"/>
      <c r="N31" s="920"/>
      <c r="O31" s="920"/>
      <c r="P31" s="920"/>
      <c r="Q31" s="920"/>
      <c r="R31" s="920"/>
    </row>
    <row r="32" spans="1:18" s="4" customFormat="1" ht="33" customHeight="1">
      <c r="A32" s="1012" t="s">
        <v>565</v>
      </c>
      <c r="B32" s="1012"/>
      <c r="C32" s="913" t="s">
        <v>47</v>
      </c>
      <c r="D32" s="920"/>
      <c r="E32" s="920"/>
      <c r="F32" s="920"/>
      <c r="G32" s="920"/>
      <c r="H32" s="920"/>
      <c r="I32" s="920"/>
      <c r="J32" s="920"/>
      <c r="K32" s="920"/>
      <c r="L32" s="920"/>
      <c r="M32" s="920"/>
      <c r="N32" s="920"/>
      <c r="O32" s="920"/>
      <c r="P32" s="920"/>
      <c r="Q32" s="920"/>
      <c r="R32" s="920"/>
    </row>
    <row r="33" spans="1:41" ht="31.2" customHeight="1">
      <c r="A33" s="1014" t="s">
        <v>101</v>
      </c>
      <c r="B33" s="1014"/>
      <c r="C33" s="913" t="s">
        <v>99</v>
      </c>
      <c r="D33" s="920"/>
      <c r="E33" s="920"/>
      <c r="F33" s="920"/>
      <c r="G33" s="920"/>
      <c r="H33" s="920"/>
      <c r="I33" s="920"/>
      <c r="J33" s="920"/>
      <c r="K33" s="920"/>
      <c r="L33" s="920"/>
      <c r="M33" s="920"/>
      <c r="N33" s="920"/>
      <c r="O33" s="920"/>
      <c r="P33" s="920"/>
      <c r="Q33" s="920"/>
      <c r="R33" s="920"/>
    </row>
    <row r="46" spans="1:41">
      <c r="AO46" s="230"/>
    </row>
  </sheetData>
  <mergeCells count="32">
    <mergeCell ref="A32:B32"/>
    <mergeCell ref="A33:B33"/>
    <mergeCell ref="C33:R33"/>
    <mergeCell ref="C29:R29"/>
    <mergeCell ref="C30:R30"/>
    <mergeCell ref="C31:R31"/>
    <mergeCell ref="C32:R32"/>
    <mergeCell ref="C28:R28"/>
    <mergeCell ref="C15:P15"/>
    <mergeCell ref="C16:P16"/>
    <mergeCell ref="C17:P17"/>
    <mergeCell ref="C19:P19"/>
    <mergeCell ref="C20:P20"/>
    <mergeCell ref="C18:Q18"/>
    <mergeCell ref="A21:P21"/>
    <mergeCell ref="Q21:R21"/>
    <mergeCell ref="A22:P22"/>
    <mergeCell ref="Q22:R22"/>
    <mergeCell ref="C13:P13"/>
    <mergeCell ref="A1:Q1"/>
    <mergeCell ref="A2:Q2"/>
    <mergeCell ref="A3:Q3"/>
    <mergeCell ref="A5:C5"/>
    <mergeCell ref="Q5:R5"/>
    <mergeCell ref="A6:P6"/>
    <mergeCell ref="Q6:R7"/>
    <mergeCell ref="A7:P7"/>
    <mergeCell ref="A8:R8"/>
    <mergeCell ref="C9:P9"/>
    <mergeCell ref="C10:D10"/>
    <mergeCell ref="C11:D11"/>
    <mergeCell ref="C12:D12"/>
  </mergeCells>
  <phoneticPr fontId="4"/>
  <printOptions horizontalCentered="1"/>
  <pageMargins left="0.55118110236220474" right="0.23622047244094491" top="0.47244094488188981" bottom="0.27559055118110237" header="0.31496062992125984" footer="0.19685039370078741"/>
  <pageSetup paperSize="9" scale="82" orientation="portrait" r:id="rId1"/>
  <headerFooter alignWithMargins="0">
    <oddFooter>&amp;C&amp;P/&amp;N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O46"/>
  <sheetViews>
    <sheetView view="pageBreakPreview" topLeftCell="A4" zoomScale="85" zoomScaleNormal="100" zoomScaleSheetLayoutView="85" workbookViewId="0">
      <selection activeCell="X30" sqref="X30"/>
    </sheetView>
  </sheetViews>
  <sheetFormatPr defaultColWidth="9" defaultRowHeight="13.2"/>
  <cols>
    <col min="1" max="1" width="4.6640625" style="1" customWidth="1"/>
    <col min="2" max="2" width="6" style="1" customWidth="1"/>
    <col min="3" max="3" width="8.109375" style="1" customWidth="1"/>
    <col min="4" max="16" width="5.6640625" style="1" customWidth="1"/>
    <col min="17" max="18" width="6.6640625" style="2" customWidth="1"/>
    <col min="19" max="16384" width="9" style="1"/>
  </cols>
  <sheetData>
    <row r="1" spans="1:33" ht="27" customHeight="1">
      <c r="A1" s="903" t="s">
        <v>68</v>
      </c>
      <c r="B1" s="903"/>
      <c r="C1" s="903"/>
      <c r="D1" s="903"/>
      <c r="E1" s="903"/>
      <c r="F1" s="903"/>
      <c r="G1" s="903"/>
      <c r="H1" s="903"/>
      <c r="I1" s="903"/>
      <c r="J1" s="903"/>
      <c r="K1" s="903"/>
      <c r="L1" s="903"/>
      <c r="M1" s="903"/>
      <c r="N1" s="903"/>
      <c r="O1" s="903"/>
      <c r="P1" s="903"/>
      <c r="Q1" s="903"/>
      <c r="R1" s="44"/>
    </row>
    <row r="2" spans="1:33" ht="30.75" customHeight="1">
      <c r="A2" s="904" t="s">
        <v>78</v>
      </c>
      <c r="B2" s="904"/>
      <c r="C2" s="904"/>
      <c r="D2" s="904"/>
      <c r="E2" s="904"/>
      <c r="F2" s="904"/>
      <c r="G2" s="904"/>
      <c r="H2" s="904"/>
      <c r="I2" s="904"/>
      <c r="J2" s="904"/>
      <c r="K2" s="904"/>
      <c r="L2" s="904"/>
      <c r="M2" s="904"/>
      <c r="N2" s="904"/>
      <c r="O2" s="904"/>
      <c r="P2" s="904"/>
      <c r="Q2" s="904"/>
      <c r="R2" s="43"/>
    </row>
    <row r="3" spans="1:33" ht="20.25" customHeight="1">
      <c r="A3" s="904" t="s">
        <v>42</v>
      </c>
      <c r="B3" s="904"/>
      <c r="C3" s="904"/>
      <c r="D3" s="904"/>
      <c r="E3" s="904"/>
      <c r="F3" s="904"/>
      <c r="G3" s="904"/>
      <c r="H3" s="904"/>
      <c r="I3" s="904"/>
      <c r="J3" s="904"/>
      <c r="K3" s="904"/>
      <c r="L3" s="904"/>
      <c r="M3" s="904"/>
      <c r="N3" s="904"/>
      <c r="O3" s="904"/>
      <c r="P3" s="904"/>
      <c r="Q3" s="904"/>
      <c r="R3" s="42"/>
    </row>
    <row r="4" spans="1:33" ht="19.8" thickBot="1">
      <c r="A4" s="41"/>
      <c r="B4" s="41"/>
      <c r="Q4" s="40"/>
      <c r="R4" s="40"/>
    </row>
    <row r="5" spans="1:33" s="2" customFormat="1" ht="13.8" thickBot="1">
      <c r="A5" s="928" t="s">
        <v>29</v>
      </c>
      <c r="B5" s="980"/>
      <c r="C5" s="929"/>
      <c r="D5" s="39"/>
      <c r="E5" s="39"/>
      <c r="F5" s="39"/>
      <c r="G5" s="39"/>
      <c r="H5" s="39"/>
      <c r="I5" s="39"/>
      <c r="J5" s="39"/>
      <c r="K5" s="39"/>
      <c r="L5" s="39"/>
      <c r="M5" s="39"/>
      <c r="N5" s="39"/>
      <c r="O5" s="39"/>
      <c r="P5" s="39"/>
      <c r="Q5" s="930" t="s">
        <v>28</v>
      </c>
      <c r="R5" s="931"/>
    </row>
    <row r="6" spans="1:33" s="5" customFormat="1" ht="71.25" customHeight="1">
      <c r="A6" s="981" t="s">
        <v>538</v>
      </c>
      <c r="B6" s="982"/>
      <c r="C6" s="982"/>
      <c r="D6" s="982"/>
      <c r="E6" s="982"/>
      <c r="F6" s="982"/>
      <c r="G6" s="982"/>
      <c r="H6" s="982"/>
      <c r="I6" s="982"/>
      <c r="J6" s="982"/>
      <c r="K6" s="982"/>
      <c r="L6" s="982"/>
      <c r="M6" s="982"/>
      <c r="N6" s="982"/>
      <c r="O6" s="982"/>
      <c r="P6" s="983"/>
      <c r="Q6" s="921" t="s">
        <v>27</v>
      </c>
      <c r="R6" s="922"/>
    </row>
    <row r="7" spans="1:33" s="5" customFormat="1" ht="72.75" customHeight="1">
      <c r="A7" s="1004" t="s">
        <v>58</v>
      </c>
      <c r="B7" s="1005"/>
      <c r="C7" s="1005"/>
      <c r="D7" s="1005"/>
      <c r="E7" s="1005"/>
      <c r="F7" s="1005"/>
      <c r="G7" s="1005"/>
      <c r="H7" s="1005"/>
      <c r="I7" s="1005"/>
      <c r="J7" s="1005"/>
      <c r="K7" s="1005"/>
      <c r="L7" s="1005"/>
      <c r="M7" s="1005"/>
      <c r="N7" s="1005"/>
      <c r="O7" s="1005"/>
      <c r="P7" s="1006"/>
      <c r="Q7" s="1002"/>
      <c r="R7" s="1003"/>
    </row>
    <row r="8" spans="1:33" s="5" customFormat="1" ht="36" customHeight="1">
      <c r="A8" s="992" t="s">
        <v>26</v>
      </c>
      <c r="B8" s="993"/>
      <c r="C8" s="993"/>
      <c r="D8" s="993"/>
      <c r="E8" s="993"/>
      <c r="F8" s="993"/>
      <c r="G8" s="993"/>
      <c r="H8" s="993"/>
      <c r="I8" s="993"/>
      <c r="J8" s="993"/>
      <c r="K8" s="993"/>
      <c r="L8" s="993"/>
      <c r="M8" s="993"/>
      <c r="N8" s="993"/>
      <c r="O8" s="993"/>
      <c r="P8" s="993"/>
      <c r="Q8" s="993"/>
      <c r="R8" s="994"/>
    </row>
    <row r="9" spans="1:33" s="5" customFormat="1" ht="20.25" customHeight="1" thickBot="1">
      <c r="A9" s="38"/>
      <c r="B9" s="69"/>
      <c r="C9" s="995" t="s">
        <v>25</v>
      </c>
      <c r="D9" s="995"/>
      <c r="E9" s="995"/>
      <c r="F9" s="995"/>
      <c r="G9" s="995"/>
      <c r="H9" s="995"/>
      <c r="I9" s="995"/>
      <c r="J9" s="995"/>
      <c r="K9" s="995"/>
      <c r="L9" s="995"/>
      <c r="M9" s="995"/>
      <c r="N9" s="995"/>
      <c r="O9" s="995"/>
      <c r="P9" s="995"/>
      <c r="Q9" s="37"/>
      <c r="R9" s="36"/>
      <c r="S9" s="12"/>
      <c r="T9" s="12"/>
      <c r="U9" s="12"/>
      <c r="V9" s="12"/>
      <c r="W9" s="12"/>
      <c r="X9" s="12"/>
      <c r="Y9" s="12"/>
      <c r="Z9" s="12"/>
      <c r="AA9" s="12"/>
      <c r="AB9" s="12"/>
      <c r="AC9" s="12"/>
      <c r="AD9" s="12"/>
      <c r="AE9" s="12"/>
      <c r="AF9" s="26"/>
    </row>
    <row r="10" spans="1:33" s="5" customFormat="1" ht="24.75" customHeight="1">
      <c r="A10" s="35"/>
      <c r="B10" s="70"/>
      <c r="C10" s="996" t="s">
        <v>64</v>
      </c>
      <c r="D10" s="997"/>
      <c r="E10" s="34" t="s">
        <v>24</v>
      </c>
      <c r="F10" s="34" t="s">
        <v>23</v>
      </c>
      <c r="G10" s="34" t="s">
        <v>22</v>
      </c>
      <c r="H10" s="34" t="s">
        <v>21</v>
      </c>
      <c r="I10" s="34" t="s">
        <v>20</v>
      </c>
      <c r="J10" s="34" t="s">
        <v>19</v>
      </c>
      <c r="K10" s="34" t="s">
        <v>18</v>
      </c>
      <c r="L10" s="34" t="s">
        <v>17</v>
      </c>
      <c r="M10" s="34" t="s">
        <v>16</v>
      </c>
      <c r="N10" s="34" t="s">
        <v>15</v>
      </c>
      <c r="O10" s="33" t="s">
        <v>14</v>
      </c>
      <c r="P10" s="32" t="s">
        <v>13</v>
      </c>
      <c r="Q10" s="31" t="s">
        <v>12</v>
      </c>
      <c r="R10" s="30"/>
      <c r="S10" s="10"/>
      <c r="T10" s="12"/>
      <c r="U10" s="12"/>
      <c r="V10" s="12"/>
      <c r="W10" s="12"/>
      <c r="X10" s="12"/>
      <c r="Y10" s="12"/>
      <c r="Z10" s="12"/>
      <c r="AA10" s="12"/>
      <c r="AB10" s="12"/>
      <c r="AC10" s="12"/>
      <c r="AD10" s="12"/>
      <c r="AE10" s="12"/>
      <c r="AF10" s="12"/>
      <c r="AG10" s="26"/>
    </row>
    <row r="11" spans="1:33" s="5" customFormat="1" ht="66.75" customHeight="1">
      <c r="A11" s="29"/>
      <c r="B11" s="71"/>
      <c r="C11" s="1015" t="s">
        <v>95</v>
      </c>
      <c r="D11" s="1016"/>
      <c r="E11" s="24"/>
      <c r="F11" s="24"/>
      <c r="G11" s="24"/>
      <c r="H11" s="24"/>
      <c r="I11" s="24"/>
      <c r="J11" s="24"/>
      <c r="K11" s="24"/>
      <c r="L11" s="24"/>
      <c r="M11" s="24"/>
      <c r="N11" s="24"/>
      <c r="O11" s="23"/>
      <c r="P11" s="28"/>
      <c r="Q11" s="27" t="s">
        <v>10</v>
      </c>
      <c r="R11" s="20"/>
      <c r="S11" s="10"/>
      <c r="T11" s="12"/>
      <c r="U11" s="12"/>
      <c r="V11" s="12"/>
      <c r="W11" s="12"/>
      <c r="X11" s="12"/>
      <c r="Y11" s="12"/>
      <c r="Z11" s="12"/>
      <c r="AA11" s="12"/>
      <c r="AB11" s="12"/>
      <c r="AC11" s="12"/>
      <c r="AD11" s="12"/>
      <c r="AE11" s="12"/>
      <c r="AF11" s="12"/>
      <c r="AG11" s="26"/>
    </row>
    <row r="12" spans="1:33" s="13" customFormat="1" ht="69.75" customHeight="1" thickBot="1">
      <c r="A12" s="25"/>
      <c r="B12" s="72"/>
      <c r="C12" s="1017" t="s">
        <v>96</v>
      </c>
      <c r="D12" s="1018"/>
      <c r="E12" s="24"/>
      <c r="F12" s="24"/>
      <c r="G12" s="24"/>
      <c r="H12" s="24"/>
      <c r="I12" s="24"/>
      <c r="J12" s="24"/>
      <c r="K12" s="24"/>
      <c r="L12" s="24"/>
      <c r="M12" s="24"/>
      <c r="N12" s="24"/>
      <c r="O12" s="23"/>
      <c r="P12" s="22"/>
      <c r="Q12" s="21" t="s">
        <v>8</v>
      </c>
      <c r="R12" s="20"/>
      <c r="S12" s="10"/>
    </row>
    <row r="13" spans="1:33" s="13" customFormat="1" ht="26.25" customHeight="1">
      <c r="A13" s="14"/>
      <c r="B13" s="67"/>
      <c r="C13" s="989" t="s">
        <v>3</v>
      </c>
      <c r="D13" s="989"/>
      <c r="E13" s="989"/>
      <c r="F13" s="989"/>
      <c r="G13" s="989"/>
      <c r="H13" s="989"/>
      <c r="I13" s="989"/>
      <c r="J13" s="989"/>
      <c r="K13" s="989"/>
      <c r="L13" s="989"/>
      <c r="M13" s="989"/>
      <c r="N13" s="989"/>
      <c r="O13" s="989"/>
      <c r="P13" s="989"/>
      <c r="Q13" s="19"/>
      <c r="R13" s="9"/>
    </row>
    <row r="14" spans="1:33" s="13" customFormat="1" ht="10.5" customHeight="1">
      <c r="A14" s="18"/>
      <c r="B14" s="73"/>
      <c r="C14" s="17"/>
      <c r="D14" s="17"/>
      <c r="E14" s="17"/>
      <c r="F14" s="17"/>
      <c r="G14" s="17"/>
      <c r="H14" s="17"/>
      <c r="I14" s="17"/>
      <c r="J14" s="17"/>
      <c r="K14" s="17"/>
      <c r="L14" s="17"/>
      <c r="M14" s="17"/>
      <c r="N14" s="17"/>
      <c r="O14" s="17"/>
      <c r="P14" s="17"/>
      <c r="Q14" s="16"/>
      <c r="R14" s="15"/>
    </row>
    <row r="15" spans="1:33" s="13" customFormat="1" ht="18" customHeight="1">
      <c r="A15" s="14"/>
      <c r="B15" s="67"/>
      <c r="C15" s="989" t="s">
        <v>7</v>
      </c>
      <c r="D15" s="989"/>
      <c r="E15" s="989"/>
      <c r="F15" s="989"/>
      <c r="G15" s="989"/>
      <c r="H15" s="989"/>
      <c r="I15" s="989"/>
      <c r="J15" s="989"/>
      <c r="K15" s="989"/>
      <c r="L15" s="989"/>
      <c r="M15" s="989"/>
      <c r="N15" s="989"/>
      <c r="O15" s="989"/>
      <c r="P15" s="989"/>
      <c r="Q15" s="10"/>
      <c r="R15" s="9"/>
    </row>
    <row r="16" spans="1:33" s="13" customFormat="1" ht="30.75" customHeight="1">
      <c r="A16" s="14"/>
      <c r="B16" s="67"/>
      <c r="C16" s="990" t="s">
        <v>95</v>
      </c>
      <c r="D16" s="990"/>
      <c r="E16" s="990"/>
      <c r="F16" s="990"/>
      <c r="G16" s="990"/>
      <c r="H16" s="990"/>
      <c r="I16" s="990"/>
      <c r="J16" s="990"/>
      <c r="K16" s="990"/>
      <c r="L16" s="990"/>
      <c r="M16" s="990"/>
      <c r="N16" s="990"/>
      <c r="O16" s="990"/>
      <c r="P16" s="990"/>
      <c r="Q16" s="1019"/>
      <c r="R16" s="9"/>
    </row>
    <row r="17" spans="1:18" s="5" customFormat="1" ht="37.5" customHeight="1">
      <c r="A17" s="11"/>
      <c r="B17" s="68"/>
      <c r="C17" s="991" t="s">
        <v>5</v>
      </c>
      <c r="D17" s="991"/>
      <c r="E17" s="991"/>
      <c r="F17" s="991"/>
      <c r="G17" s="991"/>
      <c r="H17" s="991"/>
      <c r="I17" s="991"/>
      <c r="J17" s="991"/>
      <c r="K17" s="991"/>
      <c r="L17" s="991"/>
      <c r="M17" s="991"/>
      <c r="N17" s="991"/>
      <c r="O17" s="991"/>
      <c r="P17" s="991"/>
      <c r="Q17" s="10"/>
      <c r="R17" s="9"/>
    </row>
    <row r="18" spans="1:18" s="5" customFormat="1" ht="34.5" customHeight="1">
      <c r="A18" s="11"/>
      <c r="B18" s="68"/>
      <c r="C18" s="1013" t="s">
        <v>96</v>
      </c>
      <c r="D18" s="1013"/>
      <c r="E18" s="1013"/>
      <c r="F18" s="1013"/>
      <c r="G18" s="1013"/>
      <c r="H18" s="1013"/>
      <c r="I18" s="1013"/>
      <c r="J18" s="1013"/>
      <c r="K18" s="1013"/>
      <c r="L18" s="1013"/>
      <c r="M18" s="1013"/>
      <c r="N18" s="1013"/>
      <c r="O18" s="1013"/>
      <c r="P18" s="1013"/>
      <c r="Q18" s="1013"/>
      <c r="R18" s="9"/>
    </row>
    <row r="19" spans="1:18" s="5" customFormat="1" ht="37.5" customHeight="1">
      <c r="A19" s="11"/>
      <c r="B19" s="68"/>
      <c r="C19" s="991" t="s">
        <v>4</v>
      </c>
      <c r="D19" s="991"/>
      <c r="E19" s="991"/>
      <c r="F19" s="991"/>
      <c r="G19" s="991"/>
      <c r="H19" s="991"/>
      <c r="I19" s="991"/>
      <c r="J19" s="991"/>
      <c r="K19" s="991"/>
      <c r="L19" s="991"/>
      <c r="M19" s="991"/>
      <c r="N19" s="991"/>
      <c r="O19" s="991"/>
      <c r="P19" s="991"/>
      <c r="Q19" s="10"/>
      <c r="R19" s="9"/>
    </row>
    <row r="20" spans="1:18" s="5" customFormat="1" ht="21.9" customHeight="1" thickBot="1">
      <c r="A20" s="11"/>
      <c r="B20" s="68"/>
      <c r="C20" s="989" t="s">
        <v>3</v>
      </c>
      <c r="D20" s="989"/>
      <c r="E20" s="989"/>
      <c r="F20" s="989"/>
      <c r="G20" s="989"/>
      <c r="H20" s="989"/>
      <c r="I20" s="989"/>
      <c r="J20" s="989"/>
      <c r="K20" s="989"/>
      <c r="L20" s="989"/>
      <c r="M20" s="989"/>
      <c r="N20" s="989"/>
      <c r="O20" s="989"/>
      <c r="P20" s="989"/>
      <c r="Q20" s="10"/>
      <c r="R20" s="9"/>
    </row>
    <row r="21" spans="1:18" s="45" customFormat="1" ht="43.5" customHeight="1" thickBot="1">
      <c r="A21" s="1007" t="s">
        <v>43</v>
      </c>
      <c r="B21" s="1008"/>
      <c r="C21" s="1008"/>
      <c r="D21" s="1008"/>
      <c r="E21" s="1008"/>
      <c r="F21" s="1008"/>
      <c r="G21" s="1008"/>
      <c r="H21" s="1008"/>
      <c r="I21" s="1008"/>
      <c r="J21" s="1008"/>
      <c r="K21" s="1008"/>
      <c r="L21" s="1008"/>
      <c r="M21" s="1008"/>
      <c r="N21" s="1008"/>
      <c r="O21" s="1008"/>
      <c r="P21" s="1009"/>
      <c r="Q21" s="1010" t="s">
        <v>1</v>
      </c>
      <c r="R21" s="1011"/>
    </row>
    <row r="22" spans="1:18" s="5" customFormat="1" ht="43.5" customHeight="1" thickBot="1">
      <c r="A22" s="984" t="s">
        <v>2</v>
      </c>
      <c r="B22" s="985"/>
      <c r="C22" s="985"/>
      <c r="D22" s="985"/>
      <c r="E22" s="985"/>
      <c r="F22" s="985"/>
      <c r="G22" s="985"/>
      <c r="H22" s="985"/>
      <c r="I22" s="985"/>
      <c r="J22" s="985"/>
      <c r="K22" s="985"/>
      <c r="L22" s="985"/>
      <c r="M22" s="985"/>
      <c r="N22" s="985"/>
      <c r="O22" s="985"/>
      <c r="P22" s="986"/>
      <c r="Q22" s="987" t="s">
        <v>1</v>
      </c>
      <c r="R22" s="988"/>
    </row>
    <row r="23" spans="1:18" s="5" customFormat="1" ht="11.25" customHeight="1">
      <c r="A23" s="8"/>
      <c r="B23" s="8"/>
      <c r="C23" s="7"/>
      <c r="D23" s="7"/>
      <c r="E23" s="7"/>
      <c r="F23" s="7"/>
      <c r="G23" s="7"/>
      <c r="H23" s="7"/>
      <c r="I23" s="7"/>
      <c r="J23" s="7"/>
      <c r="K23" s="7"/>
      <c r="L23" s="7"/>
      <c r="M23" s="7"/>
      <c r="N23" s="7"/>
      <c r="O23" s="7"/>
      <c r="P23" s="7"/>
      <c r="Q23" s="6"/>
      <c r="R23" s="6"/>
    </row>
    <row r="24" spans="1:18" ht="19.5" customHeight="1">
      <c r="A24" s="1" t="s">
        <v>0</v>
      </c>
    </row>
    <row r="25" spans="1:18" ht="9" customHeight="1"/>
    <row r="26" spans="1:18">
      <c r="A26" s="1" t="s">
        <v>98</v>
      </c>
      <c r="B26" s="3" t="s">
        <v>563</v>
      </c>
      <c r="C26" s="3"/>
      <c r="D26" s="3"/>
      <c r="E26" s="3"/>
      <c r="F26" s="3"/>
      <c r="G26" s="3"/>
      <c r="H26" s="3"/>
      <c r="I26" s="3"/>
      <c r="J26" s="3"/>
      <c r="K26" s="3"/>
      <c r="L26" s="3"/>
      <c r="M26" s="3"/>
      <c r="N26" s="3"/>
      <c r="O26" s="3"/>
      <c r="P26" s="3"/>
      <c r="Q26" s="49"/>
      <c r="R26" s="49"/>
    </row>
    <row r="27" spans="1:18" s="4" customFormat="1" ht="84.6" customHeight="1">
      <c r="B27" s="46" t="s">
        <v>564</v>
      </c>
      <c r="C27" s="913" t="s">
        <v>535</v>
      </c>
      <c r="D27" s="920"/>
      <c r="E27" s="920"/>
      <c r="F27" s="920"/>
      <c r="G27" s="920"/>
      <c r="H27" s="920"/>
      <c r="I27" s="920"/>
      <c r="J27" s="920"/>
      <c r="K27" s="920"/>
      <c r="L27" s="920"/>
      <c r="M27" s="920"/>
      <c r="N27" s="920"/>
      <c r="O27" s="920"/>
      <c r="P27" s="920"/>
      <c r="Q27" s="920"/>
      <c r="R27" s="920"/>
    </row>
    <row r="28" spans="1:18" s="4" customFormat="1" ht="48.75" customHeight="1">
      <c r="A28" s="46"/>
      <c r="B28" s="46"/>
      <c r="C28" s="913" t="s">
        <v>539</v>
      </c>
      <c r="D28" s="920"/>
      <c r="E28" s="920"/>
      <c r="F28" s="920"/>
      <c r="G28" s="920"/>
      <c r="H28" s="920"/>
      <c r="I28" s="920"/>
      <c r="J28" s="920"/>
      <c r="K28" s="920"/>
      <c r="L28" s="920"/>
      <c r="M28" s="920"/>
      <c r="N28" s="920"/>
      <c r="O28" s="920"/>
      <c r="P28" s="920"/>
      <c r="Q28" s="920"/>
      <c r="R28" s="920"/>
    </row>
    <row r="29" spans="1:18" s="4" customFormat="1" ht="16.95" customHeight="1">
      <c r="A29" s="46"/>
      <c r="B29" s="46"/>
      <c r="C29" s="913" t="s">
        <v>97</v>
      </c>
      <c r="D29" s="920"/>
      <c r="E29" s="920"/>
      <c r="F29" s="920"/>
      <c r="G29" s="920"/>
      <c r="H29" s="920"/>
      <c r="I29" s="920"/>
      <c r="J29" s="920"/>
      <c r="K29" s="920"/>
      <c r="L29" s="920"/>
      <c r="M29" s="920"/>
      <c r="N29" s="920"/>
      <c r="O29" s="920"/>
      <c r="P29" s="920"/>
      <c r="Q29" s="920"/>
      <c r="R29" s="920"/>
    </row>
    <row r="30" spans="1:18" s="4" customFormat="1" ht="45.75" customHeight="1">
      <c r="A30" s="46"/>
      <c r="B30" s="46"/>
      <c r="C30" s="913" t="s">
        <v>46</v>
      </c>
      <c r="D30" s="920"/>
      <c r="E30" s="920"/>
      <c r="F30" s="920"/>
      <c r="G30" s="920"/>
      <c r="H30" s="920"/>
      <c r="I30" s="920"/>
      <c r="J30" s="920"/>
      <c r="K30" s="920"/>
      <c r="L30" s="920"/>
      <c r="M30" s="920"/>
      <c r="N30" s="920"/>
      <c r="O30" s="920"/>
      <c r="P30" s="920"/>
      <c r="Q30" s="920"/>
      <c r="R30" s="920"/>
    </row>
    <row r="31" spans="1:18" s="4" customFormat="1" ht="33.75" customHeight="1">
      <c r="A31" s="1012" t="s">
        <v>565</v>
      </c>
      <c r="B31" s="1012"/>
      <c r="C31" s="913" t="s">
        <v>47</v>
      </c>
      <c r="D31" s="920"/>
      <c r="E31" s="920"/>
      <c r="F31" s="920"/>
      <c r="G31" s="920"/>
      <c r="H31" s="920"/>
      <c r="I31" s="920"/>
      <c r="J31" s="920"/>
      <c r="K31" s="920"/>
      <c r="L31" s="920"/>
      <c r="M31" s="920"/>
      <c r="N31" s="920"/>
      <c r="O31" s="920"/>
      <c r="P31" s="920"/>
      <c r="Q31" s="920"/>
      <c r="R31" s="920"/>
    </row>
    <row r="32" spans="1:18" ht="32.25" customHeight="1">
      <c r="A32" s="1020" t="s">
        <v>101</v>
      </c>
      <c r="B32" s="1020"/>
      <c r="C32" s="913" t="s">
        <v>99</v>
      </c>
      <c r="D32" s="920"/>
      <c r="E32" s="920"/>
      <c r="F32" s="920"/>
      <c r="G32" s="920"/>
      <c r="H32" s="920"/>
      <c r="I32" s="920"/>
      <c r="J32" s="920"/>
      <c r="K32" s="920"/>
      <c r="L32" s="920"/>
      <c r="M32" s="920"/>
      <c r="N32" s="920"/>
      <c r="O32" s="920"/>
      <c r="P32" s="920"/>
      <c r="Q32" s="920"/>
      <c r="R32" s="920"/>
    </row>
    <row r="46" spans="41:41">
      <c r="AO46" s="230"/>
    </row>
  </sheetData>
  <mergeCells count="32">
    <mergeCell ref="A31:B31"/>
    <mergeCell ref="A32:B32"/>
    <mergeCell ref="C32:R32"/>
    <mergeCell ref="C28:R28"/>
    <mergeCell ref="C29:R29"/>
    <mergeCell ref="C30:R30"/>
    <mergeCell ref="C31:R31"/>
    <mergeCell ref="C15:P15"/>
    <mergeCell ref="C17:P17"/>
    <mergeCell ref="C18:Q18"/>
    <mergeCell ref="C19:P19"/>
    <mergeCell ref="C20:P20"/>
    <mergeCell ref="C16:Q16"/>
    <mergeCell ref="A21:P21"/>
    <mergeCell ref="Q21:R21"/>
    <mergeCell ref="A22:P22"/>
    <mergeCell ref="Q22:R22"/>
    <mergeCell ref="C27:R27"/>
    <mergeCell ref="C13:P13"/>
    <mergeCell ref="A1:Q1"/>
    <mergeCell ref="A2:Q2"/>
    <mergeCell ref="A3:Q3"/>
    <mergeCell ref="A5:C5"/>
    <mergeCell ref="Q5:R5"/>
    <mergeCell ref="A6:P6"/>
    <mergeCell ref="Q6:R7"/>
    <mergeCell ref="A7:P7"/>
    <mergeCell ref="A8:R8"/>
    <mergeCell ref="C9:P9"/>
    <mergeCell ref="C10:D10"/>
    <mergeCell ref="C11:D11"/>
    <mergeCell ref="C12:D12"/>
  </mergeCells>
  <phoneticPr fontId="4"/>
  <dataValidations count="4">
    <dataValidation type="list" allowBlank="1" showInputMessage="1" showErrorMessage="1" sqref="C11:D11" xr:uid="{00000000-0002-0000-1400-000000000000}">
      <formula1>"選択してください。,①常勤換算後の介護職員の員数,②常勤換算後の直接提供職員の員数"</formula1>
    </dataValidation>
    <dataValidation type="list" allowBlank="1" showInputMessage="1" showErrorMessage="1" sqref="C12:D12" xr:uid="{00000000-0002-0000-1400-000001000000}">
      <formula1>"上段と同じ番号を選択してください。,①常勤換算後の介護福祉士の員数,②常勤換算後の勤続年数７年以上の直接提供職員の員数"</formula1>
    </dataValidation>
    <dataValidation type="list" allowBlank="1" showInputMessage="1" showErrorMessage="1" sqref="C16:Q16" xr:uid="{00000000-0002-0000-1400-000002000000}">
      <formula1>"選択してください。,①届出日が属する月の前３月の常勤換算後の介護職員の員数の合計（小数点以下第１位まで）,②届出日が属する月の前３月の常勤換算後の直接提供職員の員数の合計（小数点以下第１位まで）"</formula1>
    </dataValidation>
    <dataValidation type="list" allowBlank="1" showInputMessage="1" showErrorMessage="1" sqref="C18:Q18" xr:uid="{00000000-0002-0000-1400-000003000000}">
      <formula1>"上段と同じ番号を選択してください。,①届出日が属する月の前３月の常勤換算後の介護福祉士の員数の合計（小数点以下第１位まで）,②届出日が属する月の前３月の常勤換算後の勤続年数７年以上の直接提供職員の員数の合計（小数点以下第１位まで）"</formula1>
    </dataValidation>
  </dataValidations>
  <printOptions horizontalCentered="1"/>
  <pageMargins left="0.55118110236220474" right="0.23622047244094491" top="0.47244094488188981" bottom="0.27559055118110237" header="0.31496062992125984" footer="0.19685039370078741"/>
  <pageSetup paperSize="9" scale="92" orientation="portrait" r:id="rId1"/>
  <headerFooter alignWithMargins="0">
    <oddFooter>&amp;C&amp;P/&amp;N</oddFooter>
  </headerFooter>
  <rowBreaks count="1" manualBreakCount="1">
    <brk id="27" max="17"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FAA-4048-4854-BADD-B7470B2C226A}">
  <dimension ref="A1:C55"/>
  <sheetViews>
    <sheetView tabSelected="1" view="pageBreakPreview" topLeftCell="A40" zoomScaleNormal="100" zoomScaleSheetLayoutView="100" workbookViewId="0">
      <selection activeCell="A51" sqref="A51:B53"/>
    </sheetView>
  </sheetViews>
  <sheetFormatPr defaultColWidth="9" defaultRowHeight="13.2"/>
  <cols>
    <col min="1" max="1" width="9" style="79"/>
    <col min="2" max="2" width="60.6640625" style="79" customWidth="1"/>
    <col min="3" max="3" width="20.6640625" style="80" customWidth="1"/>
    <col min="4" max="16384" width="9" style="79"/>
  </cols>
  <sheetData>
    <row r="1" spans="1:3" ht="19.2">
      <c r="A1" s="895" t="s">
        <v>566</v>
      </c>
      <c r="B1" s="895"/>
      <c r="C1" s="895"/>
    </row>
    <row r="2" spans="1:3" ht="12.9" customHeight="1">
      <c r="A2" s="242"/>
      <c r="B2" s="242"/>
      <c r="C2" s="243"/>
    </row>
    <row r="3" spans="1:3" ht="15" customHeight="1" thickBot="1">
      <c r="A3" s="1024" t="s">
        <v>567</v>
      </c>
      <c r="B3" s="1024"/>
      <c r="C3" s="1024"/>
    </row>
    <row r="4" spans="1:3" s="244" customFormat="1" ht="13.8" thickBot="1">
      <c r="A4" s="1025" t="s">
        <v>29</v>
      </c>
      <c r="B4" s="1025"/>
      <c r="C4" s="388" t="s">
        <v>568</v>
      </c>
    </row>
    <row r="5" spans="1:3" s="82" customFormat="1" ht="24.9" customHeight="1">
      <c r="A5" s="1026" t="s">
        <v>569</v>
      </c>
      <c r="B5" s="1027"/>
      <c r="C5" s="1028" t="s">
        <v>570</v>
      </c>
    </row>
    <row r="6" spans="1:3" s="82" customFormat="1" ht="24.9" customHeight="1">
      <c r="A6" s="1021"/>
      <c r="B6" s="1022"/>
      <c r="C6" s="1023"/>
    </row>
    <row r="7" spans="1:3" s="82" customFormat="1" ht="24.9" customHeight="1">
      <c r="A7" s="1021" t="s">
        <v>571</v>
      </c>
      <c r="B7" s="1022"/>
      <c r="C7" s="1023" t="s">
        <v>570</v>
      </c>
    </row>
    <row r="8" spans="1:3" s="82" customFormat="1" ht="24.9" customHeight="1">
      <c r="A8" s="1021"/>
      <c r="B8" s="1022"/>
      <c r="C8" s="1023"/>
    </row>
    <row r="9" spans="1:3" s="82" customFormat="1" ht="30" customHeight="1">
      <c r="A9" s="1021" t="s">
        <v>572</v>
      </c>
      <c r="B9" s="1022"/>
      <c r="C9" s="1023" t="s">
        <v>570</v>
      </c>
    </row>
    <row r="10" spans="1:3" s="82" customFormat="1" ht="30" customHeight="1">
      <c r="A10" s="1021"/>
      <c r="B10" s="1022"/>
      <c r="C10" s="1023"/>
    </row>
    <row r="11" spans="1:3" s="82" customFormat="1" ht="24.9" customHeight="1">
      <c r="A11" s="1021" t="s">
        <v>573</v>
      </c>
      <c r="B11" s="1022"/>
      <c r="C11" s="1023" t="s">
        <v>570</v>
      </c>
    </row>
    <row r="12" spans="1:3" s="82" customFormat="1" ht="24.9" customHeight="1">
      <c r="A12" s="1021"/>
      <c r="B12" s="1022"/>
      <c r="C12" s="1023"/>
    </row>
    <row r="13" spans="1:3" s="82" customFormat="1" ht="24.9" customHeight="1">
      <c r="A13" s="1021" t="s">
        <v>574</v>
      </c>
      <c r="B13" s="1022"/>
      <c r="C13" s="1023" t="s">
        <v>570</v>
      </c>
    </row>
    <row r="14" spans="1:3" s="82" customFormat="1" ht="24.9" customHeight="1" thickBot="1">
      <c r="A14" s="1029"/>
      <c r="B14" s="1030"/>
      <c r="C14" s="1031"/>
    </row>
    <row r="15" spans="1:3" ht="15" customHeight="1">
      <c r="A15" s="1032" t="s">
        <v>575</v>
      </c>
      <c r="B15" s="1032"/>
      <c r="C15" s="1032"/>
    </row>
    <row r="16" spans="1:3" ht="15" customHeight="1">
      <c r="A16" s="1033"/>
      <c r="B16" s="1033"/>
      <c r="C16" s="1033"/>
    </row>
    <row r="17" spans="1:3" ht="15" customHeight="1">
      <c r="A17" s="1033"/>
      <c r="B17" s="1033"/>
      <c r="C17" s="1033"/>
    </row>
    <row r="18" spans="1:3" ht="15" customHeight="1">
      <c r="A18" s="1033"/>
      <c r="B18" s="1033"/>
      <c r="C18" s="1033"/>
    </row>
    <row r="19" spans="1:3" ht="15" customHeight="1">
      <c r="A19" s="1033" t="s">
        <v>576</v>
      </c>
      <c r="B19" s="1033"/>
      <c r="C19" s="1033"/>
    </row>
    <row r="20" spans="1:3" ht="15" customHeight="1">
      <c r="A20" s="1033"/>
      <c r="B20" s="1033"/>
      <c r="C20" s="1033"/>
    </row>
    <row r="21" spans="1:3" ht="15" customHeight="1">
      <c r="A21" s="1033"/>
      <c r="B21" s="1033"/>
      <c r="C21" s="1033"/>
    </row>
    <row r="22" spans="1:3" ht="15" customHeight="1">
      <c r="A22" s="1033"/>
      <c r="B22" s="1033"/>
      <c r="C22" s="1033"/>
    </row>
    <row r="23" spans="1:3" ht="15" customHeight="1">
      <c r="A23" s="1033"/>
      <c r="B23" s="1033"/>
      <c r="C23" s="1033"/>
    </row>
    <row r="24" spans="1:3" ht="15" customHeight="1">
      <c r="A24" s="1033"/>
      <c r="B24" s="1033"/>
      <c r="C24" s="1033"/>
    </row>
    <row r="25" spans="1:3">
      <c r="A25" s="1033" t="s">
        <v>577</v>
      </c>
      <c r="B25" s="1033"/>
      <c r="C25" s="1033"/>
    </row>
    <row r="26" spans="1:3">
      <c r="A26" s="1033"/>
      <c r="B26" s="1033"/>
      <c r="C26" s="1033"/>
    </row>
    <row r="27" spans="1:3">
      <c r="A27" s="389"/>
      <c r="B27" s="389"/>
      <c r="C27" s="389"/>
    </row>
    <row r="28" spans="1:3" ht="15" customHeight="1" thickBot="1">
      <c r="A28" s="1024" t="s">
        <v>578</v>
      </c>
      <c r="B28" s="1024"/>
      <c r="C28" s="1024"/>
    </row>
    <row r="29" spans="1:3" s="244" customFormat="1" ht="13.8" thickBot="1">
      <c r="A29" s="1025" t="s">
        <v>29</v>
      </c>
      <c r="B29" s="1025"/>
      <c r="C29" s="388" t="s">
        <v>568</v>
      </c>
    </row>
    <row r="30" spans="1:3" s="82" customFormat="1" ht="30" customHeight="1">
      <c r="A30" s="1034" t="s">
        <v>579</v>
      </c>
      <c r="B30" s="1035"/>
      <c r="C30" s="1040" t="s">
        <v>570</v>
      </c>
    </row>
    <row r="31" spans="1:3" s="82" customFormat="1" ht="30" customHeight="1">
      <c r="A31" s="1036"/>
      <c r="B31" s="1037"/>
      <c r="C31" s="1041"/>
    </row>
    <row r="32" spans="1:3" s="82" customFormat="1" ht="30" customHeight="1">
      <c r="A32" s="1036"/>
      <c r="B32" s="1037"/>
      <c r="C32" s="1041"/>
    </row>
    <row r="33" spans="1:3" s="82" customFormat="1" ht="30" customHeight="1" thickBot="1">
      <c r="A33" s="1038"/>
      <c r="B33" s="1039"/>
      <c r="C33" s="1042"/>
    </row>
    <row r="34" spans="1:3">
      <c r="A34" s="390"/>
      <c r="B34" s="390"/>
      <c r="C34" s="391"/>
    </row>
    <row r="35" spans="1:3" ht="15" customHeight="1" thickBot="1">
      <c r="A35" s="1024" t="s">
        <v>580</v>
      </c>
      <c r="B35" s="1024"/>
      <c r="C35" s="1024"/>
    </row>
    <row r="36" spans="1:3" s="244" customFormat="1" ht="13.8" thickBot="1">
      <c r="A36" s="1025" t="s">
        <v>29</v>
      </c>
      <c r="B36" s="1025"/>
      <c r="C36" s="388" t="s">
        <v>568</v>
      </c>
    </row>
    <row r="37" spans="1:3" s="82" customFormat="1" ht="34.950000000000003" customHeight="1">
      <c r="A37" s="1034" t="s">
        <v>581</v>
      </c>
      <c r="B37" s="1035"/>
      <c r="C37" s="1040" t="s">
        <v>570</v>
      </c>
    </row>
    <row r="38" spans="1:3" s="82" customFormat="1" ht="34.950000000000003" customHeight="1">
      <c r="A38" s="1036"/>
      <c r="B38" s="1037"/>
      <c r="C38" s="1041"/>
    </row>
    <row r="39" spans="1:3" s="82" customFormat="1" ht="34.950000000000003" customHeight="1">
      <c r="A39" s="1036"/>
      <c r="B39" s="1037"/>
      <c r="C39" s="1041"/>
    </row>
    <row r="40" spans="1:3" s="82" customFormat="1" ht="34.950000000000003" customHeight="1" thickBot="1">
      <c r="A40" s="1038"/>
      <c r="B40" s="1039"/>
      <c r="C40" s="1042"/>
    </row>
    <row r="41" spans="1:3">
      <c r="A41" s="390"/>
      <c r="B41" s="390"/>
      <c r="C41" s="391"/>
    </row>
    <row r="42" spans="1:3" ht="15" customHeight="1" thickBot="1">
      <c r="A42" s="1024" t="s">
        <v>582</v>
      </c>
      <c r="B42" s="1024"/>
      <c r="C42" s="1024"/>
    </row>
    <row r="43" spans="1:3" s="244" customFormat="1" ht="13.8" thickBot="1">
      <c r="A43" s="1025" t="s">
        <v>29</v>
      </c>
      <c r="B43" s="1025"/>
      <c r="C43" s="388" t="s">
        <v>568</v>
      </c>
    </row>
    <row r="44" spans="1:3" s="82" customFormat="1" ht="24.9" customHeight="1">
      <c r="A44" s="1034" t="s">
        <v>734</v>
      </c>
      <c r="B44" s="1035"/>
      <c r="C44" s="1040" t="s">
        <v>570</v>
      </c>
    </row>
    <row r="45" spans="1:3" s="82" customFormat="1" ht="24.9" customHeight="1">
      <c r="A45" s="1036"/>
      <c r="B45" s="1037"/>
      <c r="C45" s="1041"/>
    </row>
    <row r="46" spans="1:3" s="82" customFormat="1" ht="24.9" customHeight="1">
      <c r="A46" s="1036"/>
      <c r="B46" s="1037"/>
      <c r="C46" s="1041"/>
    </row>
    <row r="47" spans="1:3" s="82" customFormat="1" ht="24.9" customHeight="1" thickBot="1">
      <c r="A47" s="1038"/>
      <c r="B47" s="1039"/>
      <c r="C47" s="1042"/>
    </row>
    <row r="48" spans="1:3">
      <c r="A48" s="390"/>
      <c r="B48" s="390"/>
      <c r="C48" s="391"/>
    </row>
    <row r="49" spans="1:3" ht="15" customHeight="1" thickBot="1">
      <c r="A49" s="1024" t="s">
        <v>720</v>
      </c>
      <c r="B49" s="1024"/>
      <c r="C49" s="1024"/>
    </row>
    <row r="50" spans="1:3" s="244" customFormat="1" ht="13.8" thickBot="1">
      <c r="A50" s="1025" t="s">
        <v>29</v>
      </c>
      <c r="B50" s="1025"/>
      <c r="C50" s="388" t="s">
        <v>568</v>
      </c>
    </row>
    <row r="51" spans="1:3" s="82" customFormat="1" ht="24.9" customHeight="1">
      <c r="A51" s="1034" t="s">
        <v>583</v>
      </c>
      <c r="B51" s="1035"/>
      <c r="C51" s="1040" t="s">
        <v>570</v>
      </c>
    </row>
    <row r="52" spans="1:3" s="82" customFormat="1" ht="24.9" customHeight="1">
      <c r="A52" s="1036"/>
      <c r="B52" s="1037"/>
      <c r="C52" s="1041"/>
    </row>
    <row r="53" spans="1:3" s="82" customFormat="1" ht="24.9" customHeight="1" thickBot="1">
      <c r="A53" s="1038"/>
      <c r="B53" s="1039"/>
      <c r="C53" s="1042"/>
    </row>
    <row r="54" spans="1:3">
      <c r="A54" s="245"/>
      <c r="B54" s="245"/>
      <c r="C54" s="245"/>
    </row>
    <row r="55" spans="1:3">
      <c r="A55" s="245"/>
      <c r="B55" s="245"/>
      <c r="C55" s="245"/>
    </row>
  </sheetData>
  <mergeCells count="32">
    <mergeCell ref="A44:B47"/>
    <mergeCell ref="C44:C47"/>
    <mergeCell ref="A49:C49"/>
    <mergeCell ref="A50:B50"/>
    <mergeCell ref="A51:B53"/>
    <mergeCell ref="C51:C53"/>
    <mergeCell ref="A43:B43"/>
    <mergeCell ref="A15:C18"/>
    <mergeCell ref="A19:C24"/>
    <mergeCell ref="A25:C26"/>
    <mergeCell ref="A28:C28"/>
    <mergeCell ref="A29:B29"/>
    <mergeCell ref="A30:B33"/>
    <mergeCell ref="C30:C33"/>
    <mergeCell ref="A35:C35"/>
    <mergeCell ref="A36:B36"/>
    <mergeCell ref="A37:B40"/>
    <mergeCell ref="C37:C40"/>
    <mergeCell ref="A42:C42"/>
    <mergeCell ref="A9:B10"/>
    <mergeCell ref="C9:C10"/>
    <mergeCell ref="A11:B12"/>
    <mergeCell ref="C11:C12"/>
    <mergeCell ref="A13:B14"/>
    <mergeCell ref="C13:C14"/>
    <mergeCell ref="A7:B8"/>
    <mergeCell ref="C7:C8"/>
    <mergeCell ref="A1:C1"/>
    <mergeCell ref="A3:C3"/>
    <mergeCell ref="A4:B4"/>
    <mergeCell ref="A5:B6"/>
    <mergeCell ref="C5:C6"/>
  </mergeCells>
  <phoneticPr fontId="4"/>
  <pageMargins left="0.59055118110236227" right="0.27559055118110237" top="0.98425196850393704" bottom="0.98425196850393704" header="0.51181102362204722" footer="0.51181102362204722"/>
  <pageSetup paperSize="9" scale="6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表紙</vt:lpstr>
      <vt:lpstr>人員・設備</vt:lpstr>
      <vt:lpstr>運営</vt:lpstr>
      <vt:lpstr>認知症対応型通所（1枚版）</vt:lpstr>
      <vt:lpstr>【記載例】認知症対応型通所</vt:lpstr>
      <vt:lpstr>シフト記号表（勤務時間帯）</vt:lpstr>
      <vt:lpstr>【記載例】シフト記号表（勤務時間帯）</vt:lpstr>
      <vt:lpstr>記入方法</vt:lpstr>
      <vt:lpstr>報酬</vt:lpstr>
      <vt:lpstr>入浴介助加算（Ⅰ・Ⅱ）</vt:lpstr>
      <vt:lpstr>生活機能向上連携加算 (Ⅰ) </vt:lpstr>
      <vt:lpstr>生活機能向上連携加算（Ⅱ）</vt:lpstr>
      <vt:lpstr>個別機能訓練加算</vt:lpstr>
      <vt:lpstr>ＡＤＬ維持等加算</vt:lpstr>
      <vt:lpstr>若年性認知症利用者受入加算</vt:lpstr>
      <vt:lpstr>栄養アセスメント加算</vt:lpstr>
      <vt:lpstr>栄養改善加算</vt:lpstr>
      <vt:lpstr>口腔・栄養スクリーニング加算</vt:lpstr>
      <vt:lpstr>口腔機能向上（Ⅰ）</vt:lpstr>
      <vt:lpstr>口腔機能向上（Ⅱ）</vt:lpstr>
      <vt:lpstr>科学的介護推進体制加算  </vt:lpstr>
      <vt:lpstr>サービス提供体制強化加算（Ⅰ）</vt:lpstr>
      <vt:lpstr>サービス提供体制強化加算（Ⅱ）</vt:lpstr>
      <vt:lpstr>サービス提供体制強化加算（Ⅲ）</vt:lpstr>
      <vt:lpstr>各減算について</vt:lpstr>
      <vt:lpstr>'シフト記号表（勤務時間帯）'!【記載例】シフト記号</vt:lpstr>
      <vt:lpstr>【記載例】認知症対応型通所!Print_Area</vt:lpstr>
      <vt:lpstr>ＡＤＬ維持等加算!Print_Area</vt:lpstr>
      <vt:lpstr>'サービス提供体制強化加算（Ⅰ）'!Print_Area</vt:lpstr>
      <vt:lpstr>'サービス提供体制強化加算（Ⅱ）'!Print_Area</vt:lpstr>
      <vt:lpstr>'サービス提供体制強化加算（Ⅲ）'!Print_Area</vt:lpstr>
      <vt:lpstr>運営!Print_Area</vt:lpstr>
      <vt:lpstr>栄養アセスメント加算!Print_Area</vt:lpstr>
      <vt:lpstr>栄養改善加算!Print_Area</vt:lpstr>
      <vt:lpstr>'科学的介護推進体制加算  '!Print_Area</vt:lpstr>
      <vt:lpstr>各減算について!Print_Area</vt:lpstr>
      <vt:lpstr>記入方法!Print_Area</vt:lpstr>
      <vt:lpstr>個別機能訓練加算!Print_Area</vt:lpstr>
      <vt:lpstr>'口腔機能向上（Ⅰ）'!Print_Area</vt:lpstr>
      <vt:lpstr>'口腔機能向上（Ⅱ）'!Print_Area</vt:lpstr>
      <vt:lpstr>若年性認知症利用者受入加算!Print_Area</vt:lpstr>
      <vt:lpstr>人員・設備!Print_Area</vt:lpstr>
      <vt:lpstr>'生活機能向上連携加算 (Ⅰ) '!Print_Area</vt:lpstr>
      <vt:lpstr>'生活機能向上連携加算（Ⅱ）'!Print_Area</vt:lpstr>
      <vt:lpstr>'入浴介助加算（Ⅰ・Ⅱ）'!Print_Area</vt:lpstr>
      <vt:lpstr>'認知症対応型通所（1枚版）'!Print_Area</vt:lpstr>
      <vt:lpstr>表紙!Print_Area</vt:lpstr>
      <vt:lpstr>報酬!Print_Area</vt:lpstr>
      <vt:lpstr>'認知症対応型通所（1枚版）'!Print_Titles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2024-09-12T09:16:15Z</dcterms:modified>
</cp:coreProperties>
</file>