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10_各サービステキスト\01_居宅介護支援（多田）\01_決裁\動画及びチェックシート\"/>
    </mc:Choice>
  </mc:AlternateContent>
  <xr:revisionPtr revIDLastSave="0" documentId="13_ncr:1_{6F93F821-B65C-48FF-B143-BFC8574D8139}" xr6:coauthVersionLast="47" xr6:coauthVersionMax="47" xr10:uidLastSave="{00000000-0000-0000-0000-000000000000}"/>
  <bookViews>
    <workbookView xWindow="144" yWindow="60" windowWidth="22284" windowHeight="12108" tabRatio="911" firstSheet="13" activeTab="19" xr2:uid="{00000000-000D-0000-FFFF-FFFF00000000}"/>
  </bookViews>
  <sheets>
    <sheet name="表紙" sheetId="1" r:id="rId1"/>
    <sheet name="人員" sheetId="2" r:id="rId2"/>
    <sheet name="運営" sheetId="6" r:id="rId3"/>
    <sheet name="居宅サービス計画の作成" sheetId="7" r:id="rId4"/>
    <sheet name="勤務形態一覧" sheetId="34" r:id="rId5"/>
    <sheet name="記入方法" sheetId="36" r:id="rId6"/>
    <sheet name="プルダウン・リスト" sheetId="35" state="hidden" r:id="rId7"/>
    <sheet name="→報酬" sheetId="33" r:id="rId8"/>
    <sheet name="★加算取得状況一覧" sheetId="20" r:id="rId9"/>
    <sheet name="初回加算" sheetId="21" r:id="rId10"/>
    <sheet name="特定事業所加算Ⅰ・Ⅱ・Ⅲ・A" sheetId="17" r:id="rId11"/>
    <sheet name="特定事業所加算A" sheetId="19" state="hidden" r:id="rId12"/>
    <sheet name="特定事業所医療介護連携加算" sheetId="18" r:id="rId13"/>
    <sheet name="入院時情報連携加算" sheetId="23" r:id="rId14"/>
    <sheet name="退院・退所加算" sheetId="24" r:id="rId15"/>
    <sheet name="通院時情報連携加算" sheetId="25" r:id="rId16"/>
    <sheet name="緊急時等居宅カンファレンス加算" sheetId="26" r:id="rId17"/>
    <sheet name="ターミナルケアマネジメント加算" sheetId="27" r:id="rId18"/>
    <sheet name="特定事業所集中減算" sheetId="31" r:id="rId19"/>
    <sheet name="運営基準減算" sheetId="32" r:id="rId20"/>
  </sheets>
  <externalReferences>
    <externalReference r:id="rId21"/>
  </externalReferences>
  <definedNames>
    <definedName name="【記載例】シフト記号表">#REF!</definedName>
    <definedName name="_xlnm.Print_Area" localSheetId="8">★加算取得状況一覧!$A$1:$F$25</definedName>
    <definedName name="_xlnm.Print_Area" localSheetId="17">ターミナルケアマネジメント加算!$A$1:$E$31</definedName>
    <definedName name="_xlnm.Print_Area" localSheetId="2">運営!$A$1:$AN$302</definedName>
    <definedName name="_xlnm.Print_Area" localSheetId="19">運営基準減算!$A$1:$E$73</definedName>
    <definedName name="_xlnm.Print_Area" localSheetId="5">記入方法!$A$1:$P$72</definedName>
    <definedName name="_xlnm.Print_Area" localSheetId="3">居宅サービス計画の作成!$A$1:$AN$208</definedName>
    <definedName name="_xlnm.Print_Area" localSheetId="4">勤務形態一覧!$A$1:$BD$48</definedName>
    <definedName name="_xlnm.Print_Area" localSheetId="16">緊急時等居宅カンファレンス加算!$A$1:$E$28</definedName>
    <definedName name="_xlnm.Print_Area" localSheetId="9">初回加算!$A$1:$E$46</definedName>
    <definedName name="_xlnm.Print_Area" localSheetId="1">人員!$A$1:$AN$77</definedName>
    <definedName name="_xlnm.Print_Area" localSheetId="14">退院・退所加算!$A$1:$E$50</definedName>
    <definedName name="_xlnm.Print_Area" localSheetId="15">通院時情報連携加算!$A$1:$E$24</definedName>
    <definedName name="_xlnm.Print_Area" localSheetId="12">特定事業所医療介護連携加算!$A$1:$E$6</definedName>
    <definedName name="_xlnm.Print_Area" localSheetId="10">特定事業所加算Ⅰ・Ⅱ・Ⅲ・A!$A$1:$Q$80</definedName>
    <definedName name="_xlnm.Print_Area" localSheetId="11">特定事業所加算A!$A$1:$O$36</definedName>
    <definedName name="_xlnm.Print_Area" localSheetId="18">特定事業所集中減算!$A$1:$E$53</definedName>
    <definedName name="_xlnm.Print_Area" localSheetId="13">入院時情報連携加算!$A$1:$F$41</definedName>
    <definedName name="_xlnm.Print_Area" localSheetId="0">表紙!$A$1:$AN$49</definedName>
    <definedName name="_xlnm.Print_Titles" localSheetId="4">勤務形態一覧!$1:$13</definedName>
    <definedName name="_xlnm.Print_Titles" localSheetId="12">特定事業所医療介護連携加算!$B:$E,特定事業所医療介護連携加算!$1:$3</definedName>
    <definedName name="シフト記号表">#REF!</definedName>
    <definedName name="シフト記号表_例">#REF!</definedName>
    <definedName name="シフト記号表居宅">#REF!</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 name="職種_例">[1]プルダウン・リスト!$C$15:$K$15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34" l="1"/>
  <c r="H41" i="34"/>
  <c r="C41" i="34"/>
  <c r="P37" i="34"/>
  <c r="C47" i="34" s="1"/>
  <c r="L37" i="34"/>
  <c r="C42" i="34" s="1"/>
  <c r="M42" i="34" s="1"/>
  <c r="H47" i="34" s="1"/>
  <c r="J37" i="34"/>
  <c r="G36" i="34"/>
  <c r="E36" i="34"/>
  <c r="G35" i="34"/>
  <c r="E35" i="34"/>
  <c r="G34" i="34"/>
  <c r="E34" i="34"/>
  <c r="G33" i="34"/>
  <c r="E33" i="34"/>
  <c r="AU28" i="34"/>
  <c r="AU27" i="34"/>
  <c r="AU26" i="34"/>
  <c r="AU25" i="34"/>
  <c r="AU24" i="34"/>
  <c r="AU23" i="34"/>
  <c r="AU22" i="34"/>
  <c r="AU21" i="34"/>
  <c r="AU20" i="34"/>
  <c r="AU19" i="34"/>
  <c r="AU18" i="34"/>
  <c r="AU17" i="34"/>
  <c r="B17" i="34"/>
  <c r="B18" i="34" s="1"/>
  <c r="B19" i="34" s="1"/>
  <c r="B20" i="34" s="1"/>
  <c r="B21" i="34" s="1"/>
  <c r="B22" i="34" s="1"/>
  <c r="B23" i="34" s="1"/>
  <c r="B24" i="34" s="1"/>
  <c r="B25" i="34" s="1"/>
  <c r="B26" i="34" s="1"/>
  <c r="B27" i="34" s="1"/>
  <c r="B28" i="34" s="1"/>
  <c r="AU16" i="34"/>
  <c r="B16" i="34"/>
  <c r="AU15" i="34"/>
  <c r="B15" i="34"/>
  <c r="AU14" i="34"/>
  <c r="AU9" i="34"/>
  <c r="X2" i="34"/>
  <c r="AH12" i="34" s="1"/>
  <c r="AH13" i="34" s="1"/>
  <c r="AR11" i="34" l="1"/>
  <c r="AR12" i="34" s="1"/>
  <c r="AR13" i="34" s="1"/>
  <c r="AS11" i="34"/>
  <c r="AS12" i="34" s="1"/>
  <c r="AS13" i="34" s="1"/>
  <c r="AT11" i="34"/>
  <c r="AT12" i="34" s="1"/>
  <c r="AT13" i="34" s="1"/>
  <c r="S11" i="34"/>
  <c r="AJ11" i="34"/>
  <c r="AJ12" i="34"/>
  <c r="AJ13" i="34" s="1"/>
  <c r="AL12" i="34"/>
  <c r="AL13" i="34" s="1"/>
  <c r="AN12" i="34"/>
  <c r="AN13" i="34" s="1"/>
  <c r="U11" i="34"/>
  <c r="AQ11" i="34"/>
  <c r="AM12" i="34"/>
  <c r="AM13" i="34" s="1"/>
  <c r="AO12" i="34"/>
  <c r="AO13" i="34" s="1"/>
  <c r="V11" i="34"/>
  <c r="P12" i="34"/>
  <c r="P13" i="34" s="1"/>
  <c r="W11" i="34"/>
  <c r="Q12" i="34"/>
  <c r="Q13" i="34" s="1"/>
  <c r="X11" i="34"/>
  <c r="X12" i="34"/>
  <c r="X13" i="34" s="1"/>
  <c r="AE11" i="34"/>
  <c r="Z12" i="34"/>
  <c r="Z13" i="34" s="1"/>
  <c r="AG11" i="34"/>
  <c r="AA12" i="34"/>
  <c r="AA13" i="34" s="1"/>
  <c r="AH11" i="34"/>
  <c r="AB12" i="34"/>
  <c r="AB13" i="34" s="1"/>
  <c r="AI11" i="34"/>
  <c r="AC12" i="34"/>
  <c r="AC13" i="34" s="1"/>
  <c r="E37" i="34"/>
  <c r="G37" i="34"/>
  <c r="M47" i="34"/>
  <c r="Y11" i="34"/>
  <c r="R11" i="34"/>
  <c r="AD11" i="34"/>
  <c r="AP11" i="34"/>
  <c r="W12" i="34"/>
  <c r="W13" i="34" s="1"/>
  <c r="AI12" i="34"/>
  <c r="AI13" i="34" s="1"/>
  <c r="T11" i="34"/>
  <c r="AF11" i="34"/>
  <c r="Y12" i="34"/>
  <c r="Y13" i="34" s="1"/>
  <c r="AK12" i="34"/>
  <c r="AK13" i="34" s="1"/>
  <c r="AK11" i="34"/>
  <c r="R12" i="34"/>
  <c r="R13" i="34" s="1"/>
  <c r="AD12" i="34"/>
  <c r="AD13" i="34" s="1"/>
  <c r="AP12" i="34"/>
  <c r="AP13" i="34" s="1"/>
  <c r="AZ7" i="34"/>
  <c r="AW20" i="34" s="1"/>
  <c r="Z11" i="34"/>
  <c r="AL11" i="34"/>
  <c r="S12" i="34"/>
  <c r="S13" i="34" s="1"/>
  <c r="AE12" i="34"/>
  <c r="AE13" i="34" s="1"/>
  <c r="AQ12" i="34"/>
  <c r="AQ13" i="34" s="1"/>
  <c r="AA11" i="34"/>
  <c r="AM11" i="34"/>
  <c r="T12" i="34"/>
  <c r="T13" i="34" s="1"/>
  <c r="AF12" i="34"/>
  <c r="AF13" i="34" s="1"/>
  <c r="P11" i="34"/>
  <c r="AB11" i="34"/>
  <c r="AN11" i="34"/>
  <c r="U12" i="34"/>
  <c r="U13" i="34" s="1"/>
  <c r="AG12" i="34"/>
  <c r="AG13" i="34" s="1"/>
  <c r="Q11" i="34"/>
  <c r="AC11" i="34"/>
  <c r="AO11" i="34"/>
  <c r="V12" i="34"/>
  <c r="V13" i="34" s="1"/>
  <c r="J38" i="2"/>
  <c r="AW23" i="34" l="1"/>
  <c r="AW14" i="34"/>
  <c r="AW26" i="34"/>
  <c r="AW21" i="34"/>
  <c r="AW24" i="34"/>
  <c r="AW17" i="34"/>
  <c r="AW28" i="34"/>
  <c r="AW22" i="34"/>
  <c r="AW16" i="34"/>
  <c r="AW19" i="34"/>
  <c r="AW15" i="34"/>
  <c r="AW18" i="34"/>
  <c r="AW25" i="34"/>
  <c r="AW27" i="34"/>
  <c r="H19" i="17"/>
  <c r="H21" i="17"/>
  <c r="H20" i="17"/>
  <c r="H18" i="17"/>
  <c r="H17" i="17"/>
  <c r="M17" i="17" l="1"/>
  <c r="J19" i="17"/>
  <c r="N38" i="2" l="1"/>
  <c r="N41" i="2" s="1"/>
  <c r="R38" i="2"/>
  <c r="R41" i="2" s="1"/>
  <c r="V38" i="2"/>
  <c r="V41" i="2" s="1"/>
  <c r="Z38" i="2"/>
  <c r="Z41" i="2" s="1"/>
  <c r="AD38" i="2"/>
  <c r="AD41" i="2" s="1"/>
  <c r="J41" i="2"/>
</calcChain>
</file>

<file path=xl/sharedStrings.xml><?xml version="1.0" encoding="utf-8"?>
<sst xmlns="http://schemas.openxmlformats.org/spreadsheetml/2006/main" count="817" uniqueCount="586">
  <si>
    <t>介護保険事業所番号</t>
    <rPh sb="0" eb="2">
      <t>カイゴ</t>
    </rPh>
    <rPh sb="2" eb="4">
      <t>ホケン</t>
    </rPh>
    <rPh sb="4" eb="7">
      <t>ジギョウショ</t>
    </rPh>
    <rPh sb="7" eb="9">
      <t>バンゴウ</t>
    </rPh>
    <phoneticPr fontId="3"/>
  </si>
  <si>
    <t>フリガナ</t>
    <phoneticPr fontId="3"/>
  </si>
  <si>
    <t>名　　称</t>
    <rPh sb="0" eb="1">
      <t>ナ</t>
    </rPh>
    <rPh sb="3" eb="4">
      <t>ショウ</t>
    </rPh>
    <phoneticPr fontId="3"/>
  </si>
  <si>
    <t>　</t>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</si>
  <si>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</si>
  <si>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</si>
  <si>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</si>
  <si>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</si>
  <si>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</si>
  <si>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</si>
  <si>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</si>
  <si>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</si>
  <si>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</si>
  <si>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事業所名</t>
    <rPh sb="0" eb="3">
      <t>ジギョウショ</t>
    </rPh>
    <rPh sb="3" eb="4">
      <t>ナ</t>
    </rPh>
    <phoneticPr fontId="3"/>
  </si>
  <si>
    <t>1週あたりの時間数</t>
    <rPh sb="1" eb="2">
      <t>シュウ</t>
    </rPh>
    <rPh sb="6" eb="9">
      <t>ジカンスウ</t>
    </rPh>
    <phoneticPr fontId="3"/>
  </si>
  <si>
    <t>１　管理者について</t>
    <rPh sb="2" eb="5">
      <t>カンリシャ</t>
    </rPh>
    <phoneticPr fontId="3"/>
  </si>
  <si>
    <t xml:space="preserve"> </t>
    <phoneticPr fontId="3"/>
  </si>
  <si>
    <t>Ⅰ</t>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</si>
  <si>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</si>
  <si>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</si>
  <si>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</si>
  <si>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</si>
  <si>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</si>
  <si>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t>
    <phoneticPr fontId="3"/>
  </si>
  <si>
    <t>※</t>
    <phoneticPr fontId="3"/>
  </si>
  <si>
    <t>Ⅱ</t>
    <phoneticPr fontId="3"/>
  </si>
  <si>
    <t>Ⅲ</t>
    <phoneticPr fontId="3"/>
  </si>
  <si>
    <t>○×を記入</t>
    <rPh sb="3" eb="5">
      <t>キニュウ</t>
    </rPh>
    <phoneticPr fontId="3"/>
  </si>
  <si>
    <t>↓</t>
    <phoneticPr fontId="3"/>
  </si>
  <si>
    <t>出席者欄には、対象とする職種を記入してください。</t>
    <rPh sb="0" eb="3">
      <t>シュッセキシャ</t>
    </rPh>
    <rPh sb="3" eb="4">
      <t>ラン</t>
    </rPh>
    <rPh sb="7" eb="9">
      <t>タイショウ</t>
    </rPh>
    <rPh sb="12" eb="14">
      <t>ショクシュ</t>
    </rPh>
    <rPh sb="15" eb="17">
      <t>キニュウ</t>
    </rPh>
    <phoneticPr fontId="3"/>
  </si>
  <si>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</si>
  <si>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</si>
  <si>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</si>
  <si>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</si>
  <si>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</si>
  <si>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　　　</t>
    <phoneticPr fontId="3"/>
  </si>
  <si>
    <t>）</t>
    <phoneticPr fontId="3"/>
  </si>
  <si>
    <t>営業日及び営業時間</t>
    <phoneticPr fontId="3"/>
  </si>
  <si>
    <t>通常の事業の実施地域</t>
    <phoneticPr fontId="3"/>
  </si>
  <si>
    <t>　人員に関する基準</t>
    <rPh sb="1" eb="3">
      <t>ジンイン</t>
    </rPh>
    <rPh sb="4" eb="5">
      <t>カン</t>
    </rPh>
    <rPh sb="7" eb="9">
      <t>キジュン</t>
    </rPh>
    <phoneticPr fontId="3"/>
  </si>
  <si>
    <t>　運営に関する基準</t>
    <rPh sb="1" eb="3">
      <t>ウンエイ</t>
    </rPh>
    <rPh sb="4" eb="5">
      <t>カン</t>
    </rPh>
    <rPh sb="7" eb="9">
      <t>キジュン</t>
    </rPh>
    <phoneticPr fontId="3"/>
  </si>
  <si>
    <t>年</t>
    <rPh sb="0" eb="1">
      <t>ネン</t>
    </rPh>
    <phoneticPr fontId="3"/>
  </si>
  <si>
    <t>月</t>
    <rPh sb="0" eb="1">
      <t>ツキ</t>
    </rPh>
    <phoneticPr fontId="3"/>
  </si>
  <si>
    <t>日</t>
    <rPh sb="0" eb="1">
      <t>ニチ</t>
    </rPh>
    <phoneticPr fontId="3"/>
  </si>
  <si>
    <t>事業所内で兼務する職種</t>
    <rPh sb="0" eb="3">
      <t>ジギョウショ</t>
    </rPh>
    <rPh sb="3" eb="4">
      <t>ナイ</t>
    </rPh>
    <rPh sb="5" eb="7">
      <t>ケンム</t>
    </rPh>
    <rPh sb="9" eb="11">
      <t>ショクシュ</t>
    </rPh>
    <phoneticPr fontId="3"/>
  </si>
  <si>
    <t>（居宅介護支援）</t>
    <rPh sb="1" eb="3">
      <t>キョタク</t>
    </rPh>
    <rPh sb="3" eb="5">
      <t>カイゴ</t>
    </rPh>
    <rPh sb="5" eb="7">
      <t>シエン</t>
    </rPh>
    <phoneticPr fontId="3"/>
  </si>
  <si>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カイゴ</t>
    </rPh>
    <rPh sb="74" eb="76">
      <t>ホケン</t>
    </rPh>
    <rPh sb="80" eb="83">
      <t>ジギョウシャ</t>
    </rPh>
    <rPh sb="83" eb="84">
      <t>トウ</t>
    </rPh>
    <rPh sb="85" eb="87">
      <t>シテイ</t>
    </rPh>
    <rPh sb="88" eb="90">
      <t>コウシン</t>
    </rPh>
    <rPh sb="91" eb="92">
      <t>ウ</t>
    </rPh>
    <rPh sb="99" eb="101">
      <t>バアイ</t>
    </rPh>
    <rPh sb="107" eb="109">
      <t>シテイ</t>
    </rPh>
    <rPh sb="109" eb="110">
      <t>ケン</t>
    </rPh>
    <rPh sb="110" eb="111">
      <t>シャ</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</si>
  <si>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介護支援専門員証の有効期間満了日</t>
    <rPh sb="0" eb="2">
      <t>カイゴ</t>
    </rPh>
    <rPh sb="2" eb="4">
      <t>シエン</t>
    </rPh>
    <rPh sb="4" eb="7">
      <t>センモンイン</t>
    </rPh>
    <rPh sb="7" eb="8">
      <t>ショウ</t>
    </rPh>
    <rPh sb="9" eb="11">
      <t>ユウコウ</t>
    </rPh>
    <rPh sb="11" eb="13">
      <t>キカン</t>
    </rPh>
    <rPh sb="13" eb="15">
      <t>マンリョウ</t>
    </rPh>
    <rPh sb="15" eb="16">
      <t>ビ</t>
    </rPh>
    <phoneticPr fontId="3"/>
  </si>
  <si>
    <t>管理者の氏名等を記入してください。</t>
    <rPh sb="0" eb="2">
      <t>カンリ</t>
    </rPh>
    <rPh sb="2" eb="3">
      <t>シャ</t>
    </rPh>
    <rPh sb="4" eb="6">
      <t>シメイ</t>
    </rPh>
    <rPh sb="6" eb="7">
      <t>トウ</t>
    </rPh>
    <rPh sb="8" eb="10">
      <t>キニュウ</t>
    </rPh>
    <phoneticPr fontId="3"/>
  </si>
  <si>
    <t>勤務形態（該当するものに☑印）</t>
    <rPh sb="0" eb="2">
      <t>キンム</t>
    </rPh>
    <rPh sb="2" eb="4">
      <t>ケイタイ</t>
    </rPh>
    <rPh sb="5" eb="7">
      <t>ガイトウ</t>
    </rPh>
    <rPh sb="13" eb="14">
      <t>シルシ</t>
    </rPh>
    <phoneticPr fontId="3"/>
  </si>
  <si>
    <t>２　介護支援専門員について</t>
    <rPh sb="2" eb="4">
      <t>カイゴ</t>
    </rPh>
    <rPh sb="4" eb="6">
      <t>シエン</t>
    </rPh>
    <rPh sb="6" eb="9">
      <t>センモンイン</t>
    </rPh>
    <phoneticPr fontId="3"/>
  </si>
  <si>
    <t>３　介護支援専門員の配置状況について</t>
    <rPh sb="2" eb="4">
      <t>カイゴ</t>
    </rPh>
    <rPh sb="4" eb="6">
      <t>シエン</t>
    </rPh>
    <rPh sb="6" eb="9">
      <t>センモンイン</t>
    </rPh>
    <rPh sb="10" eb="12">
      <t>ハイチ</t>
    </rPh>
    <rPh sb="12" eb="14">
      <t>ジョウキョウ</t>
    </rPh>
    <phoneticPr fontId="3"/>
  </si>
  <si>
    <t>常勤専従</t>
    <rPh sb="0" eb="2">
      <t>ジョウキン</t>
    </rPh>
    <rPh sb="2" eb="4">
      <t>センジュウ</t>
    </rPh>
    <phoneticPr fontId="3"/>
  </si>
  <si>
    <t>常勤兼務</t>
    <rPh sb="0" eb="2">
      <t>ジョウキン</t>
    </rPh>
    <rPh sb="2" eb="4">
      <t>ケンム</t>
    </rPh>
    <phoneticPr fontId="3"/>
  </si>
  <si>
    <t>常勤の計</t>
    <rPh sb="0" eb="2">
      <t>ジョウキン</t>
    </rPh>
    <rPh sb="3" eb="4">
      <t>ケイ</t>
    </rPh>
    <phoneticPr fontId="3"/>
  </si>
  <si>
    <t>非常勤専従</t>
    <rPh sb="0" eb="3">
      <t>ヒジョウキン</t>
    </rPh>
    <rPh sb="3" eb="5">
      <t>センジュウ</t>
    </rPh>
    <phoneticPr fontId="3"/>
  </si>
  <si>
    <t>非常勤兼務</t>
    <rPh sb="0" eb="3">
      <t>ヒジョウキン</t>
    </rPh>
    <rPh sb="3" eb="5">
      <t>ケンム</t>
    </rPh>
    <phoneticPr fontId="3"/>
  </si>
  <si>
    <t>常勤・非常勤の計</t>
    <rPh sb="0" eb="2">
      <t>ジョウキン</t>
    </rPh>
    <rPh sb="3" eb="6">
      <t>ヒジョウキン</t>
    </rPh>
    <rPh sb="7" eb="8">
      <t>ケイ</t>
    </rPh>
    <phoneticPr fontId="3"/>
  </si>
  <si>
    <t>※基準上、常勤の介護支援専門員を１以上配置する必要があります。</t>
    <rPh sb="1" eb="3">
      <t>キジュン</t>
    </rPh>
    <rPh sb="3" eb="4">
      <t>ジョウ</t>
    </rPh>
    <rPh sb="5" eb="7">
      <t>ジョウキン</t>
    </rPh>
    <rPh sb="8" eb="10">
      <t>カイゴ</t>
    </rPh>
    <rPh sb="10" eb="12">
      <t>シエン</t>
    </rPh>
    <rPh sb="12" eb="15">
      <t>センモンイン</t>
    </rPh>
    <rPh sb="17" eb="19">
      <t>イジョウ</t>
    </rPh>
    <rPh sb="19" eb="21">
      <t>ハイチ</t>
    </rPh>
    <rPh sb="23" eb="25">
      <t>ヒツヨウ</t>
    </rPh>
    <phoneticPr fontId="3"/>
  </si>
  <si>
    <t>　常勤の計の欄が０の場合は基準違反です。早急に常勤の介護支援専門員を配置してください。</t>
    <rPh sb="1" eb="3">
      <t>ジョウキン</t>
    </rPh>
    <rPh sb="4" eb="5">
      <t>ケイ</t>
    </rPh>
    <rPh sb="6" eb="7">
      <t>ラン</t>
    </rPh>
    <rPh sb="10" eb="12">
      <t>バアイ</t>
    </rPh>
    <rPh sb="13" eb="15">
      <t>キジュン</t>
    </rPh>
    <rPh sb="15" eb="17">
      <t>イハン</t>
    </rPh>
    <rPh sb="20" eb="22">
      <t>ソウキュウ</t>
    </rPh>
    <rPh sb="23" eb="25">
      <t>ジョウキン</t>
    </rPh>
    <rPh sb="26" eb="28">
      <t>カイゴ</t>
    </rPh>
    <rPh sb="28" eb="30">
      <t>シエン</t>
    </rPh>
    <rPh sb="30" eb="33">
      <t>センモンイン</t>
    </rPh>
    <rPh sb="34" eb="36">
      <t>ハイチ</t>
    </rPh>
    <phoneticPr fontId="3"/>
  </si>
  <si>
    <t>※介護支援専門員の交代（増・減を含む）がある場合は、「指定居宅介護支援事業者指定変更届出書」の提出が必要です。</t>
    <rPh sb="1" eb="3">
      <t>カイゴ</t>
    </rPh>
    <rPh sb="3" eb="5">
      <t>シエン</t>
    </rPh>
    <rPh sb="5" eb="8">
      <t>センモンイン</t>
    </rPh>
    <rPh sb="9" eb="11">
      <t>コウタイ</t>
    </rPh>
    <rPh sb="12" eb="13">
      <t>ゾウ</t>
    </rPh>
    <rPh sb="14" eb="15">
      <t>ゲン</t>
    </rPh>
    <rPh sb="16" eb="17">
      <t>フク</t>
    </rPh>
    <rPh sb="22" eb="24">
      <t>バアイ</t>
    </rPh>
    <phoneticPr fontId="3"/>
  </si>
  <si>
    <t>常勤換算後の員数（a）</t>
    <rPh sb="0" eb="2">
      <t>ジョウキン</t>
    </rPh>
    <rPh sb="2" eb="4">
      <t>カンサン</t>
    </rPh>
    <rPh sb="4" eb="5">
      <t>ゴ</t>
    </rPh>
    <rPh sb="6" eb="8">
      <t>インスウ</t>
    </rPh>
    <phoneticPr fontId="3"/>
  </si>
  <si>
    <t>　（常勤換算方法は、別紙「勤務形態一覧表」を作成し、確認してください。）</t>
    <rPh sb="2" eb="4">
      <t>ジョウキン</t>
    </rPh>
    <rPh sb="4" eb="6">
      <t>カンサン</t>
    </rPh>
    <rPh sb="6" eb="8">
      <t>ホウホウ</t>
    </rPh>
    <rPh sb="10" eb="12">
      <t>ベッシ</t>
    </rPh>
    <rPh sb="13" eb="15">
      <t>キンム</t>
    </rPh>
    <rPh sb="15" eb="17">
      <t>ケイタイ</t>
    </rPh>
    <rPh sb="17" eb="19">
      <t>イチラン</t>
    </rPh>
    <rPh sb="19" eb="20">
      <t>ヒョウ</t>
    </rPh>
    <rPh sb="22" eb="24">
      <t>サクセイ</t>
    </rPh>
    <rPh sb="26" eb="28">
      <t>カクニン</t>
    </rPh>
    <phoneticPr fontId="3"/>
  </si>
  <si>
    <t>要介護利用者数（b）</t>
    <rPh sb="0" eb="1">
      <t>ヨウ</t>
    </rPh>
    <rPh sb="1" eb="3">
      <t>カイゴ</t>
    </rPh>
    <rPh sb="3" eb="6">
      <t>リヨウシャ</t>
    </rPh>
    <rPh sb="6" eb="7">
      <t>スウ</t>
    </rPh>
    <phoneticPr fontId="3"/>
  </si>
  <si>
    <t>（３）常勤換算で１人あたりの担当件数を算出してください。（（b）÷（a））</t>
    <rPh sb="3" eb="5">
      <t>ジョウキン</t>
    </rPh>
    <rPh sb="5" eb="7">
      <t>カンサン</t>
    </rPh>
    <rPh sb="9" eb="10">
      <t>ニン</t>
    </rPh>
    <rPh sb="14" eb="16">
      <t>タントウ</t>
    </rPh>
    <rPh sb="16" eb="18">
      <t>ケンスウ</t>
    </rPh>
    <rPh sb="19" eb="21">
      <t>サンシュツ</t>
    </rPh>
    <phoneticPr fontId="3"/>
  </si>
  <si>
    <t>担当件数
（b）÷（a）</t>
    <rPh sb="0" eb="2">
      <t>タントウ</t>
    </rPh>
    <rPh sb="2" eb="4">
      <t>ケンスウ</t>
    </rPh>
    <phoneticPr fontId="3"/>
  </si>
  <si>
    <t>記載してください。</t>
    <phoneticPr fontId="3"/>
  </si>
  <si>
    <t>指定居宅介護支援の提供方法、内容及び利用料その他の費用の額</t>
    <rPh sb="2" eb="4">
      <t>キョタク</t>
    </rPh>
    <rPh sb="4" eb="6">
      <t>カイゴ</t>
    </rPh>
    <phoneticPr fontId="3"/>
  </si>
  <si>
    <t>指定居宅サービス事業者等との連絡調整に関する記録</t>
    <rPh sb="2" eb="4">
      <t>キョタク</t>
    </rPh>
    <rPh sb="8" eb="11">
      <t>ジギョウシャ</t>
    </rPh>
    <rPh sb="11" eb="12">
      <t>トウ</t>
    </rPh>
    <rPh sb="14" eb="16">
      <t>レンラク</t>
    </rPh>
    <rPh sb="16" eb="18">
      <t>チョウセイ</t>
    </rPh>
    <rPh sb="19" eb="20">
      <t>カン</t>
    </rPh>
    <rPh sb="22" eb="24">
      <t>キロク</t>
    </rPh>
    <phoneticPr fontId="3"/>
  </si>
  <si>
    <t>個々の利用者ごとに次に掲げる事項を記載した居宅介護支援台帳</t>
    <rPh sb="0" eb="2">
      <t>ココ</t>
    </rPh>
    <rPh sb="3" eb="6">
      <t>リヨウシャ</t>
    </rPh>
    <rPh sb="9" eb="10">
      <t>ツギ</t>
    </rPh>
    <rPh sb="11" eb="12">
      <t>カカ</t>
    </rPh>
    <rPh sb="14" eb="16">
      <t>ジコウ</t>
    </rPh>
    <rPh sb="17" eb="19">
      <t>キサイ</t>
    </rPh>
    <rPh sb="21" eb="23">
      <t>キョタク</t>
    </rPh>
    <rPh sb="23" eb="25">
      <t>カイゴ</t>
    </rPh>
    <rPh sb="25" eb="27">
      <t>シエン</t>
    </rPh>
    <rPh sb="27" eb="29">
      <t>ダイチョウ</t>
    </rPh>
    <phoneticPr fontId="3"/>
  </si>
  <si>
    <t>市町村への通知に係る記録</t>
    <rPh sb="0" eb="3">
      <t>シチョウソン</t>
    </rPh>
    <rPh sb="5" eb="7">
      <t>ツウチ</t>
    </rPh>
    <rPh sb="8" eb="9">
      <t>カカ</t>
    </rPh>
    <rPh sb="10" eb="12">
      <t>キロク</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</si>
  <si>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</si>
  <si>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</si>
  <si>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　居宅サービス計画（ケアプラン）の作成について</t>
    <rPh sb="1" eb="3">
      <t>キョタク</t>
    </rPh>
    <rPh sb="7" eb="9">
      <t>ケイカク</t>
    </rPh>
    <rPh sb="17" eb="19">
      <t>サクセイ</t>
    </rPh>
    <phoneticPr fontId="3"/>
  </si>
  <si>
    <t>１　指定居宅介護支援の基本取扱方針</t>
    <rPh sb="2" eb="4">
      <t>シテイ</t>
    </rPh>
    <rPh sb="4" eb="6">
      <t>キョタク</t>
    </rPh>
    <rPh sb="6" eb="8">
      <t>カイゴ</t>
    </rPh>
    <rPh sb="8" eb="10">
      <t>シエン</t>
    </rPh>
    <rPh sb="11" eb="13">
      <t>キホン</t>
    </rPh>
    <rPh sb="13" eb="15">
      <t>トリアツカイ</t>
    </rPh>
    <rPh sb="15" eb="17">
      <t>ホウシン</t>
    </rPh>
    <phoneticPr fontId="3"/>
  </si>
  <si>
    <t>４　担当件数と標準取扱件数について</t>
    <rPh sb="2" eb="4">
      <t>タントウ</t>
    </rPh>
    <rPh sb="4" eb="6">
      <t>ケンスウ</t>
    </rPh>
    <rPh sb="7" eb="9">
      <t>ヒョウジュン</t>
    </rPh>
    <rPh sb="9" eb="11">
      <t>トリアツカイ</t>
    </rPh>
    <rPh sb="11" eb="13">
      <t>ケンスウ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</si>
  <si>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</si>
  <si>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</si>
  <si>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</si>
  <si>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</si>
  <si>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</si>
  <si>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（Ｂ）</t>
    <phoneticPr fontId="3"/>
  </si>
  <si>
    <t>要支援者</t>
    <rPh sb="0" eb="1">
      <t>ヨウ</t>
    </rPh>
    <rPh sb="1" eb="4">
      <t>シエンシャ</t>
    </rPh>
    <phoneticPr fontId="3"/>
  </si>
  <si>
    <t>事業対象者</t>
    <rPh sb="0" eb="2">
      <t>ジギョウ</t>
    </rPh>
    <rPh sb="2" eb="4">
      <t>タイショウ</t>
    </rPh>
    <rPh sb="4" eb="5">
      <t>シャ</t>
    </rPh>
    <phoneticPr fontId="3"/>
  </si>
  <si>
    <t xml:space="preserve">居宅サービス計画原案の新規作成時など、必要時に全てのケースで会議を開催した。 </t>
    <rPh sb="0" eb="2">
      <t>キョタク</t>
    </rPh>
    <rPh sb="6" eb="8">
      <t>ケイカク</t>
    </rPh>
    <rPh sb="8" eb="10">
      <t>ゲンアン</t>
    </rPh>
    <rPh sb="11" eb="13">
      <t>シンキ</t>
    </rPh>
    <rPh sb="13" eb="15">
      <t>サクセイ</t>
    </rPh>
    <rPh sb="15" eb="16">
      <t>トキ</t>
    </rPh>
    <rPh sb="19" eb="21">
      <t>ヒツヨウ</t>
    </rPh>
    <rPh sb="21" eb="22">
      <t>トキ</t>
    </rPh>
    <rPh sb="23" eb="24">
      <t>スベ</t>
    </rPh>
    <rPh sb="30" eb="32">
      <t>カイギ</t>
    </rPh>
    <phoneticPr fontId="3"/>
  </si>
  <si>
    <t>※介護予防支援業務の受託について、受託件数の上限はありませんが、介護予防支援業務や介護予防ケア</t>
    <rPh sb="41" eb="43">
      <t>カイゴ</t>
    </rPh>
    <rPh sb="43" eb="45">
      <t>ヨボウ</t>
    </rPh>
    <phoneticPr fontId="3"/>
  </si>
  <si>
    <t>　マネジメントの委託を受けるにあたっては、本来業務である居宅介護支援業務が適正に実施できるよう配慮</t>
    <rPh sb="47" eb="49">
      <t>ハイリョ</t>
    </rPh>
    <phoneticPr fontId="3"/>
  </si>
  <si>
    <t>　しなければなりません。</t>
    <phoneticPr fontId="3"/>
  </si>
  <si>
    <t>　またはその端数を増すごとに増員することが望ましいとされています。</t>
    <rPh sb="6" eb="8">
      <t>ハスウ</t>
    </rPh>
    <rPh sb="9" eb="10">
      <t>マ</t>
    </rPh>
    <rPh sb="14" eb="16">
      <t>ゾウイン</t>
    </rPh>
    <rPh sb="21" eb="22">
      <t>ノゾ</t>
    </rPh>
    <phoneticPr fontId="3"/>
  </si>
  <si>
    <t>事業の目的、運営の方針 、事業所名称、事業所所在地</t>
    <rPh sb="13" eb="16">
      <t>ジギョウショ</t>
    </rPh>
    <rPh sb="16" eb="18">
      <t>メイショウ</t>
    </rPh>
    <rPh sb="19" eb="22">
      <t>ジギョウショ</t>
    </rPh>
    <rPh sb="22" eb="25">
      <t>ショザイチ</t>
    </rPh>
    <phoneticPr fontId="3"/>
  </si>
  <si>
    <t>従業者の職種、員数及び職務内容</t>
    <rPh sb="0" eb="3">
      <t>ジュウギョウシャ</t>
    </rPh>
    <phoneticPr fontId="3"/>
  </si>
  <si>
    <t>　整備されている項目の（　　）内に○印をつけてください。</t>
    <rPh sb="1" eb="3">
      <t>セイビ</t>
    </rPh>
    <rPh sb="8" eb="10">
      <t>コウモク</t>
    </rPh>
    <phoneticPr fontId="3"/>
  </si>
  <si>
    <t>２　指定居宅介護支援の具体的取扱方針</t>
    <rPh sb="2" eb="4">
      <t>シテイ</t>
    </rPh>
    <rPh sb="4" eb="6">
      <t>キョタク</t>
    </rPh>
    <rPh sb="6" eb="8">
      <t>カイゴ</t>
    </rPh>
    <rPh sb="8" eb="10">
      <t>シエン</t>
    </rPh>
    <rPh sb="11" eb="14">
      <t>グタイテキ</t>
    </rPh>
    <rPh sb="14" eb="16">
      <t>トリアツカイ</t>
    </rPh>
    <rPh sb="16" eb="18">
      <t>ホウシン</t>
    </rPh>
    <phoneticPr fontId="3"/>
  </si>
  <si>
    <t>（２）前６か月の要介護の利用者数を記載してください。</t>
    <rPh sb="3" eb="4">
      <t>マエ</t>
    </rPh>
    <rPh sb="6" eb="7">
      <t>ツキ</t>
    </rPh>
    <rPh sb="8" eb="9">
      <t>ヨウ</t>
    </rPh>
    <rPh sb="9" eb="11">
      <t>カイゴ</t>
    </rPh>
    <rPh sb="12" eb="14">
      <t>リヨウ</t>
    </rPh>
    <rPh sb="14" eb="15">
      <t>シャ</t>
    </rPh>
    <rPh sb="15" eb="16">
      <t>スウ</t>
    </rPh>
    <rPh sb="17" eb="19">
      <t>キサイ</t>
    </rPh>
    <phoneticPr fontId="3"/>
  </si>
  <si>
    <t>（４）前６か月の介護予防支援事業所から委託を受けた要支援者・事業対象者の数を記載してください。</t>
    <rPh sb="3" eb="4">
      <t>マエ</t>
    </rPh>
    <rPh sb="6" eb="7">
      <t>ゲツ</t>
    </rPh>
    <rPh sb="8" eb="10">
      <t>カイゴ</t>
    </rPh>
    <rPh sb="10" eb="12">
      <t>ヨボウ</t>
    </rPh>
    <rPh sb="12" eb="14">
      <t>シエン</t>
    </rPh>
    <rPh sb="14" eb="17">
      <t>ジギョウショ</t>
    </rPh>
    <rPh sb="19" eb="21">
      <t>イタク</t>
    </rPh>
    <rPh sb="22" eb="23">
      <t>ウ</t>
    </rPh>
    <rPh sb="25" eb="26">
      <t>ヨウ</t>
    </rPh>
    <rPh sb="26" eb="29">
      <t>シエンシャ</t>
    </rPh>
    <rPh sb="30" eb="32">
      <t>ジギョウ</t>
    </rPh>
    <rPh sb="32" eb="34">
      <t>タイショウ</t>
    </rPh>
    <rPh sb="34" eb="35">
      <t>シャ</t>
    </rPh>
    <rPh sb="36" eb="37">
      <t>カズ</t>
    </rPh>
    <rPh sb="38" eb="40">
      <t>キサイ</t>
    </rPh>
    <phoneticPr fontId="3"/>
  </si>
  <si>
    <t xml:space="preserve">２．日程調整を行ったがサービス担当者の都合により開催出来なかった。  </t>
    <phoneticPr fontId="3"/>
  </si>
  <si>
    <t>３．居宅サービス計画の「軽微な変更」に該当するケースだった。</t>
    <rPh sb="2" eb="4">
      <t>キョタク</t>
    </rPh>
    <rPh sb="8" eb="10">
      <t>ケイカク</t>
    </rPh>
    <rPh sb="12" eb="14">
      <t>ケイビ</t>
    </rPh>
    <rPh sb="15" eb="17">
      <t>ヘンコウ</t>
    </rPh>
    <rPh sb="19" eb="21">
      <t>ガイトウ</t>
    </rPh>
    <phoneticPr fontId="3"/>
  </si>
  <si>
    <t xml:space="preserve">４．開催しないやむを得ない理由はないが、専門的な見地からの意見聴取のみを行った。     </t>
    <rPh sb="2" eb="4">
      <t>カイサイ</t>
    </rPh>
    <phoneticPr fontId="3"/>
  </si>
  <si>
    <t>５．専門的な見地から意見を聴取する必要がなかった。</t>
    <phoneticPr fontId="3"/>
  </si>
  <si>
    <t>※　４か５に○がついた場合、運営基準減算に該当する可能性があります。</t>
    <rPh sb="11" eb="13">
      <t>バアイ</t>
    </rPh>
    <rPh sb="14" eb="16">
      <t>ウンエイ</t>
    </rPh>
    <rPh sb="16" eb="18">
      <t>キジュン</t>
    </rPh>
    <rPh sb="18" eb="20">
      <t>ゲンサン</t>
    </rPh>
    <rPh sb="21" eb="23">
      <t>ガイトウ</t>
    </rPh>
    <rPh sb="25" eb="28">
      <t>カノウセイ</t>
    </rPh>
    <phoneticPr fontId="3"/>
  </si>
  <si>
    <t>（　　　</t>
  </si>
  <si>
    <t>）</t>
  </si>
  <si>
    <t>６．その他（具体的な理由を記載：　　　　　　　　　　　　　　　　　　　　　　　　　　　　　　　　　　　　　　　　）</t>
    <rPh sb="4" eb="5">
      <t>タ</t>
    </rPh>
    <rPh sb="6" eb="9">
      <t>グタイテキ</t>
    </rPh>
    <rPh sb="10" eb="12">
      <t>リユウ</t>
    </rPh>
    <rPh sb="13" eb="15">
      <t>キサイ</t>
    </rPh>
    <phoneticPr fontId="3"/>
  </si>
  <si>
    <t>※事故報告書は、藤沢市ホームページ（ホーム＞健康・福祉・子育て＞福祉＞介護保険＞事業者向け＞事故報告について）からダウンロードしてください。</t>
    <rPh sb="1" eb="3">
      <t>ジコ</t>
    </rPh>
    <rPh sb="3" eb="6">
      <t>ホウコクショ</t>
    </rPh>
    <rPh sb="8" eb="11">
      <t>フジサワシ</t>
    </rPh>
    <rPh sb="22" eb="24">
      <t>ケンコウ</t>
    </rPh>
    <rPh sb="25" eb="27">
      <t>フクシ</t>
    </rPh>
    <rPh sb="28" eb="30">
      <t>コソダ</t>
    </rPh>
    <rPh sb="32" eb="34">
      <t>フクシ</t>
    </rPh>
    <rPh sb="35" eb="37">
      <t>カイゴ</t>
    </rPh>
    <rPh sb="37" eb="39">
      <t>ホケン</t>
    </rPh>
    <rPh sb="40" eb="43">
      <t>ジギョウシャ</t>
    </rPh>
    <rPh sb="43" eb="44">
      <t>ム</t>
    </rPh>
    <rPh sb="46" eb="48">
      <t>ジコ</t>
    </rPh>
    <rPh sb="48" eb="50">
      <t>ホウコク</t>
    </rPh>
    <phoneticPr fontId="3"/>
  </si>
  <si>
    <t>１．利用者（末期の悪性腫瘍の患者に限る。）の心身の状況等により、主治の医師等の意見を勘案して必要と認める場合に該当した。</t>
    <rPh sb="2" eb="5">
      <t>リヨウシャ</t>
    </rPh>
    <rPh sb="6" eb="8">
      <t>マッキ</t>
    </rPh>
    <rPh sb="9" eb="11">
      <t>アクセイ</t>
    </rPh>
    <rPh sb="11" eb="13">
      <t>シュヨウ</t>
    </rPh>
    <rPh sb="14" eb="16">
      <t>カンジャ</t>
    </rPh>
    <rPh sb="17" eb="18">
      <t>カギ</t>
    </rPh>
    <rPh sb="22" eb="24">
      <t>シンシン</t>
    </rPh>
    <rPh sb="25" eb="27">
      <t>ジョウキョウ</t>
    </rPh>
    <rPh sb="27" eb="28">
      <t>トウ</t>
    </rPh>
    <rPh sb="32" eb="34">
      <t>シュジ</t>
    </rPh>
    <rPh sb="35" eb="37">
      <t>イシ</t>
    </rPh>
    <rPh sb="37" eb="38">
      <t>トウ</t>
    </rPh>
    <rPh sb="39" eb="41">
      <t>イケン</t>
    </rPh>
    <rPh sb="42" eb="44">
      <t>カンアン</t>
    </rPh>
    <rPh sb="46" eb="48">
      <t>ヒツヨウ</t>
    </rPh>
    <rPh sb="49" eb="50">
      <t>ミト</t>
    </rPh>
    <rPh sb="52" eb="54">
      <t>バアイ</t>
    </rPh>
    <rPh sb="55" eb="57">
      <t>ガイトウ</t>
    </rPh>
    <phoneticPr fontId="3"/>
  </si>
  <si>
    <t>ふじキュン♡</t>
    <phoneticPr fontId="3"/>
  </si>
  <si>
    <t>　管理者を含む従業者全員について、雇用の際に介護支援専門員の資格を確認するとともに、介護支援専門員証等のコピーを事業所に保管していますか。</t>
    <rPh sb="17" eb="19">
      <t>コヨウ</t>
    </rPh>
    <rPh sb="20" eb="21">
      <t>サイ</t>
    </rPh>
    <rPh sb="22" eb="24">
      <t>カイゴ</t>
    </rPh>
    <rPh sb="24" eb="26">
      <t>シエン</t>
    </rPh>
    <rPh sb="26" eb="29">
      <t>センモンイン</t>
    </rPh>
    <rPh sb="30" eb="32">
      <t>シカク</t>
    </rPh>
    <rPh sb="33" eb="35">
      <t>カクニン</t>
    </rPh>
    <rPh sb="42" eb="44">
      <t>カイゴ</t>
    </rPh>
    <rPh sb="44" eb="46">
      <t>シエン</t>
    </rPh>
    <rPh sb="46" eb="49">
      <t>センモンイン</t>
    </rPh>
    <rPh sb="49" eb="50">
      <t>アカシ</t>
    </rPh>
    <rPh sb="50" eb="51">
      <t>トウ</t>
    </rPh>
    <rPh sb="56" eb="59">
      <t>ジギョウショ</t>
    </rPh>
    <rPh sb="60" eb="62">
      <t>ホカン</t>
    </rPh>
    <phoneticPr fontId="3"/>
  </si>
  <si>
    <t>　管理者を含む従業者全員について、介護支援専門員証により、有効期間の満了日を確認していますか。</t>
    <rPh sb="17" eb="19">
      <t>カイゴ</t>
    </rPh>
    <rPh sb="19" eb="21">
      <t>シエン</t>
    </rPh>
    <rPh sb="21" eb="24">
      <t>センモンイン</t>
    </rPh>
    <rPh sb="24" eb="25">
      <t>ショウ</t>
    </rPh>
    <rPh sb="29" eb="31">
      <t>ユウコウ</t>
    </rPh>
    <rPh sb="31" eb="33">
      <t>キカン</t>
    </rPh>
    <rPh sb="34" eb="36">
      <t>マンリョウ</t>
    </rPh>
    <rPh sb="36" eb="37">
      <t>ビ</t>
    </rPh>
    <rPh sb="38" eb="40">
      <t>カクニン</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</si>
  <si>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</si>
  <si>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指定居宅介護支援の提供開始に際し、あらかじめ利用申込者やその家族等に対して、重要事項説明書を交付して説明を行っていますか。（利用者全員に行っていなければ×）</t>
    <rPh sb="1" eb="3">
      <t>シテイ</t>
    </rPh>
    <rPh sb="3" eb="5">
      <t>キョタク</t>
    </rPh>
    <rPh sb="5" eb="7">
      <t>カイゴ</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</si>
  <si>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t>　正当な理由なく指定居宅介護支援の提供を拒んでいませんか。（拒んでいなければ○）</t>
    <rPh sb="1" eb="3">
      <t>セイトウ</t>
    </rPh>
    <rPh sb="4" eb="6">
      <t>リユウ</t>
    </rPh>
    <rPh sb="17" eb="19">
      <t>テイキョウ</t>
    </rPh>
    <rPh sb="20" eb="21">
      <t>コバ</t>
    </rPh>
    <rPh sb="30" eb="31">
      <t>コバ</t>
    </rPh>
    <phoneticPr fontId="3"/>
  </si>
  <si>
    <t>　事業所の通常の事業の実施地域等を勘案し、利用申込者に対し、自ら適切な指定居宅介護支援を提供することが困難であると認めた場合は、他の指定居宅介護支援事業者の紹介等必要な措置を講じていますか。</t>
    <rPh sb="17" eb="19">
      <t>カンアン</t>
    </rPh>
    <rPh sb="21" eb="23">
      <t>リヨウ</t>
    </rPh>
    <rPh sb="25" eb="26">
      <t>モノ</t>
    </rPh>
    <rPh sb="30" eb="31">
      <t>ミズカ</t>
    </rPh>
    <rPh sb="32" eb="34">
      <t>テキセツ</t>
    </rPh>
    <rPh sb="35" eb="37">
      <t>シテイ</t>
    </rPh>
    <rPh sb="37" eb="39">
      <t>キョタク</t>
    </rPh>
    <rPh sb="39" eb="41">
      <t>カイゴ</t>
    </rPh>
    <rPh sb="41" eb="43">
      <t>シエン</t>
    </rPh>
    <rPh sb="44" eb="46">
      <t>テイキョウ</t>
    </rPh>
    <rPh sb="51" eb="53">
      <t>コンナン</t>
    </rPh>
    <rPh sb="57" eb="58">
      <t>ミト</t>
    </rPh>
    <rPh sb="60" eb="62">
      <t>バアイ</t>
    </rPh>
    <rPh sb="66" eb="68">
      <t>シテイ</t>
    </rPh>
    <rPh sb="68" eb="70">
      <t>キョタク</t>
    </rPh>
    <rPh sb="70" eb="72">
      <t>カイゴ</t>
    </rPh>
    <rPh sb="72" eb="74">
      <t>シエン</t>
    </rPh>
    <rPh sb="74" eb="77">
      <t>ジギョウシャ</t>
    </rPh>
    <rPh sb="81" eb="83">
      <t>ヒツヨウ</t>
    </rPh>
    <rPh sb="84" eb="86">
      <t>ソチ</t>
    </rPh>
    <rPh sb="87" eb="88">
      <t>コウ</t>
    </rPh>
    <phoneticPr fontId="3"/>
  </si>
  <si>
    <t>　指定居宅介護支援の提供を求められた場合は、被保険者証によって被保険者資格、要介護認定の有無及び有効期間を確認していますか。また、負担割合証によって自己負担額の割合を確認していますか。</t>
    <rPh sb="10" eb="12">
      <t>テイキョウ</t>
    </rPh>
    <rPh sb="13" eb="14">
      <t>モト</t>
    </rPh>
    <rPh sb="18" eb="20">
      <t>バアイ</t>
    </rPh>
    <rPh sb="22" eb="26">
      <t>ヒホケンシャ</t>
    </rPh>
    <rPh sb="26" eb="27">
      <t>ショウ</t>
    </rPh>
    <rPh sb="31" eb="35">
      <t>ヒホケンシャ</t>
    </rPh>
    <rPh sb="35" eb="37">
      <t>シカク</t>
    </rPh>
    <rPh sb="38" eb="39">
      <t>ヨウ</t>
    </rPh>
    <rPh sb="39" eb="41">
      <t>カイゴ</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3"/>
  </si>
  <si>
    <t>　指定居宅介護支援の提供の開始の際に、要介護認定を受けていない利用申込者については、利用申込者の意思を踏まえ、当該申請が行われるよう必要な援助を行っていますか。</t>
    <rPh sb="10" eb="12">
      <t>テイキョウ</t>
    </rPh>
    <rPh sb="13" eb="15">
      <t>カイシ</t>
    </rPh>
    <rPh sb="16" eb="17">
      <t>サイ</t>
    </rPh>
    <rPh sb="19" eb="20">
      <t>ヨウ</t>
    </rPh>
    <rPh sb="20" eb="22">
      <t>カイゴ</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3"/>
  </si>
  <si>
    <t>　要介護認定の更新の申請が、遅くとも利用者が受けている要介護認定の有効期間満了日の３０日前にはなされるよう、必要な援助を行っていますか。</t>
    <rPh sb="2" eb="4">
      <t>カイゴ</t>
    </rPh>
    <rPh sb="4" eb="6">
      <t>ニンテイ</t>
    </rPh>
    <rPh sb="7" eb="9">
      <t>コウシン</t>
    </rPh>
    <rPh sb="10" eb="12">
      <t>シンセイ</t>
    </rPh>
    <rPh sb="14" eb="15">
      <t>オソ</t>
    </rPh>
    <rPh sb="18" eb="21">
      <t>リヨウシャ</t>
    </rPh>
    <rPh sb="22" eb="23">
      <t>ウ</t>
    </rPh>
    <rPh sb="28" eb="30">
      <t>カイゴ</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</si>
  <si>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事業所の介護支援専門員は介護支援専門員証を携行し、利用者宅への初回訪問時及び利用者又はその家族から提示を求められた場合は、提示していますか。</t>
    <rPh sb="1" eb="4">
      <t>ジギョウショ</t>
    </rPh>
    <rPh sb="5" eb="7">
      <t>カイゴ</t>
    </rPh>
    <rPh sb="7" eb="9">
      <t>シエン</t>
    </rPh>
    <rPh sb="9" eb="12">
      <t>センモンイン</t>
    </rPh>
    <rPh sb="13" eb="15">
      <t>カイゴ</t>
    </rPh>
    <rPh sb="15" eb="17">
      <t>シエン</t>
    </rPh>
    <rPh sb="17" eb="20">
      <t>センモンイン</t>
    </rPh>
    <rPh sb="20" eb="21">
      <t>ショウ</t>
    </rPh>
    <rPh sb="22" eb="24">
      <t>ケイコウ</t>
    </rPh>
    <rPh sb="26" eb="29">
      <t>リヨウシャ</t>
    </rPh>
    <rPh sb="29" eb="30">
      <t>タク</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3"/>
  </si>
  <si>
    <t>　事業所の通常の事業の実施地域以外の地域の居宅を訪問して指定居宅介護支援を提供した際に、それに要した交通費の支払を利用者から受ける場合には、あらかじめ、利用者又はその家族に対し、当該サービスの内容及び費用について説明を行い、利用者の同意を得ていますか。</t>
    <rPh sb="8" eb="10">
      <t>ジギョウ</t>
    </rPh>
    <phoneticPr fontId="3"/>
  </si>
  <si>
    <t>　委託を受ける場合は、市が運営する「地域包括支援センター運営協議会（介護保険運営協議会）」に諮る手続が必要です。地域包括支援センターに必要な手続を確認していますか。</t>
    <rPh sb="1" eb="3">
      <t>イタク</t>
    </rPh>
    <rPh sb="4" eb="5">
      <t>ウ</t>
    </rPh>
    <rPh sb="7" eb="9">
      <t>バアイ</t>
    </rPh>
    <rPh sb="11" eb="12">
      <t>シ</t>
    </rPh>
    <rPh sb="13" eb="15">
      <t>ウンエイ</t>
    </rPh>
    <rPh sb="18" eb="20">
      <t>チイキ</t>
    </rPh>
    <rPh sb="20" eb="22">
      <t>ホウカツ</t>
    </rPh>
    <rPh sb="22" eb="24">
      <t>シエン</t>
    </rPh>
    <rPh sb="28" eb="30">
      <t>ウンエイ</t>
    </rPh>
    <rPh sb="30" eb="33">
      <t>キョウギカイ</t>
    </rPh>
    <rPh sb="34" eb="36">
      <t>カイゴ</t>
    </rPh>
    <rPh sb="36" eb="38">
      <t>ホケン</t>
    </rPh>
    <rPh sb="38" eb="40">
      <t>ウンエイ</t>
    </rPh>
    <rPh sb="40" eb="43">
      <t>キョウギカイ</t>
    </rPh>
    <rPh sb="46" eb="47">
      <t>ハカ</t>
    </rPh>
    <rPh sb="48" eb="50">
      <t>テツヅ</t>
    </rPh>
    <rPh sb="51" eb="53">
      <t>ヒツヨウ</t>
    </rPh>
    <rPh sb="56" eb="58">
      <t>チイキ</t>
    </rPh>
    <rPh sb="58" eb="60">
      <t>ホウカツ</t>
    </rPh>
    <rPh sb="60" eb="62">
      <t>シエン</t>
    </rPh>
    <rPh sb="67" eb="69">
      <t>ヒツヨウ</t>
    </rPh>
    <rPh sb="70" eb="72">
      <t>テツヅ</t>
    </rPh>
    <rPh sb="73" eb="75">
      <t>カクニン</t>
    </rPh>
    <phoneticPr fontId="3"/>
  </si>
  <si>
    <t>　居宅サービス計画に位置付けられている指定居宅サービス等のうち、法定代理受領サービスとして位置付けたものに関して、その情報を記載した給付管理票を作成し、毎月国民健康保険団体連合会に提出していますか。</t>
    <rPh sb="1" eb="3">
      <t>キョタク</t>
    </rPh>
    <rPh sb="7" eb="9">
      <t>ケイカク</t>
    </rPh>
    <rPh sb="10" eb="12">
      <t>イチ</t>
    </rPh>
    <rPh sb="12" eb="13">
      <t>ヅ</t>
    </rPh>
    <rPh sb="19" eb="21">
      <t>シテイ</t>
    </rPh>
    <rPh sb="21" eb="23">
      <t>キョタク</t>
    </rPh>
    <rPh sb="27" eb="28">
      <t>トウ</t>
    </rPh>
    <rPh sb="32" eb="34">
      <t>ホウテイ</t>
    </rPh>
    <rPh sb="34" eb="36">
      <t>ダイリ</t>
    </rPh>
    <rPh sb="36" eb="38">
      <t>ジュリョウ</t>
    </rPh>
    <rPh sb="45" eb="47">
      <t>イチ</t>
    </rPh>
    <rPh sb="47" eb="48">
      <t>ヅ</t>
    </rPh>
    <rPh sb="53" eb="54">
      <t>カン</t>
    </rPh>
    <rPh sb="59" eb="61">
      <t>ジョウホウ</t>
    </rPh>
    <rPh sb="62" eb="64">
      <t>キサイ</t>
    </rPh>
    <rPh sb="66" eb="68">
      <t>キュウフ</t>
    </rPh>
    <rPh sb="68" eb="70">
      <t>カンリ</t>
    </rPh>
    <rPh sb="70" eb="71">
      <t>ヒョウ</t>
    </rPh>
    <rPh sb="72" eb="74">
      <t>サクセイ</t>
    </rPh>
    <rPh sb="76" eb="78">
      <t>マイツキ</t>
    </rPh>
    <rPh sb="78" eb="80">
      <t>コクミン</t>
    </rPh>
    <rPh sb="80" eb="82">
      <t>ケンコウ</t>
    </rPh>
    <rPh sb="82" eb="84">
      <t>ホケン</t>
    </rPh>
    <rPh sb="84" eb="86">
      <t>ダンタイ</t>
    </rPh>
    <rPh sb="86" eb="89">
      <t>レンゴウカイ</t>
    </rPh>
    <rPh sb="90" eb="92">
      <t>テイシュツ</t>
    </rPh>
    <phoneticPr fontId="3"/>
  </si>
  <si>
    <t>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</si>
  <si>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・正当な理由なしに介護給付等対象サービスの利用に関する指示に従わないこと等により、要介護状態の程度を増進させたと認められるとき。
　・偽りその他不正な行為によって保険給付の支給を受け、又は受けようとしたとき。</t>
    <rPh sb="1" eb="2">
      <t>ツギ</t>
    </rPh>
    <rPh sb="8" eb="10">
      <t>ガイトウ</t>
    </rPh>
    <rPh sb="12" eb="15">
      <t>リヨウシャ</t>
    </rPh>
    <rPh sb="18" eb="20">
      <t>バアイ</t>
    </rPh>
    <rPh sb="23" eb="25">
      <t>チタイ</t>
    </rPh>
    <rPh sb="27" eb="29">
      <t>イケン</t>
    </rPh>
    <rPh sb="30" eb="31">
      <t>フ</t>
    </rPh>
    <rPh sb="35" eb="36">
      <t>ムネ</t>
    </rPh>
    <rPh sb="37" eb="38">
      <t>シ</t>
    </rPh>
    <rPh sb="39" eb="41">
      <t>ツウチ</t>
    </rPh>
    <rPh sb="77" eb="79">
      <t>セイトウ</t>
    </rPh>
    <rPh sb="80" eb="82">
      <t>リユウ</t>
    </rPh>
    <rPh sb="85" eb="87">
      <t>カイゴ</t>
    </rPh>
    <rPh sb="87" eb="89">
      <t>キュウフ</t>
    </rPh>
    <rPh sb="89" eb="90">
      <t>トウ</t>
    </rPh>
    <rPh sb="90" eb="92">
      <t>タイショウ</t>
    </rPh>
    <rPh sb="97" eb="99">
      <t>リヨウ</t>
    </rPh>
    <rPh sb="100" eb="101">
      <t>カン</t>
    </rPh>
    <rPh sb="103" eb="105">
      <t>シジ</t>
    </rPh>
    <rPh sb="106" eb="107">
      <t>シタガ</t>
    </rPh>
    <rPh sb="112" eb="113">
      <t>トウ</t>
    </rPh>
    <rPh sb="118" eb="120">
      <t>カイゴ</t>
    </rPh>
    <rPh sb="126" eb="128">
      <t>ゾウシン</t>
    </rPh>
    <rPh sb="132" eb="133">
      <t>ミト</t>
    </rPh>
    <rPh sb="143" eb="144">
      <t>イツワ</t>
    </rPh>
    <rPh sb="147" eb="148">
      <t>タ</t>
    </rPh>
    <rPh sb="148" eb="150">
      <t>フセイ</t>
    </rPh>
    <rPh sb="151" eb="153">
      <t>コウイ</t>
    </rPh>
    <rPh sb="157" eb="159">
      <t>ホケン</t>
    </rPh>
    <rPh sb="159" eb="161">
      <t>キュウフ</t>
    </rPh>
    <rPh sb="162" eb="164">
      <t>シキュウ</t>
    </rPh>
    <rPh sb="165" eb="166">
      <t>ウ</t>
    </rPh>
    <rPh sb="168" eb="169">
      <t>マタ</t>
    </rPh>
    <rPh sb="170" eb="171">
      <t>ウ</t>
    </rPh>
    <phoneticPr fontId="3"/>
  </si>
  <si>
    <t>　管理者を含む従業者全員について、タイムカード等により、勤務実績がわかるようにしていますか。</t>
  </si>
  <si>
    <t>　管理者は、介護支援専門員その他の従業者の管理、指定居宅介護支援の利用の申込みに係る調整、業務の実施状況の把握その他の管理を一元的に行い、従業者に運営基準を遵守させるための必要な指揮命令を行っていますか。</t>
    <rPh sb="1" eb="4">
      <t>カンリシャ</t>
    </rPh>
    <rPh sb="6" eb="8">
      <t>カイゴ</t>
    </rPh>
    <rPh sb="8" eb="10">
      <t>シエン</t>
    </rPh>
    <rPh sb="10" eb="13">
      <t>センモンイン</t>
    </rPh>
    <rPh sb="15" eb="16">
      <t>タ</t>
    </rPh>
    <rPh sb="17" eb="20">
      <t>ジュウギョウシャ</t>
    </rPh>
    <rPh sb="21" eb="23">
      <t>カンリ</t>
    </rPh>
    <rPh sb="24" eb="26">
      <t>シテイ</t>
    </rPh>
    <rPh sb="30" eb="32">
      <t>シエン</t>
    </rPh>
    <rPh sb="33" eb="35">
      <t>リヨウ</t>
    </rPh>
    <rPh sb="36" eb="38">
      <t>モウシコ</t>
    </rPh>
    <rPh sb="40" eb="41">
      <t>カカ</t>
    </rPh>
    <rPh sb="42" eb="44">
      <t>チョウセイ</t>
    </rPh>
    <rPh sb="45" eb="47">
      <t>ギョウム</t>
    </rPh>
    <rPh sb="48" eb="50">
      <t>ジッシ</t>
    </rPh>
    <rPh sb="50" eb="52">
      <t>ジョウキョウ</t>
    </rPh>
    <rPh sb="53" eb="55">
      <t>ハアク</t>
    </rPh>
    <rPh sb="57" eb="58">
      <t>タ</t>
    </rPh>
    <rPh sb="59" eb="61">
      <t>カンリ</t>
    </rPh>
    <rPh sb="62" eb="65">
      <t>イチゲンテキ</t>
    </rPh>
    <rPh sb="66" eb="67">
      <t>オコナ</t>
    </rPh>
    <rPh sb="69" eb="72">
      <t>ジュウギョウシャ</t>
    </rPh>
    <rPh sb="73" eb="75">
      <t>ウンエイ</t>
    </rPh>
    <rPh sb="75" eb="77">
      <t>キジュン</t>
    </rPh>
    <rPh sb="78" eb="80">
      <t>ジュンシュ</t>
    </rPh>
    <rPh sb="86" eb="88">
      <t>ヒツヨウ</t>
    </rPh>
    <rPh sb="89" eb="91">
      <t>シキ</t>
    </rPh>
    <rPh sb="91" eb="93">
      <t>メイレイ</t>
    </rPh>
    <rPh sb="94" eb="95">
      <t>オコナ</t>
    </rPh>
    <phoneticPr fontId="3"/>
  </si>
  <si>
    <t>　月ごとの勤務表を作成し、介護支援専門員その他の従業者の日々の勤務時間、常勤・非常勤の別、各職員の兼務関係を明確にしていますか。</t>
    <rPh sb="1" eb="2">
      <t>ツキ</t>
    </rPh>
    <rPh sb="5" eb="8">
      <t>キンムヒョウ</t>
    </rPh>
    <rPh sb="9" eb="11">
      <t>サクセイ</t>
    </rPh>
    <rPh sb="13" eb="15">
      <t>カイゴ</t>
    </rPh>
    <rPh sb="15" eb="17">
      <t>シエン</t>
    </rPh>
    <rPh sb="17" eb="20">
      <t>センモンイン</t>
    </rPh>
    <rPh sb="22" eb="23">
      <t>タ</t>
    </rPh>
    <rPh sb="24" eb="27">
      <t>ジュウギョウシャ</t>
    </rPh>
    <rPh sb="28" eb="30">
      <t>ヒビ</t>
    </rPh>
    <rPh sb="31" eb="33">
      <t>キンム</t>
    </rPh>
    <rPh sb="33" eb="35">
      <t>ジカン</t>
    </rPh>
    <rPh sb="36" eb="38">
      <t>ジョウキン</t>
    </rPh>
    <rPh sb="39" eb="42">
      <t>ヒジョウキン</t>
    </rPh>
    <rPh sb="43" eb="44">
      <t>ベツ</t>
    </rPh>
    <rPh sb="45" eb="46">
      <t>カク</t>
    </rPh>
    <rPh sb="46" eb="48">
      <t>ショクイン</t>
    </rPh>
    <rPh sb="49" eb="51">
      <t>ケンム</t>
    </rPh>
    <rPh sb="51" eb="53">
      <t>カンケイ</t>
    </rPh>
    <rPh sb="54" eb="56">
      <t>メイカク</t>
    </rPh>
    <phoneticPr fontId="3"/>
  </si>
  <si>
    <t>　指定居宅介護支援事業所ごとに、当該指定居宅介護支援事業所の介護支援専門員に指定居宅介護支援の業務を担当させていますか。</t>
    <rPh sb="1" eb="3">
      <t>シテイ</t>
    </rPh>
    <rPh sb="3" eb="5">
      <t>キョタク</t>
    </rPh>
    <rPh sb="5" eb="7">
      <t>カイゴ</t>
    </rPh>
    <rPh sb="7" eb="9">
      <t>シエン</t>
    </rPh>
    <rPh sb="9" eb="12">
      <t>ジギョウショ</t>
    </rPh>
    <rPh sb="16" eb="18">
      <t>トウガイ</t>
    </rPh>
    <rPh sb="18" eb="29">
      <t>シテイキョタクカイゴシエンジギョウショ</t>
    </rPh>
    <rPh sb="30" eb="32">
      <t>カイゴ</t>
    </rPh>
    <rPh sb="32" eb="34">
      <t>シエン</t>
    </rPh>
    <rPh sb="34" eb="37">
      <t>センモンイン</t>
    </rPh>
    <rPh sb="38" eb="40">
      <t>シテイ</t>
    </rPh>
    <rPh sb="40" eb="42">
      <t>キョタク</t>
    </rPh>
    <rPh sb="42" eb="44">
      <t>カイゴ</t>
    </rPh>
    <rPh sb="44" eb="46">
      <t>シエン</t>
    </rPh>
    <rPh sb="47" eb="49">
      <t>ギョウム</t>
    </rPh>
    <rPh sb="50" eb="52">
      <t>タントウ</t>
    </rPh>
    <phoneticPr fontId="3"/>
  </si>
  <si>
    <t>　介護支援専門員の資質の向上のために、研修の機会を確保していますか。</t>
    <rPh sb="1" eb="3">
      <t>カイゴ</t>
    </rPh>
    <rPh sb="3" eb="5">
      <t>シエン</t>
    </rPh>
    <rPh sb="5" eb="8">
      <t>センモンイン</t>
    </rPh>
    <rPh sb="9" eb="11">
      <t>シシツ</t>
    </rPh>
    <rPh sb="12" eb="14">
      <t>コウジョウ</t>
    </rPh>
    <rPh sb="19" eb="21">
      <t>ケンシュウ</t>
    </rPh>
    <rPh sb="22" eb="24">
      <t>キカイ</t>
    </rPh>
    <rPh sb="25" eb="27">
      <t>カクホ</t>
    </rPh>
    <phoneticPr fontId="3"/>
  </si>
  <si>
    <t>　事業を行うための必要な広さの区画を有するとともに、指定居宅介護支援の提供に必要な設備及び備品を備えていますか。（相談やサービス担当者会議等に対応できる適切なスペースを確保し、相談のためのスペース等は、利用者が直接出入りできるなど利用しやすい構造として下さい。）</t>
    <rPh sb="1" eb="3">
      <t>ジギョウ</t>
    </rPh>
    <rPh sb="4" eb="5">
      <t>オコナ</t>
    </rPh>
    <rPh sb="9" eb="11">
      <t>ヒツヨウ</t>
    </rPh>
    <rPh sb="12" eb="13">
      <t>ヒロ</t>
    </rPh>
    <rPh sb="15" eb="17">
      <t>クカク</t>
    </rPh>
    <rPh sb="18" eb="19">
      <t>ユウ</t>
    </rPh>
    <rPh sb="26" eb="28">
      <t>シテイ</t>
    </rPh>
    <rPh sb="28" eb="30">
      <t>キョタク</t>
    </rPh>
    <rPh sb="30" eb="32">
      <t>カイゴ</t>
    </rPh>
    <rPh sb="32" eb="34">
      <t>シエン</t>
    </rPh>
    <rPh sb="35" eb="37">
      <t>テイキョウ</t>
    </rPh>
    <rPh sb="38" eb="40">
      <t>ヒツヨウ</t>
    </rPh>
    <rPh sb="41" eb="43">
      <t>セツビ</t>
    </rPh>
    <rPh sb="43" eb="44">
      <t>オヨ</t>
    </rPh>
    <rPh sb="45" eb="47">
      <t>ビヒン</t>
    </rPh>
    <rPh sb="48" eb="49">
      <t>ソナ</t>
    </rPh>
    <rPh sb="84" eb="86">
      <t>カクホ</t>
    </rPh>
    <rPh sb="88" eb="90">
      <t>ソウダン</t>
    </rPh>
    <rPh sb="98" eb="99">
      <t>トウ</t>
    </rPh>
    <rPh sb="101" eb="104">
      <t>リヨウシャ</t>
    </rPh>
    <rPh sb="105" eb="107">
      <t>チョクセツ</t>
    </rPh>
    <rPh sb="107" eb="109">
      <t>デイ</t>
    </rPh>
    <rPh sb="115" eb="117">
      <t>リヨウ</t>
    </rPh>
    <rPh sb="121" eb="123">
      <t>コウゾウ</t>
    </rPh>
    <rPh sb="126" eb="127">
      <t>クダ</t>
    </rPh>
    <phoneticPr fontId="3"/>
  </si>
  <si>
    <t>　介護支援専門員の清潔の保持及び健康状態について、必要な管理を行っていますか。</t>
    <rPh sb="1" eb="3">
      <t>カイゴ</t>
    </rPh>
    <rPh sb="3" eb="5">
      <t>シエン</t>
    </rPh>
    <rPh sb="5" eb="8">
      <t>センモンイン</t>
    </rPh>
    <rPh sb="9" eb="11">
      <t>セイケツ</t>
    </rPh>
    <rPh sb="12" eb="14">
      <t>ホジ</t>
    </rPh>
    <rPh sb="14" eb="15">
      <t>オヨ</t>
    </rPh>
    <rPh sb="16" eb="18">
      <t>ケンコウ</t>
    </rPh>
    <rPh sb="18" eb="20">
      <t>ジョウタイ</t>
    </rPh>
    <rPh sb="25" eb="27">
      <t>ヒツヨウ</t>
    </rPh>
    <rPh sb="28" eb="30">
      <t>カンリ</t>
    </rPh>
    <rPh sb="31" eb="32">
      <t>オコナ</t>
    </rPh>
    <phoneticPr fontId="3"/>
  </si>
  <si>
    <t>　事業所の見やすい場所に、運営規程、職員の勤務体制及び重要事項説明書を掲示していますか。</t>
    <rPh sb="1" eb="4">
      <t>ジギョウショ</t>
    </rPh>
    <rPh sb="5" eb="6">
      <t>ミ</t>
    </rPh>
    <rPh sb="9" eb="11">
      <t>バショ</t>
    </rPh>
    <rPh sb="13" eb="15">
      <t>ウンエイ</t>
    </rPh>
    <rPh sb="15" eb="17">
      <t>キテイ</t>
    </rPh>
    <rPh sb="18" eb="20">
      <t>ショクイン</t>
    </rPh>
    <rPh sb="21" eb="23">
      <t>キンム</t>
    </rPh>
    <rPh sb="23" eb="25">
      <t>タイセイ</t>
    </rPh>
    <rPh sb="25" eb="26">
      <t>オヨ</t>
    </rPh>
    <rPh sb="27" eb="29">
      <t>ジュウヨウ</t>
    </rPh>
    <rPh sb="29" eb="31">
      <t>ジコウ</t>
    </rPh>
    <rPh sb="31" eb="34">
      <t>セツメイショ</t>
    </rPh>
    <rPh sb="35" eb="37">
      <t>ケイジ</t>
    </rPh>
    <phoneticPr fontId="3"/>
  </si>
  <si>
    <t>　事業所の介護支援専門員その他の従業者は、正当な理由なく、業務上知り得た利用者やその家族の秘密を漏らしていませんか。（漏らしていなければ○）</t>
    <rPh sb="1" eb="4">
      <t>ジギョウショ</t>
    </rPh>
    <rPh sb="5" eb="7">
      <t>カイゴ</t>
    </rPh>
    <rPh sb="7" eb="9">
      <t>シエン</t>
    </rPh>
    <rPh sb="9" eb="12">
      <t>センモンイン</t>
    </rPh>
    <rPh sb="14" eb="15">
      <t>タ</t>
    </rPh>
    <rPh sb="16" eb="19">
      <t>ジュウギョウシャ</t>
    </rPh>
    <rPh sb="21" eb="23">
      <t>セイトウ</t>
    </rPh>
    <rPh sb="24" eb="26">
      <t>リユウ</t>
    </rPh>
    <rPh sb="29" eb="32">
      <t>ギョウムジョウ</t>
    </rPh>
    <rPh sb="32" eb="33">
      <t>シ</t>
    </rPh>
    <rPh sb="34" eb="35">
      <t>エ</t>
    </rPh>
    <rPh sb="36" eb="39">
      <t>リヨウシャ</t>
    </rPh>
    <rPh sb="42" eb="44">
      <t>カゾク</t>
    </rPh>
    <rPh sb="45" eb="47">
      <t>ヒミツ</t>
    </rPh>
    <rPh sb="48" eb="49">
      <t>モ</t>
    </rPh>
    <rPh sb="59" eb="60">
      <t>モ</t>
    </rPh>
    <phoneticPr fontId="3"/>
  </si>
  <si>
    <t>　就業規則や雇用契約書等に、従業者及び退職した者が、正当な理由なく、業務上知り得た利用者やその家族の個人情報を漏らすことを禁止する記載がありますか。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4" eb="37">
      <t>ギョウムジョウ</t>
    </rPh>
    <rPh sb="37" eb="38">
      <t>シ</t>
    </rPh>
    <rPh sb="39" eb="40">
      <t>エ</t>
    </rPh>
    <rPh sb="41" eb="44">
      <t>リヨウシャ</t>
    </rPh>
    <rPh sb="47" eb="49">
      <t>カゾク</t>
    </rPh>
    <rPh sb="50" eb="52">
      <t>コジン</t>
    </rPh>
    <rPh sb="52" eb="54">
      <t>ジョウホウ</t>
    </rPh>
    <rPh sb="55" eb="56">
      <t>モ</t>
    </rPh>
    <rPh sb="61" eb="63">
      <t>キンシ</t>
    </rPh>
    <rPh sb="65" eb="67">
      <t>キサイ</t>
    </rPh>
    <phoneticPr fontId="3"/>
  </si>
  <si>
    <t>　利用者やその家族の個人情報をサービス担当者会議等で使用することについて、利用者やその家族から個人情報使用同意書等で同意を得ていますか。</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</si>
  <si>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事業所を広告する場合には、内容が虚偽又は誇大なものとならないようにしていますか。</t>
    <rPh sb="1" eb="4">
      <t>ジギョウショ</t>
    </rPh>
    <rPh sb="5" eb="7">
      <t>コウコク</t>
    </rPh>
    <rPh sb="9" eb="11">
      <t>バアイ</t>
    </rPh>
    <rPh sb="14" eb="16">
      <t>ナイヨウ</t>
    </rPh>
    <rPh sb="17" eb="19">
      <t>キョギ</t>
    </rPh>
    <rPh sb="19" eb="20">
      <t>マタ</t>
    </rPh>
    <rPh sb="21" eb="23">
      <t>コダイ</t>
    </rPh>
    <phoneticPr fontId="3"/>
  </si>
  <si>
    <t>　介護支援専門員に対して、居宅サービス計画の作成又は変更に関し、特定の居宅サービス事業者等によるサービスを位置付けるべき旨の指示を行っていませんか。（行っていなければ○）</t>
    <rPh sb="1" eb="3">
      <t>カイゴ</t>
    </rPh>
    <rPh sb="3" eb="5">
      <t>シエン</t>
    </rPh>
    <rPh sb="5" eb="8">
      <t>センモンイン</t>
    </rPh>
    <rPh sb="9" eb="10">
      <t>タイ</t>
    </rPh>
    <rPh sb="13" eb="15">
      <t>キョタク</t>
    </rPh>
    <rPh sb="19" eb="21">
      <t>ケイカク</t>
    </rPh>
    <rPh sb="22" eb="24">
      <t>サクセイ</t>
    </rPh>
    <rPh sb="24" eb="25">
      <t>マタ</t>
    </rPh>
    <rPh sb="26" eb="28">
      <t>ヘンコウ</t>
    </rPh>
    <rPh sb="29" eb="30">
      <t>カン</t>
    </rPh>
    <rPh sb="32" eb="34">
      <t>トクテイ</t>
    </rPh>
    <rPh sb="35" eb="37">
      <t>キョタク</t>
    </rPh>
    <rPh sb="41" eb="44">
      <t>ジギョウシャ</t>
    </rPh>
    <rPh sb="44" eb="45">
      <t>トウ</t>
    </rPh>
    <rPh sb="53" eb="55">
      <t>イチ</t>
    </rPh>
    <rPh sb="55" eb="56">
      <t>ヅ</t>
    </rPh>
    <rPh sb="60" eb="61">
      <t>ムネ</t>
    </rPh>
    <rPh sb="62" eb="64">
      <t>シジ</t>
    </rPh>
    <rPh sb="65" eb="66">
      <t>オコ</t>
    </rPh>
    <rPh sb="75" eb="76">
      <t>オコ</t>
    </rPh>
    <phoneticPr fontId="3"/>
  </si>
  <si>
    <t>　利用者に対して、居宅サービス計画の作成又は変更に関し、特定の居宅サービス事業者等によるサービスを利用すべき旨の指示を行っていませんか。（行っていなければ○）</t>
    <rPh sb="1" eb="4">
      <t>リヨウシャ</t>
    </rPh>
    <rPh sb="5" eb="6">
      <t>タイ</t>
    </rPh>
    <rPh sb="9" eb="11">
      <t>キョタク</t>
    </rPh>
    <rPh sb="15" eb="17">
      <t>ケイカク</t>
    </rPh>
    <rPh sb="18" eb="20">
      <t>サクセイ</t>
    </rPh>
    <rPh sb="20" eb="21">
      <t>マタ</t>
    </rPh>
    <rPh sb="22" eb="24">
      <t>ヘンコウ</t>
    </rPh>
    <rPh sb="25" eb="26">
      <t>カン</t>
    </rPh>
    <rPh sb="28" eb="30">
      <t>トクテイ</t>
    </rPh>
    <rPh sb="31" eb="33">
      <t>キョタク</t>
    </rPh>
    <rPh sb="37" eb="40">
      <t>ジギョウシャ</t>
    </rPh>
    <rPh sb="40" eb="41">
      <t>トウ</t>
    </rPh>
    <rPh sb="49" eb="51">
      <t>リヨウ</t>
    </rPh>
    <rPh sb="54" eb="55">
      <t>ムネ</t>
    </rPh>
    <rPh sb="56" eb="58">
      <t>シジ</t>
    </rPh>
    <rPh sb="59" eb="60">
      <t>オコ</t>
    </rPh>
    <rPh sb="69" eb="7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</si>
  <si>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rPh sb="57" eb="59">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</si>
  <si>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</si>
  <si>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</si>
  <si>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</si>
  <si>
    <t>　自らが居宅サービス計画に位置付けた指定居宅サービス又は指定地域密着型サービスに対する苦情の国民健康保険団体連合会への申立てに関して、利用者に対し必要な援助を行っていますか。</t>
  </si>
  <si>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</si>
  <si>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</si>
  <si>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指定居宅介護支援の提供により事故が発生した場合には、関係する市町村、当該利用者の家族等に対して速やかに連絡を行っていますか。</t>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</si>
  <si>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指定居宅介護支援の提供により事故が発生した場合には、必要な措置を講じていますか。</t>
    <rPh sb="10" eb="12">
      <t>テイキョウ</t>
    </rPh>
    <rPh sb="15" eb="17">
      <t>ジコ</t>
    </rPh>
    <rPh sb="18" eb="20">
      <t>ハッセイ</t>
    </rPh>
    <rPh sb="22" eb="24">
      <t>バアイ</t>
    </rPh>
    <rPh sb="27" eb="29">
      <t>ヒツヨウ</t>
    </rPh>
    <rPh sb="30" eb="32">
      <t>ソチ</t>
    </rPh>
    <rPh sb="33" eb="34">
      <t>コウ</t>
    </rPh>
    <phoneticPr fontId="3"/>
  </si>
  <si>
    <t>　指定居宅介護支援の提供により事故が発生した場合には、当該事故の状況及び処置について記録し５年間保存していますか。</t>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rPh sb="46" eb="48">
      <t>ネンカン</t>
    </rPh>
    <rPh sb="48" eb="50">
      <t>ホゾン</t>
    </rPh>
    <phoneticPr fontId="3"/>
  </si>
  <si>
    <t>　指定居宅介護支援の提供により賠償すべき事故が発生した場合には、損害賠償を速やかに行っていますか。</t>
    <rPh sb="1" eb="3">
      <t>シテイ</t>
    </rPh>
    <rPh sb="3" eb="5">
      <t>キョタク</t>
    </rPh>
    <rPh sb="5" eb="7">
      <t>カイゴ</t>
    </rPh>
    <rPh sb="7" eb="9">
      <t>シエン</t>
    </rPh>
    <rPh sb="10" eb="12">
      <t>テイキョウ</t>
    </rPh>
    <rPh sb="15" eb="17">
      <t>バイショウ</t>
    </rPh>
    <rPh sb="20" eb="22">
      <t>ジコ</t>
    </rPh>
    <rPh sb="23" eb="25">
      <t>ハッセイ</t>
    </rPh>
    <rPh sb="27" eb="29">
      <t>バアイ</t>
    </rPh>
    <rPh sb="32" eb="34">
      <t>ソンガイ</t>
    </rPh>
    <rPh sb="34" eb="36">
      <t>バイショウ</t>
    </rPh>
    <rPh sb="37" eb="38">
      <t>スミ</t>
    </rPh>
    <rPh sb="41" eb="42">
      <t>オコナ</t>
    </rPh>
    <phoneticPr fontId="3"/>
  </si>
  <si>
    <t>　事業所ごとに経理を区分し、指定居宅介護支援の事業の会計とその他の事業の会計を区分していますか。</t>
    <rPh sb="1" eb="4">
      <t>ジギョウショ</t>
    </rPh>
    <rPh sb="7" eb="9">
      <t>ケイリ</t>
    </rPh>
    <rPh sb="10" eb="12">
      <t>クブン</t>
    </rPh>
    <rPh sb="14" eb="16">
      <t>シテイ</t>
    </rPh>
    <rPh sb="16" eb="18">
      <t>キョタク</t>
    </rPh>
    <rPh sb="18" eb="20">
      <t>カイゴ</t>
    </rPh>
    <rPh sb="20" eb="22">
      <t>シエン</t>
    </rPh>
    <rPh sb="23" eb="25">
      <t>ジギョウ</t>
    </rPh>
    <rPh sb="26" eb="28">
      <t>カイケイ</t>
    </rPh>
    <rPh sb="31" eb="32">
      <t>タ</t>
    </rPh>
    <rPh sb="33" eb="35">
      <t>ジギョウ</t>
    </rPh>
    <rPh sb="36" eb="38">
      <t>カイケイ</t>
    </rPh>
    <rPh sb="39" eb="41">
      <t>クブン</t>
    </rPh>
    <phoneticPr fontId="3"/>
  </si>
  <si>
    <t>　利用者の要介護状態の軽減又は悪化の防止に資するよう行うとともに、医療サービスとの連携に十分配慮して、指定居宅介護支援を提供していますか。</t>
    <rPh sb="1" eb="4">
      <t>リヨウシャ</t>
    </rPh>
    <rPh sb="5" eb="8">
      <t>ヨウカイゴ</t>
    </rPh>
    <rPh sb="8" eb="10">
      <t>ジョウタイ</t>
    </rPh>
    <rPh sb="11" eb="13">
      <t>ケイゲン</t>
    </rPh>
    <rPh sb="13" eb="14">
      <t>マタ</t>
    </rPh>
    <rPh sb="15" eb="17">
      <t>アッカ</t>
    </rPh>
    <rPh sb="18" eb="20">
      <t>ボウシ</t>
    </rPh>
    <rPh sb="21" eb="22">
      <t>シ</t>
    </rPh>
    <rPh sb="26" eb="27">
      <t>オコナ</t>
    </rPh>
    <rPh sb="33" eb="35">
      <t>イリョウ</t>
    </rPh>
    <rPh sb="41" eb="43">
      <t>レンケイ</t>
    </rPh>
    <rPh sb="44" eb="46">
      <t>ジュウブン</t>
    </rPh>
    <rPh sb="46" eb="48">
      <t>ハイリョ</t>
    </rPh>
    <rPh sb="51" eb="53">
      <t>シテイ</t>
    </rPh>
    <rPh sb="53" eb="55">
      <t>キョタク</t>
    </rPh>
    <rPh sb="55" eb="57">
      <t>カイゴ</t>
    </rPh>
    <rPh sb="57" eb="59">
      <t>シエン</t>
    </rPh>
    <rPh sb="60" eb="62">
      <t>テイキョウ</t>
    </rPh>
    <phoneticPr fontId="3"/>
  </si>
  <si>
    <t>　事業者自らが提供する指定居宅介護支援の質の評価を行い、常にその改善を図っていますか。</t>
    <rPh sb="1" eb="4">
      <t>ジギョウシャ</t>
    </rPh>
    <rPh sb="4" eb="5">
      <t>ミズカ</t>
    </rPh>
    <rPh sb="7" eb="9">
      <t>テイキョウ</t>
    </rPh>
    <rPh sb="11" eb="13">
      <t>シテイ</t>
    </rPh>
    <rPh sb="13" eb="15">
      <t>キョタク</t>
    </rPh>
    <rPh sb="15" eb="17">
      <t>カイゴ</t>
    </rPh>
    <rPh sb="17" eb="19">
      <t>シエン</t>
    </rPh>
    <rPh sb="20" eb="21">
      <t>シツ</t>
    </rPh>
    <rPh sb="22" eb="24">
      <t>ヒョウカ</t>
    </rPh>
    <rPh sb="25" eb="26">
      <t>オコ</t>
    </rPh>
    <rPh sb="28" eb="29">
      <t>ツネ</t>
    </rPh>
    <rPh sb="32" eb="34">
      <t>カイゼン</t>
    </rPh>
    <rPh sb="35" eb="36">
      <t>ハカ</t>
    </rPh>
    <phoneticPr fontId="3"/>
  </si>
  <si>
    <t>【介護保険施設への紹介その他の便宜の提供】
　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</si>
  <si>
    <t>　常勤かつ専従の主任介護支援専門員を配置していますか。</t>
    <rPh sb="1" eb="3">
      <t>ジョウキン</t>
    </rPh>
    <rPh sb="5" eb="7">
      <t>センジュウ</t>
    </rPh>
    <rPh sb="8" eb="10">
      <t>シュニン</t>
    </rPh>
    <rPh sb="10" eb="12">
      <t>カイゴ</t>
    </rPh>
    <rPh sb="12" eb="14">
      <t>シエン</t>
    </rPh>
    <rPh sb="14" eb="17">
      <t>センモンイン</t>
    </rPh>
    <rPh sb="18" eb="20">
      <t>ハイチ</t>
    </rPh>
    <phoneticPr fontId="3"/>
  </si>
  <si>
    <t xml:space="preserve"> 保険者の指示に従い過誤調整等を行ってください。</t>
    <phoneticPr fontId="3"/>
  </si>
  <si>
    <t>）</t>
    <phoneticPr fontId="3"/>
  </si>
  <si>
    <t>（</t>
    <phoneticPr fontId="3"/>
  </si>
  <si>
    <t>　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99" eb="100">
      <t>コウ</t>
    </rPh>
    <phoneticPr fontId="3"/>
  </si>
  <si>
    <t>　定期的に業務継続計画の見直しを行い、必要に応じて業務継続計画の変更を行っていますか。</t>
    <rPh sb="35" eb="36">
      <t>オコナ</t>
    </rPh>
    <phoneticPr fontId="3"/>
  </si>
  <si>
    <t>加算Ⅰ</t>
    <rPh sb="0" eb="2">
      <t>カサン</t>
    </rPh>
    <phoneticPr fontId="3"/>
  </si>
  <si>
    <t>加算Ⅱ</t>
    <rPh sb="0" eb="2">
      <t>カサン</t>
    </rPh>
    <phoneticPr fontId="3"/>
  </si>
  <si>
    <t>加算Ⅲ</t>
    <rPh sb="0" eb="2">
      <t>カサン</t>
    </rPh>
    <phoneticPr fontId="3"/>
  </si>
  <si>
    <t>項目（算定要件）</t>
    <rPh sb="0" eb="2">
      <t>コウモク</t>
    </rPh>
    <rPh sb="3" eb="5">
      <t>サンテイ</t>
    </rPh>
    <rPh sb="5" eb="7">
      <t>ヨウケン</t>
    </rPh>
    <phoneticPr fontId="3"/>
  </si>
  <si>
    <t>適否</t>
    <rPh sb="0" eb="2">
      <t>テキヒ</t>
    </rPh>
    <phoneticPr fontId="3"/>
  </si>
  <si>
    <t>　↓うち地域包括支援センターから紹介された支援困難事例</t>
    <rPh sb="4" eb="6">
      <t>チイキ</t>
    </rPh>
    <rPh sb="6" eb="8">
      <t>ホウカツ</t>
    </rPh>
    <rPh sb="8" eb="10">
      <t>シエン</t>
    </rPh>
    <rPh sb="16" eb="18">
      <t>ショウカイ</t>
    </rPh>
    <rPh sb="21" eb="23">
      <t>シエン</t>
    </rPh>
    <rPh sb="23" eb="25">
      <t>コンナン</t>
    </rPh>
    <rPh sb="25" eb="27">
      <t>ジレイ</t>
    </rPh>
    <phoneticPr fontId="3"/>
  </si>
  <si>
    <t>－</t>
    <phoneticPr fontId="3"/>
  </si>
  <si>
    <t>＝</t>
    <phoneticPr fontId="3"/>
  </si>
  <si>
    <t>－</t>
    <phoneticPr fontId="3"/>
  </si>
  <si>
    <t>＝</t>
    <phoneticPr fontId="3"/>
  </si>
  <si>
    <t>＝</t>
    <phoneticPr fontId="3"/>
  </si>
  <si>
    <t>（Ａ）</t>
    <phoneticPr fontId="3"/>
  </si>
  <si>
    <t>（Ｂ）</t>
    <phoneticPr fontId="3"/>
  </si>
  <si>
    <t>利用者数</t>
    <rPh sb="0" eb="3">
      <t>リヨウシャ</t>
    </rPh>
    <rPh sb="3" eb="4">
      <t>カズ</t>
    </rPh>
    <phoneticPr fontId="3"/>
  </si>
  <si>
    <t>（Ａ）</t>
    <phoneticPr fontId="3"/>
  </si>
  <si>
    <t>介護支援専門員数</t>
    <rPh sb="0" eb="2">
      <t>カイゴ</t>
    </rPh>
    <rPh sb="2" eb="4">
      <t>シエン</t>
    </rPh>
    <rPh sb="4" eb="7">
      <t>センモンイン</t>
    </rPh>
    <rPh sb="7" eb="8">
      <t>カズ</t>
    </rPh>
    <phoneticPr fontId="3"/>
  </si>
  <si>
    <t>Ａ／Ｂ＜４５</t>
    <phoneticPr fontId="3"/>
  </si>
  <si>
    <t>　特定事業所医療介護連携加算　算定チェック表</t>
    <rPh sb="1" eb="3">
      <t>トクテイ</t>
    </rPh>
    <rPh sb="3" eb="6">
      <t>ジギョウショ</t>
    </rPh>
    <rPh sb="6" eb="8">
      <t>イリョウ</t>
    </rPh>
    <rPh sb="8" eb="10">
      <t>カイゴ</t>
    </rPh>
    <rPh sb="10" eb="12">
      <t>レンケイ</t>
    </rPh>
    <rPh sb="12" eb="14">
      <t>カサン</t>
    </rPh>
    <rPh sb="15" eb="17">
      <t>サンテイ</t>
    </rPh>
    <rPh sb="21" eb="22">
      <t>ヒョウ</t>
    </rPh>
    <phoneticPr fontId="3"/>
  </si>
  <si>
    <t>　特定事業所加算（A）算定チェック表</t>
    <rPh sb="1" eb="3">
      <t>トクテイ</t>
    </rPh>
    <rPh sb="3" eb="6">
      <t>ジギョウショ</t>
    </rPh>
    <rPh sb="6" eb="8">
      <t>カサン</t>
    </rPh>
    <rPh sb="11" eb="13">
      <t>サンテイ</t>
    </rPh>
    <rPh sb="17" eb="18">
      <t>ヒョウ</t>
    </rPh>
    <phoneticPr fontId="3"/>
  </si>
  <si>
    <t>Ａ／Ｂ＜４０</t>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</si>
  <si>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</si>
  <si>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</si>
  <si>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</si>
  <si>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</si>
  <si>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</si>
  <si>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</si>
  <si>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</si>
  <si>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</si>
  <si>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</si>
  <si>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初回加算</t>
    <rPh sb="0" eb="2">
      <t>ショカイ</t>
    </rPh>
    <rPh sb="2" eb="4">
      <t>カサン</t>
    </rPh>
    <phoneticPr fontId="3"/>
  </si>
  <si>
    <t>特定事業所加算</t>
    <rPh sb="0" eb="2">
      <t>トクテイ</t>
    </rPh>
    <rPh sb="2" eb="5">
      <t>ジギョウショ</t>
    </rPh>
    <rPh sb="5" eb="7">
      <t>カサン</t>
    </rPh>
    <phoneticPr fontId="3"/>
  </si>
  <si>
    <t>特定事業所医療介護連携加算</t>
  </si>
  <si>
    <t>退院・退所加算</t>
  </si>
  <si>
    <t>通院時情報連携加算</t>
  </si>
  <si>
    <t>ターミナルケアマネジメント加算</t>
  </si>
  <si>
    <t>介護予防認知症対応型通所介護・認知症対応型通所介護</t>
    <rPh sb="0" eb="2">
      <t>カイゴ</t>
    </rPh>
    <rPh sb="2" eb="4">
      <t>ヨボウ</t>
    </rPh>
    <rPh sb="4" eb="7">
      <t>ニンチショウ</t>
    </rPh>
    <rPh sb="7" eb="10">
      <t>タイオウガタ</t>
    </rPh>
    <rPh sb="10" eb="12">
      <t>ツウショ</t>
    </rPh>
    <rPh sb="12" eb="14">
      <t>カイゴ</t>
    </rPh>
    <rPh sb="15" eb="18">
      <t>ニンチショウ</t>
    </rPh>
    <rPh sb="18" eb="21">
      <t>タイオウガタ</t>
    </rPh>
    <rPh sb="21" eb="23">
      <t>ツウショ</t>
    </rPh>
    <rPh sb="23" eb="25">
      <t>カイゴ</t>
    </rPh>
    <phoneticPr fontId="3"/>
  </si>
  <si>
    <t>適</t>
    <rPh sb="0" eb="1">
      <t>テキ</t>
    </rPh>
    <phoneticPr fontId="3"/>
  </si>
  <si>
    <t>適・否</t>
    <rPh sb="0" eb="1">
      <t>テキ</t>
    </rPh>
    <rPh sb="2" eb="3">
      <t>ヒ</t>
    </rPh>
    <phoneticPr fontId="3"/>
  </si>
  <si>
    <t>初回加算　算定チェック表</t>
    <rPh sb="0" eb="2">
      <t>ショカイ</t>
    </rPh>
    <phoneticPr fontId="3"/>
  </si>
  <si>
    <t>　居宅サービス計画の策定に際し、下記Ａ～Ｃのいずれかの要件を満たし、アセスメントを実施したものについてのみ算定していますか。</t>
    <phoneticPr fontId="3"/>
  </si>
  <si>
    <t>　運営基準減算が適用されている場合、当該加算を算定していませんか。</t>
    <phoneticPr fontId="3"/>
  </si>
  <si>
    <t>　当該加算を算定する場合、退院・退所加算を算定していませんか。</t>
    <phoneticPr fontId="3"/>
  </si>
  <si>
    <t>入院時情報連携加算</t>
    <phoneticPr fontId="3"/>
  </si>
  <si>
    <t>　利用者１人につき１月に１回を限度として算定していますか。</t>
    <phoneticPr fontId="3"/>
  </si>
  <si>
    <t xml:space="preserve">  情報提供を行った日時、場所（医療機関に出向いた場合）、内容、提供手段(面談等)等について居宅サービス計画等に記録していますか。</t>
    <phoneticPr fontId="3"/>
  </si>
  <si>
    <t>適否</t>
    <rPh sb="0" eb="1">
      <t>テキ</t>
    </rPh>
    <rPh sb="1" eb="2">
      <t>ヒ</t>
    </rPh>
    <phoneticPr fontId="3"/>
  </si>
  <si>
    <t>退院・退所加算　算定チェック表</t>
    <rPh sb="0" eb="2">
      <t>タイイン</t>
    </rPh>
    <rPh sb="3" eb="5">
      <t>タイショ</t>
    </rPh>
    <rPh sb="5" eb="7">
      <t>カサン</t>
    </rPh>
    <phoneticPr fontId="3"/>
  </si>
  <si>
    <t>　病院等の職員と面談を行い、利用者に関する必要な情報の提供を退院･退所前または退院後７日以内に受けた上で、居宅サービス計画を作成し、居宅サービス又は地域密着型サービスの利用開始月に利用に関する調整を行っていますか。</t>
    <phoneticPr fontId="3"/>
  </si>
  <si>
    <t>　利用者に関する必要な情報の提供の方法・回数によって算定区分を区別していますか。</t>
    <phoneticPr fontId="3"/>
  </si>
  <si>
    <t>通院時情報連携加算　算定チェック表</t>
    <phoneticPr fontId="3"/>
  </si>
  <si>
    <t>緊急時等居宅カンファレンス加算</t>
    <phoneticPr fontId="3"/>
  </si>
  <si>
    <t>緊急時等居宅カンファレンス加算　算定チェック表</t>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</si>
  <si>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ますか。</t>
    <phoneticPr fontId="3"/>
  </si>
  <si>
    <t>　利用者１人につき、１月に２回を限度として算定していますか。</t>
    <phoneticPr fontId="3"/>
  </si>
  <si>
    <t>　カンファレンスの実施日(指導した日が異なる場合は指導日もあわせて)、カンファレンスに参加した医療関係職種等の氏名及びそのカンファレンスの要点を居宅サービス計画等に記載していますか。</t>
    <phoneticPr fontId="3"/>
  </si>
  <si>
    <t>　利用者の状態像等が大きく変化している場合等、必要に応じて、速やかに居宅サービス計画を変更し、居宅サービス及び地域密着型サービスの調整を行うなど適切に対応していますか。</t>
    <phoneticPr fontId="3"/>
  </si>
  <si>
    <t>ターミナルケアマネジメント加算　算定チェック表</t>
    <phoneticPr fontId="3"/>
  </si>
  <si>
    <t>　死亡日及び死亡日前１４日以内に２日以上、利用者又はその家族の同意を得て、当該利用者の居宅を訪問し、利用者の心身の状況等を記録するとともに、主治の医師及び居宅サービス事業者に提供していますか。</t>
    <phoneticPr fontId="3"/>
  </si>
  <si>
    <t>　当該利用者について、２４時間連絡できる体制を確保するとともに、必要に応じて居宅介護支援を提供できる体制を整備していますか。</t>
    <phoneticPr fontId="3"/>
  </si>
  <si>
    <t>特定事業所集中減算</t>
    <phoneticPr fontId="3"/>
  </si>
  <si>
    <t>特定事業所集中減算　算定チェック表</t>
    <phoneticPr fontId="3"/>
  </si>
  <si>
    <t>　対象サービスそれぞれについて、１つでも紹介率最高法人の紹介率が８０％を超えた場合、報告書を市町村に提出していますか。</t>
    <phoneticPr fontId="3"/>
  </si>
  <si>
    <t>運営基準減算</t>
    <phoneticPr fontId="3"/>
  </si>
  <si>
    <t>運営基準減算　算定チェック表</t>
    <phoneticPr fontId="3"/>
  </si>
  <si>
    <t>【計画作成（変更）時の訪問、面接】
　居宅サービス計画を作成（変更）するにあたって、利用者の居宅を訪問し、利用者及びその家族に面接をしていますか。</t>
    <phoneticPr fontId="3"/>
  </si>
  <si>
    <t>【計画原案の説明・同意】
　居宅サービス計画の原案の内容について利用者又はその家族に対して説明し、文書により利用者の同意を得ていますか。</t>
    <phoneticPr fontId="3"/>
  </si>
  <si>
    <t>【計画の交付】
　居宅サービス計画を利用者及び全てのサービス事業者の担当者に交付していますか。
　※居宅サービス計画の変更の場合も同様</t>
    <phoneticPr fontId="3"/>
  </si>
  <si>
    <t>※特定事業所集中減算については、藤沢市ホームページ（ホーム＞健康・福祉・子育て＞福祉＞介護保険＞事業者向け＞居宅介護支援＞特定事業所集中減算について）を参照してください。</t>
    <phoneticPr fontId="3"/>
  </si>
  <si>
    <r>
      <t>前６か月の介護支援専門員の員数を、</t>
    </r>
    <r>
      <rPr>
        <u/>
        <sz val="11"/>
        <color theme="1"/>
        <rFont val="ＭＳ Ｐゴシック"/>
        <family val="3"/>
        <charset val="128"/>
        <scheme val="major"/>
      </rPr>
      <t>常勤換算後の人数ではなく、実人数（延べ人数）で</t>
    </r>
    <rPh sb="0" eb="1">
      <t>マエ</t>
    </rPh>
    <rPh sb="3" eb="4">
      <t>ゲツ</t>
    </rPh>
    <rPh sb="34" eb="35">
      <t>ノ</t>
    </rPh>
    <rPh sb="36" eb="38">
      <t>ニンズウ</t>
    </rPh>
    <phoneticPr fontId="3"/>
  </si>
  <si>
    <r>
      <t>（１）前６か月の介護支援専門員の員数を、</t>
    </r>
    <r>
      <rPr>
        <u/>
        <sz val="11"/>
        <color theme="1"/>
        <rFont val="ＭＳ Ｐゴシック"/>
        <family val="3"/>
        <charset val="128"/>
        <scheme val="major"/>
      </rPr>
      <t>常勤換算後の人数で記載してください。</t>
    </r>
    <rPh sb="3" eb="4">
      <t>マエ</t>
    </rPh>
    <rPh sb="6" eb="7">
      <t>ツキ</t>
    </rPh>
    <rPh sb="29" eb="31">
      <t>キサイ</t>
    </rPh>
    <phoneticPr fontId="3"/>
  </si>
  <si>
    <t>　居宅介護支援の提供開始に際し、あらかじめ利用者又はその家族に対して、利用者について、病院又は診療所に入院する必要が生じた場合には、当該利用者に係る介護支援専門員の氏名及び連絡先を当該病院又は診療所に伝えるよう依頼していますか。</t>
    <phoneticPr fontId="3"/>
  </si>
  <si>
    <t>　</t>
  </si>
  <si>
    <t>虐待の防止のための指針を整備している。</t>
    <phoneticPr fontId="3"/>
  </si>
  <si>
    <t>上記に掲げる措置を適切に実施するための担当者を置いている。</t>
    <phoneticPr fontId="3"/>
  </si>
  <si>
    <t>　・居宅サービス計画</t>
    <rPh sb="2" eb="4">
      <t>キョタク</t>
    </rPh>
    <rPh sb="8" eb="10">
      <t>ケイカク</t>
    </rPh>
    <phoneticPr fontId="3"/>
  </si>
  <si>
    <t>　・アセスメント結果の記録</t>
    <rPh sb="8" eb="10">
      <t>ケッカ</t>
    </rPh>
    <rPh sb="11" eb="13">
      <t>キロク</t>
    </rPh>
    <phoneticPr fontId="3"/>
  </si>
  <si>
    <t>　・サービス担当者会議等の記録</t>
    <rPh sb="6" eb="9">
      <t>タントウシャ</t>
    </rPh>
    <rPh sb="9" eb="11">
      <t>カイギ</t>
    </rPh>
    <rPh sb="11" eb="12">
      <t>トウ</t>
    </rPh>
    <rPh sb="13" eb="15">
      <t>キロク</t>
    </rPh>
    <phoneticPr fontId="3"/>
  </si>
  <si>
    <t>　・モニタリングの結果の記録</t>
    <rPh sb="9" eb="11">
      <t>ケッカ</t>
    </rPh>
    <rPh sb="12" eb="14">
      <t>キロク</t>
    </rPh>
    <phoneticPr fontId="3"/>
  </si>
  <si>
    <t>（</t>
    <phoneticPr fontId="3"/>
  </si>
  <si>
    <t>（</t>
    <phoneticPr fontId="3"/>
  </si>
  <si>
    <t>）</t>
    <phoneticPr fontId="3"/>
  </si>
  <si>
    <t>感染症予防及びまん延防止のための指針を整備している。</t>
    <phoneticPr fontId="3"/>
  </si>
  <si>
    <t>感染症予防及びまん延防止のための対策を検討する委員会をおおむね６月に１回以上開催するとともに、その結果について、介護支援専門員に周知徹底を図っている。</t>
    <phoneticPr fontId="3"/>
  </si>
  <si>
    <t>時間</t>
    <phoneticPr fontId="3"/>
  </si>
  <si>
    <t>主任介護支援専門員資格の有無</t>
    <rPh sb="0" eb="2">
      <t>シュニン</t>
    </rPh>
    <rPh sb="2" eb="4">
      <t>カイゴ</t>
    </rPh>
    <rPh sb="4" eb="6">
      <t>シエン</t>
    </rPh>
    <rPh sb="6" eb="9">
      <t>センモンイン</t>
    </rPh>
    <rPh sb="9" eb="11">
      <t>シカク</t>
    </rPh>
    <rPh sb="12" eb="14">
      <t>ウム</t>
    </rPh>
    <phoneticPr fontId="3"/>
  </si>
  <si>
    <t>介護支援専門員登録番号</t>
    <phoneticPr fontId="3"/>
  </si>
  <si>
    <t>常勤専従</t>
    <phoneticPr fontId="3"/>
  </si>
  <si>
    <t>常勤兼務</t>
    <phoneticPr fontId="3"/>
  </si>
  <si>
    <t>□</t>
  </si>
  <si>
    <t>氏　　名</t>
    <rPh sb="0" eb="1">
      <t>シ</t>
    </rPh>
    <rPh sb="3" eb="4">
      <t>メイ</t>
    </rPh>
    <phoneticPr fontId="3"/>
  </si>
  <si>
    <t>職　　種</t>
    <rPh sb="0" eb="1">
      <t>ショク</t>
    </rPh>
    <rPh sb="3" eb="4">
      <t>タネ</t>
    </rPh>
    <phoneticPr fontId="3"/>
  </si>
  <si>
    <t>月</t>
    <rPh sb="0" eb="1">
      <t>ツキ</t>
    </rPh>
    <phoneticPr fontId="3"/>
  </si>
  <si>
    <t>※秘密保持に関しては、従業者の雇用時に個人情報等の秘密を保持すべき旨を書類で交わして
　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8" eb="49">
      <t>トウ</t>
    </rPh>
    <rPh sb="50" eb="52">
      <t>ソチ</t>
    </rPh>
    <rPh sb="53" eb="54">
      <t>コウ</t>
    </rPh>
    <phoneticPr fontId="3"/>
  </si>
  <si>
    <t>【地域ケア会議への協力】
　地域ケア会議において、個別のケアマネジメントの事例提供の求めがあった場合には、これに協力するよう努めていますか。
※地域ケア会議とは、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phoneticPr fontId="3"/>
  </si>
  <si>
    <t>サービス種類名：居宅介護支援</t>
    <rPh sb="4" eb="6">
      <t>シュルイ</t>
    </rPh>
    <rPh sb="6" eb="7">
      <t>メイ</t>
    </rPh>
    <rPh sb="8" eb="10">
      <t>キョタク</t>
    </rPh>
    <rPh sb="10" eb="12">
      <t>カイゴ</t>
    </rPh>
    <rPh sb="12" eb="14">
      <t>シエン</t>
    </rPh>
    <phoneticPr fontId="3"/>
  </si>
  <si>
    <t>No</t>
    <phoneticPr fontId="3"/>
  </si>
  <si>
    <t>No</t>
    <phoneticPr fontId="3"/>
  </si>
  <si>
    <t>Ｎｏ</t>
    <phoneticPr fontId="3"/>
  </si>
  <si>
    <t>Ｎｏ</t>
    <phoneticPr fontId="3"/>
  </si>
  <si>
    <t>Ａ／Ｂ≧０．４</t>
    <phoneticPr fontId="3"/>
  </si>
  <si>
    <t>※要介護３、４、５の利用者の割合が４０％以上であることについては
　毎月その割合を記録しておく必要があります。</t>
    <rPh sb="1" eb="2">
      <t>ヨウ</t>
    </rPh>
    <rPh sb="2" eb="4">
      <t>カイゴ</t>
    </rPh>
    <rPh sb="10" eb="13">
      <t>リヨウシャ</t>
    </rPh>
    <rPh sb="14" eb="16">
      <t>ワリアイ</t>
    </rPh>
    <rPh sb="20" eb="22">
      <t>イジョウ</t>
    </rPh>
    <rPh sb="34" eb="36">
      <t>マイツキ</t>
    </rPh>
    <rPh sb="38" eb="40">
      <t>ワリアイ</t>
    </rPh>
    <rPh sb="41" eb="43">
      <t>キロク</t>
    </rPh>
    <rPh sb="47" eb="49">
      <t>ヒツヨウ</t>
    </rPh>
    <phoneticPr fontId="3"/>
  </si>
  <si>
    <t>　常勤かつ専従の主任介護支援専門員を２名以上配置していますか。　　　　　　　　　　　　　　　　　　　　　　　　　　　　　　　　　　　　　　　　　　　　　　　　　　　　　　　　　　　　　　　　　　　　　　　　　　　　　　　　　　　　　　　　　　　　　　　　　　　　　　　　　　　　　　　　　　　　　　　　　　　　　　　　　　　　　　　　　　　　　</t>
    <rPh sb="1" eb="3">
      <t>ジョウキン</t>
    </rPh>
    <rPh sb="5" eb="7">
      <t>センジュウ</t>
    </rPh>
    <rPh sb="8" eb="10">
      <t>シュニン</t>
    </rPh>
    <rPh sb="10" eb="12">
      <t>カイゴ</t>
    </rPh>
    <rPh sb="12" eb="14">
      <t>シエン</t>
    </rPh>
    <rPh sb="14" eb="17">
      <t>センモンイン</t>
    </rPh>
    <rPh sb="19" eb="20">
      <t>メイ</t>
    </rPh>
    <rPh sb="20" eb="22">
      <t>イジョウ</t>
    </rPh>
    <rPh sb="22" eb="24">
      <t>ハイチ</t>
    </rPh>
    <phoneticPr fontId="3"/>
  </si>
  <si>
    <t>　利用者に関する情報又はサービス提供に当たっての留意事項に係る伝達等を目的とした会議を、定期的に（おおむね週１回以上）開催し、議事録を２年間保存していますか。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4" eb="47">
      <t>テイキテキ</t>
    </rPh>
    <rPh sb="53" eb="54">
      <t>シュウ</t>
    </rPh>
    <rPh sb="55" eb="56">
      <t>カイ</t>
    </rPh>
    <rPh sb="56" eb="58">
      <t>イジョウ</t>
    </rPh>
    <rPh sb="59" eb="61">
      <t>カイサイ</t>
    </rPh>
    <rPh sb="63" eb="65">
      <t>ギジ</t>
    </rPh>
    <rPh sb="68" eb="70">
      <t>ネンカン</t>
    </rPh>
    <rPh sb="70" eb="72">
      <t>ホゾン</t>
    </rPh>
    <phoneticPr fontId="3"/>
  </si>
  <si>
    <t>　２４時間連絡体制を確保し、かつ、必要に応じて利用者等の相談に対応する体制を確保していますか。</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phoneticPr fontId="3"/>
  </si>
  <si>
    <t>　算定日が属する月の利用者総数のうち、要介護３，４，５の利用者の占める割合が40％以上ですか。
（届出を行う月の前月の利用者数について以下に記入）</t>
    <rPh sb="1" eb="3">
      <t>サンテイ</t>
    </rPh>
    <rPh sb="3" eb="4">
      <t>ヒ</t>
    </rPh>
    <rPh sb="5" eb="6">
      <t>ゾク</t>
    </rPh>
    <rPh sb="8" eb="9">
      <t>ツキ</t>
    </rPh>
    <rPh sb="10" eb="13">
      <t>リヨウシャ</t>
    </rPh>
    <rPh sb="13" eb="15">
      <t>ソウスウ</t>
    </rPh>
    <rPh sb="19" eb="22">
      <t>ヨウカイゴ</t>
    </rPh>
    <rPh sb="28" eb="31">
      <t>リヨウシャ</t>
    </rPh>
    <rPh sb="32" eb="33">
      <t>シ</t>
    </rPh>
    <rPh sb="35" eb="37">
      <t>ワリアイ</t>
    </rPh>
    <rPh sb="41" eb="43">
      <t>イジョウ</t>
    </rPh>
    <rPh sb="49" eb="51">
      <t>トドケデ</t>
    </rPh>
    <rPh sb="52" eb="53">
      <t>オコナ</t>
    </rPh>
    <rPh sb="54" eb="55">
      <t>ツキ</t>
    </rPh>
    <rPh sb="56" eb="58">
      <t>ゼンゲツ</t>
    </rPh>
    <rPh sb="59" eb="62">
      <t>リヨウシャ</t>
    </rPh>
    <rPh sb="62" eb="63">
      <t>スウ</t>
    </rPh>
    <rPh sb="67" eb="69">
      <t>イカ</t>
    </rPh>
    <rPh sb="70" eb="72">
      <t>キニュウ</t>
    </rPh>
    <phoneticPr fontId="3"/>
  </si>
  <si>
    <t>　事業所の介護支援専門員に対して、計画的に研修を実施していますか。</t>
    <rPh sb="1" eb="4">
      <t>ジギョウショ</t>
    </rPh>
    <rPh sb="5" eb="7">
      <t>カイゴ</t>
    </rPh>
    <rPh sb="7" eb="9">
      <t>シエン</t>
    </rPh>
    <rPh sb="9" eb="12">
      <t>センモンイン</t>
    </rPh>
    <rPh sb="13" eb="14">
      <t>タイ</t>
    </rPh>
    <rPh sb="17" eb="20">
      <t>ケイカクテキ</t>
    </rPh>
    <rPh sb="21" eb="23">
      <t>ケンシュウ</t>
    </rPh>
    <rPh sb="24" eb="26">
      <t>ジッシ</t>
    </rPh>
    <phoneticPr fontId="3"/>
  </si>
  <si>
    <t>　地域包括支援センターから支援が困難な事例を紹介された場合においても、当該支援が困難な事例に係る者に指定居宅介護支援を提供していますか。</t>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3"/>
  </si>
  <si>
    <t>　地域包括支援センター等が実施する事例検討会等に参加していますか。</t>
    <rPh sb="1" eb="3">
      <t>チイキ</t>
    </rPh>
    <rPh sb="3" eb="5">
      <t>ホウカツ</t>
    </rPh>
    <rPh sb="5" eb="7">
      <t>シエン</t>
    </rPh>
    <rPh sb="11" eb="12">
      <t>トウ</t>
    </rPh>
    <rPh sb="13" eb="15">
      <t>ジッシ</t>
    </rPh>
    <rPh sb="17" eb="19">
      <t>ジレイ</t>
    </rPh>
    <rPh sb="19" eb="22">
      <t>ケントウカイ</t>
    </rPh>
    <rPh sb="22" eb="23">
      <t>トウ</t>
    </rPh>
    <rPh sb="24" eb="26">
      <t>サンカ</t>
    </rPh>
    <phoneticPr fontId="3"/>
  </si>
  <si>
    <t>　他の法人が運営する指定居宅介護支援事業者と共同で事例検討会、研修会等を実施していますか。</t>
    <rPh sb="1" eb="2">
      <t>タ</t>
    </rPh>
    <rPh sb="3" eb="5">
      <t>ホウジン</t>
    </rPh>
    <rPh sb="6" eb="8">
      <t>ウンエイ</t>
    </rPh>
    <rPh sb="10" eb="12">
      <t>シテイ</t>
    </rPh>
    <rPh sb="12" eb="14">
      <t>キョタク</t>
    </rPh>
    <rPh sb="14" eb="16">
      <t>カイゴ</t>
    </rPh>
    <rPh sb="16" eb="18">
      <t>シエン</t>
    </rPh>
    <rPh sb="18" eb="20">
      <t>ジギョウ</t>
    </rPh>
    <rPh sb="20" eb="21">
      <t>シャ</t>
    </rPh>
    <rPh sb="22" eb="24">
      <t>キョウドウ</t>
    </rPh>
    <rPh sb="25" eb="27">
      <t>ジレイ</t>
    </rPh>
    <rPh sb="27" eb="30">
      <t>ケントウカイ</t>
    </rPh>
    <rPh sb="31" eb="34">
      <t>ケンシュウカイ</t>
    </rPh>
    <rPh sb="34" eb="35">
      <t>トウ</t>
    </rPh>
    <rPh sb="36" eb="38">
      <t>ジッシ</t>
    </rPh>
    <phoneticPr fontId="3"/>
  </si>
  <si>
    <t>　居宅介護支援費にかかる運営基準減算又は特定事業所集中減算の適用を受けていませんか。（受けていなければ○）</t>
    <rPh sb="1" eb="3">
      <t>キョタク</t>
    </rPh>
    <rPh sb="3" eb="5">
      <t>カイゴ</t>
    </rPh>
    <rPh sb="5" eb="8">
      <t>シエンヒ</t>
    </rPh>
    <rPh sb="12" eb="14">
      <t>ウンエイ</t>
    </rPh>
    <rPh sb="14" eb="16">
      <t>キジュン</t>
    </rPh>
    <rPh sb="16" eb="18">
      <t>ゲンサン</t>
    </rPh>
    <rPh sb="18" eb="19">
      <t>マタ</t>
    </rPh>
    <rPh sb="20" eb="22">
      <t>トクテイ</t>
    </rPh>
    <rPh sb="22" eb="25">
      <t>ジギョウショ</t>
    </rPh>
    <rPh sb="25" eb="27">
      <t>シュウチュウ</t>
    </rPh>
    <rPh sb="27" eb="29">
      <t>ゲンサン</t>
    </rPh>
    <rPh sb="30" eb="32">
      <t>テキヨウ</t>
    </rPh>
    <rPh sb="33" eb="34">
      <t>ウ</t>
    </rPh>
    <rPh sb="43" eb="44">
      <t>ウ</t>
    </rPh>
    <phoneticPr fontId="3"/>
  </si>
  <si>
    <t>　項目1の主任介護支援専門員とは別に、常勤かつ専従の介護支援専門員を３名以上配置していますか。　　　　　　　　　　　　　　　　　　　　　　　　　　　　　　　　　　　　　　　　　　　　　　　　　　　　　　　　　　　　　　　　　　　　　　　　　　　　　　　　　　　　　　　　　　　　　　　　　　　　　　　　　　　　　　　　　　　　　　　　　　　　　　　　　　　　　　　　　　　　　　　　　　　　　</t>
    <rPh sb="1" eb="3">
      <t>コウモク</t>
    </rPh>
    <rPh sb="5" eb="7">
      <t>シュニン</t>
    </rPh>
    <rPh sb="7" eb="9">
      <t>カイゴ</t>
    </rPh>
    <rPh sb="9" eb="11">
      <t>シエン</t>
    </rPh>
    <rPh sb="11" eb="14">
      <t>センモンイン</t>
    </rPh>
    <rPh sb="16" eb="17">
      <t>ベツ</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</si>
  <si>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項目3の主任介護支援専門員とは別に、常勤かつ専従の介護支援専門員を３名以上配置していますか。</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</si>
  <si>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項目3の主任介護支援専門員とは別に、常勤かつ専従の介護支援専門員を２名以上配置していますか。</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8" eb="40">
      <t>ハイチ</t>
    </rPh>
    <phoneticPr fontId="3"/>
  </si>
  <si>
    <t>　介護支援専門員実務研修における科目「ケアマネジメントの基礎技術に関する実習」等に協力している（実習の受入実施）又は協力体制を確保（受入可能体制の整備）していますか。</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56" eb="57">
      <t>マタ</t>
    </rPh>
    <rPh sb="58" eb="60">
      <t>キョウリョク</t>
    </rPh>
    <rPh sb="60" eb="62">
      <t>タイセイ</t>
    </rPh>
    <rPh sb="63" eb="65">
      <t>カクホ</t>
    </rPh>
    <rPh sb="66" eb="68">
      <t>ウケイレ</t>
    </rPh>
    <rPh sb="68" eb="70">
      <t>カノウ</t>
    </rPh>
    <rPh sb="70" eb="72">
      <t>タイセイ</t>
    </rPh>
    <rPh sb="73" eb="75">
      <t>セイビ</t>
    </rPh>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</si>
  <si>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phoneticPr fontId="3"/>
  </si>
  <si>
    <t>　加算取得後、毎月末までに基準の遵守状況に関する所定の記録を作成し、２年間保存していますか。</t>
    <rPh sb="1" eb="3">
      <t>カサン</t>
    </rPh>
    <rPh sb="3" eb="6">
      <t>シュトクゴ</t>
    </rPh>
    <rPh sb="7" eb="10">
      <t>マイツキマツ</t>
    </rPh>
    <rPh sb="13" eb="15">
      <t>キジュン</t>
    </rPh>
    <rPh sb="16" eb="18">
      <t>ジュンシュ</t>
    </rPh>
    <rPh sb="18" eb="20">
      <t>ジョウキョウ</t>
    </rPh>
    <rPh sb="21" eb="22">
      <t>カン</t>
    </rPh>
    <rPh sb="24" eb="26">
      <t>ショテイ</t>
    </rPh>
    <rPh sb="27" eb="29">
      <t>キロク</t>
    </rPh>
    <rPh sb="30" eb="32">
      <t>サクセイ</t>
    </rPh>
    <rPh sb="35" eb="37">
      <t>ネンカン</t>
    </rPh>
    <rPh sb="37" eb="39">
      <t>ホゾン</t>
    </rPh>
    <phoneticPr fontId="3"/>
  </si>
  <si>
    <r>
      <rPr>
        <u/>
        <sz val="11"/>
        <color theme="1"/>
        <rFont val="ＭＳ Ｐゴシック"/>
        <family val="3"/>
        <charset val="128"/>
      </rPr>
      <t>◎体制等状況一覧の「情報通信機器等の活用等の体制」欄で「なし」を選択している場合</t>
    </r>
    <r>
      <rPr>
        <sz val="11"/>
        <color theme="1"/>
        <rFont val="ＭＳ Ｐゴシック"/>
        <family val="3"/>
        <charset val="128"/>
      </rPr>
      <t xml:space="preserve">
　指定居宅介護支援の提供を受ける利用者数は、介護支援専門員１人あたり４０名未満ですか。（原則として事業所単位で平均して１人あたり４０名未満であれば差し支えない）（届出を行う月の前月の状況について以下に記入）</t>
    </r>
    <rPh sb="42" eb="44">
      <t>シテイ</t>
    </rPh>
    <rPh sb="44" eb="46">
      <t>キョタク</t>
    </rPh>
    <rPh sb="46" eb="48">
      <t>カイゴ</t>
    </rPh>
    <rPh sb="48" eb="50">
      <t>シエン</t>
    </rPh>
    <rPh sb="51" eb="53">
      <t>テイキョウ</t>
    </rPh>
    <rPh sb="54" eb="55">
      <t>ウ</t>
    </rPh>
    <rPh sb="57" eb="60">
      <t>リヨウシャ</t>
    </rPh>
    <rPh sb="60" eb="61">
      <t>スウ</t>
    </rPh>
    <rPh sb="63" eb="65">
      <t>カイゴ</t>
    </rPh>
    <rPh sb="65" eb="67">
      <t>シエン</t>
    </rPh>
    <rPh sb="67" eb="70">
      <t>センモンイン</t>
    </rPh>
    <rPh sb="71" eb="72">
      <t>ニン</t>
    </rPh>
    <rPh sb="77" eb="78">
      <t>メイ</t>
    </rPh>
    <rPh sb="78" eb="80">
      <t>ミマン</t>
    </rPh>
    <rPh sb="85" eb="87">
      <t>ゲンソク</t>
    </rPh>
    <rPh sb="90" eb="93">
      <t>ジギョウショ</t>
    </rPh>
    <rPh sb="93" eb="95">
      <t>タンイ</t>
    </rPh>
    <rPh sb="96" eb="98">
      <t>ヘイキン</t>
    </rPh>
    <rPh sb="101" eb="102">
      <t>ヒト</t>
    </rPh>
    <rPh sb="107" eb="108">
      <t>メイ</t>
    </rPh>
    <rPh sb="108" eb="110">
      <t>ミマン</t>
    </rPh>
    <rPh sb="114" eb="115">
      <t>サ</t>
    </rPh>
    <rPh sb="116" eb="117">
      <t>ツカ</t>
    </rPh>
    <rPh sb="132" eb="134">
      <t>ジョウキョウ</t>
    </rPh>
    <phoneticPr fontId="3"/>
  </si>
  <si>
    <r>
      <rPr>
        <u/>
        <sz val="11"/>
        <color theme="1"/>
        <rFont val="ＭＳ Ｐゴシック"/>
        <family val="3"/>
        <charset val="128"/>
      </rPr>
      <t>◎体制等状況一覧の「情報通信機器等の活用等の体制」欄で「あり」を選択している場合</t>
    </r>
    <r>
      <rPr>
        <sz val="11"/>
        <color theme="1"/>
        <rFont val="ＭＳ Ｐゴシック"/>
        <family val="3"/>
        <charset val="128"/>
      </rPr>
      <t xml:space="preserve">
　指定居宅介護支援の提供を受ける利用者数は、介護支援専門員１人あたり４５名未満ですか。（原則として事業所単位で平均して１人あたり４５名未満であれば差し支えない）（届出を行う月の前月の状況について以下に記入）</t>
    </r>
    <rPh sb="1" eb="3">
      <t>タイセイ</t>
    </rPh>
    <rPh sb="3" eb="4">
      <t>ナド</t>
    </rPh>
    <rPh sb="4" eb="6">
      <t>ジョウキョウ</t>
    </rPh>
    <rPh sb="6" eb="8">
      <t>イチラン</t>
    </rPh>
    <rPh sb="25" eb="26">
      <t>ラン</t>
    </rPh>
    <rPh sb="32" eb="34">
      <t>センタク</t>
    </rPh>
    <rPh sb="38" eb="40">
      <t>バアイ</t>
    </rPh>
    <rPh sb="42" eb="44">
      <t>シテイ</t>
    </rPh>
    <rPh sb="44" eb="46">
      <t>キョタク</t>
    </rPh>
    <rPh sb="46" eb="48">
      <t>カイゴ</t>
    </rPh>
    <rPh sb="48" eb="50">
      <t>シエン</t>
    </rPh>
    <rPh sb="51" eb="53">
      <t>テイキョウ</t>
    </rPh>
    <rPh sb="54" eb="55">
      <t>ウ</t>
    </rPh>
    <rPh sb="57" eb="60">
      <t>リヨウシャ</t>
    </rPh>
    <rPh sb="60" eb="61">
      <t>スウ</t>
    </rPh>
    <rPh sb="63" eb="65">
      <t>カイゴ</t>
    </rPh>
    <rPh sb="65" eb="67">
      <t>シエン</t>
    </rPh>
    <rPh sb="67" eb="70">
      <t>センモンイン</t>
    </rPh>
    <rPh sb="71" eb="72">
      <t>ニン</t>
    </rPh>
    <rPh sb="77" eb="78">
      <t>メイ</t>
    </rPh>
    <rPh sb="78" eb="80">
      <t>ミマン</t>
    </rPh>
    <rPh sb="85" eb="87">
      <t>ゲンソク</t>
    </rPh>
    <rPh sb="90" eb="93">
      <t>ジギョウショ</t>
    </rPh>
    <rPh sb="93" eb="95">
      <t>タンイ</t>
    </rPh>
    <rPh sb="96" eb="98">
      <t>ヘイキン</t>
    </rPh>
    <rPh sb="101" eb="102">
      <t>ヒト</t>
    </rPh>
    <rPh sb="107" eb="108">
      <t>メイ</t>
    </rPh>
    <rPh sb="108" eb="110">
      <t>ミマン</t>
    </rPh>
    <rPh sb="114" eb="115">
      <t>サ</t>
    </rPh>
    <rPh sb="116" eb="117">
      <t>ツカ</t>
    </rPh>
    <rPh sb="132" eb="134">
      <t>ジョウキョウ</t>
    </rPh>
    <phoneticPr fontId="3"/>
  </si>
  <si>
    <t>　利用者に関する情報又はサービス提供に当たっての留意事項に係る伝達等を目的とした会議を定期的に（おおむね週１回以上）開催し、議事録を２年間保存していますか。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6">
      <t>テイキテキ</t>
    </rPh>
    <rPh sb="52" eb="53">
      <t>シュウ</t>
    </rPh>
    <rPh sb="54" eb="55">
      <t>カイ</t>
    </rPh>
    <rPh sb="55" eb="57">
      <t>イジョウ</t>
    </rPh>
    <rPh sb="58" eb="60">
      <t>カイサイ</t>
    </rPh>
    <rPh sb="62" eb="64">
      <t>ギジ</t>
    </rPh>
    <rPh sb="67" eb="69">
      <t>ネンカン</t>
    </rPh>
    <rPh sb="69" eb="71">
      <t>ホゾン</t>
    </rPh>
    <phoneticPr fontId="3"/>
  </si>
  <si>
    <t>　（項目1,2とは別に）専従の介護支援専門員を常勤換算方法で１名以上配置していますか。
※他の居宅介護支援事業所（連携している他の居宅介護支援事業所がある場合は、当該事業所に限る。）の職務と兼務をしても差し支えない。</t>
    <phoneticPr fontId="3"/>
  </si>
  <si>
    <t>　（項目1とは別に）常勤かつ専従の介護支援専門員を配置していますか。</t>
    <rPh sb="2" eb="4">
      <t>コウモク</t>
    </rPh>
    <rPh sb="7" eb="8">
      <t>ベツ</t>
    </rPh>
    <phoneticPr fontId="3"/>
  </si>
  <si>
    <t>Ｎｏ</t>
    <phoneticPr fontId="3"/>
  </si>
  <si>
    <t>No</t>
    <phoneticPr fontId="3"/>
  </si>
  <si>
    <t>↓</t>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</si>
  <si>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</si>
  <si>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</si>
  <si>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４　受給資格等の確認</t>
    <rPh sb="2" eb="4">
      <t>ジュキュウ</t>
    </rPh>
    <rPh sb="4" eb="6">
      <t>シカク</t>
    </rPh>
    <rPh sb="6" eb="7">
      <t>トウ</t>
    </rPh>
    <rPh sb="8" eb="10">
      <t>カクニン</t>
    </rPh>
    <phoneticPr fontId="3"/>
  </si>
  <si>
    <t>５　要介護認定の申請に係る援助</t>
    <rPh sb="2" eb="3">
      <t>ヨウ</t>
    </rPh>
    <rPh sb="3" eb="5">
      <t>カイゴ</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</si>
  <si>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</si>
  <si>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７　利用料等の受領</t>
    <rPh sb="2" eb="5">
      <t>リヨウリョウ</t>
    </rPh>
    <rPh sb="5" eb="6">
      <t>トウ</t>
    </rPh>
    <rPh sb="7" eb="9">
      <t>ジュリョウ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</si>
  <si>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</si>
  <si>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指定介護予防支援の業務の受託</t>
    <rPh sb="2" eb="4">
      <t>シテイ</t>
    </rPh>
    <rPh sb="4" eb="6">
      <t>カイゴ</t>
    </rPh>
    <rPh sb="6" eb="8">
      <t>ヨボウ</t>
    </rPh>
    <rPh sb="8" eb="10">
      <t>シエン</t>
    </rPh>
    <rPh sb="11" eb="13">
      <t>ギョウム</t>
    </rPh>
    <rPh sb="14" eb="16">
      <t>ジュタク</t>
    </rPh>
    <phoneticPr fontId="3"/>
  </si>
  <si>
    <t>No</t>
    <phoneticPr fontId="3"/>
  </si>
  <si>
    <t>３　サービス提供困難時の対応</t>
    <rPh sb="6" eb="8">
      <t>テイキョウ</t>
    </rPh>
    <rPh sb="8" eb="10">
      <t>コンナン</t>
    </rPh>
    <rPh sb="10" eb="11">
      <t>トキ</t>
    </rPh>
    <rPh sb="12" eb="14">
      <t>タイオウ</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</si>
  <si>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</si>
  <si>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3"/>
  </si>
  <si>
    <t>１２　利用者に関する市町村への通知</t>
    <rPh sb="3" eb="6">
      <t>リヨウシャ</t>
    </rPh>
    <rPh sb="7" eb="8">
      <t>カン</t>
    </rPh>
    <rPh sb="10" eb="12">
      <t>シチョウ</t>
    </rPh>
    <rPh sb="12" eb="13">
      <t>ムラ</t>
    </rPh>
    <rPh sb="15" eb="17">
      <t>ツウチ</t>
    </rPh>
    <phoneticPr fontId="3"/>
  </si>
  <si>
    <t>１３　管理者の責務</t>
    <rPh sb="3" eb="6">
      <t>カンリシャ</t>
    </rPh>
    <rPh sb="7" eb="9">
      <t>セキム</t>
    </rPh>
    <phoneticPr fontId="3"/>
  </si>
  <si>
    <t>１４　運営規程</t>
    <rPh sb="3" eb="5">
      <t>ウンエイ</t>
    </rPh>
    <rPh sb="5" eb="7">
      <t>キテイ</t>
    </rPh>
    <phoneticPr fontId="3"/>
  </si>
  <si>
    <t>１５　勤務体制の確保</t>
    <rPh sb="3" eb="5">
      <t>キンム</t>
    </rPh>
    <rPh sb="5" eb="7">
      <t>タイセイ</t>
    </rPh>
    <rPh sb="8" eb="10">
      <t>カクホ</t>
    </rPh>
    <phoneticPr fontId="3"/>
  </si>
  <si>
    <t>　介護支援専門員に対し、業務継続計画について周知するとともに、必要な研修及び訓練を定期的（年１回以上）に実施していますか。</t>
    <rPh sb="45" eb="46">
      <t>ネン</t>
    </rPh>
    <rPh sb="47" eb="48">
      <t>カイ</t>
    </rPh>
    <rPh sb="48" eb="50">
      <t>イジョウ</t>
    </rPh>
    <phoneticPr fontId="3"/>
  </si>
  <si>
    <t>介護支援専門員に対し、感染症予防及びまん延防止のための研修及び訓練を定期的（年１回以上）に実施している。</t>
    <phoneticPr fontId="3"/>
  </si>
  <si>
    <t>１７　設備及び備品等</t>
    <rPh sb="3" eb="5">
      <t>セツビ</t>
    </rPh>
    <rPh sb="5" eb="6">
      <t>オヨ</t>
    </rPh>
    <rPh sb="7" eb="9">
      <t>ビヒン</t>
    </rPh>
    <rPh sb="9" eb="10">
      <t>トウ</t>
    </rPh>
    <phoneticPr fontId="3"/>
  </si>
  <si>
    <t>１８　従業者の健康管理</t>
    <rPh sb="3" eb="6">
      <t>ジュウギョウシャ</t>
    </rPh>
    <rPh sb="7" eb="9">
      <t>ケンコウ</t>
    </rPh>
    <rPh sb="9" eb="11">
      <t>カンリ</t>
    </rPh>
    <phoneticPr fontId="3"/>
  </si>
  <si>
    <t>２０　掲示</t>
    <rPh sb="3" eb="5">
      <t>ケイジ</t>
    </rPh>
    <phoneticPr fontId="3"/>
  </si>
  <si>
    <t>※重要事項を記載したファイル等を介護保険サービス利用申込者、利用者又は利用者家族等が自由に閲覧可能な形で事業所内に備え付けることで、規定による掲示に代えることができます。</t>
    <rPh sb="1" eb="3">
      <t>ジュウヨウ</t>
    </rPh>
    <rPh sb="3" eb="5">
      <t>ジコウ</t>
    </rPh>
    <rPh sb="6" eb="8">
      <t>キサイ</t>
    </rPh>
    <rPh sb="14" eb="15">
      <t>トウ</t>
    </rPh>
    <rPh sb="16" eb="18">
      <t>カイゴ</t>
    </rPh>
    <rPh sb="18" eb="20">
      <t>ホケン</t>
    </rPh>
    <rPh sb="24" eb="26">
      <t>リヨウ</t>
    </rPh>
    <rPh sb="26" eb="28">
      <t>モウシコミ</t>
    </rPh>
    <rPh sb="28" eb="29">
      <t>シャ</t>
    </rPh>
    <rPh sb="30" eb="33">
      <t>リヨウシャ</t>
    </rPh>
    <rPh sb="33" eb="34">
      <t>マタ</t>
    </rPh>
    <rPh sb="35" eb="38">
      <t>リヨウシャ</t>
    </rPh>
    <rPh sb="38" eb="40">
      <t>カゾク</t>
    </rPh>
    <rPh sb="40" eb="41">
      <t>トウ</t>
    </rPh>
    <rPh sb="42" eb="44">
      <t>ジユウ</t>
    </rPh>
    <rPh sb="45" eb="47">
      <t>エツラン</t>
    </rPh>
    <rPh sb="47" eb="49">
      <t>カノウ</t>
    </rPh>
    <rPh sb="50" eb="51">
      <t>カタチ</t>
    </rPh>
    <rPh sb="52" eb="55">
      <t>ジギョウショ</t>
    </rPh>
    <rPh sb="55" eb="56">
      <t>ナイ</t>
    </rPh>
    <rPh sb="57" eb="58">
      <t>ソナ</t>
    </rPh>
    <rPh sb="59" eb="60">
      <t>ツ</t>
    </rPh>
    <rPh sb="66" eb="68">
      <t>キテイ</t>
    </rPh>
    <rPh sb="71" eb="73">
      <t>ケイジ</t>
    </rPh>
    <rPh sb="74" eb="75">
      <t>カ</t>
    </rPh>
    <phoneticPr fontId="3"/>
  </si>
  <si>
    <t>２１　秘密保持</t>
    <rPh sb="3" eb="5">
      <t>ヒミツ</t>
    </rPh>
    <rPh sb="5" eb="7">
      <t>ホジ</t>
    </rPh>
    <phoneticPr fontId="3"/>
  </si>
  <si>
    <t>２２　広告</t>
    <rPh sb="3" eb="5">
      <t>コウコク</t>
    </rPh>
    <phoneticPr fontId="3"/>
  </si>
  <si>
    <t>２３　居宅サービス事業者等からの利益収受の禁止等</t>
    <rPh sb="3" eb="5">
      <t>キョタク</t>
    </rPh>
    <rPh sb="9" eb="12">
      <t>ジギョウシャ</t>
    </rPh>
    <rPh sb="12" eb="13">
      <t>トウ</t>
    </rPh>
    <rPh sb="16" eb="18">
      <t>リエキ</t>
    </rPh>
    <rPh sb="18" eb="20">
      <t>シュウジュ</t>
    </rPh>
    <rPh sb="21" eb="23">
      <t>キンシ</t>
    </rPh>
    <rPh sb="23" eb="24">
      <t>トウ</t>
    </rPh>
    <phoneticPr fontId="3"/>
  </si>
  <si>
    <t>２４　苦情処理　（事例がない場合は「事例なし」と記載してください）</t>
    <rPh sb="3" eb="5">
      <t>クジョウ</t>
    </rPh>
    <rPh sb="5" eb="7">
      <t>ショリ</t>
    </rPh>
    <rPh sb="9" eb="11">
      <t>ジレイ</t>
    </rPh>
    <rPh sb="14" eb="16">
      <t>バアイ</t>
    </rPh>
    <rPh sb="18" eb="20">
      <t>ジレイ</t>
    </rPh>
    <rPh sb="24" eb="26">
      <t>キサイ</t>
    </rPh>
    <phoneticPr fontId="3"/>
  </si>
  <si>
    <t>　自ら提供した指定居宅介護支援又は自らが居宅サービス計画に位置付けた指定居宅サービス等に対する利用者及びその家族からの苦情があった際、迅速かつ適切に対応していますか。</t>
    <rPh sb="1" eb="2">
      <t>ミズカ</t>
    </rPh>
    <rPh sb="3" eb="5">
      <t>テイキョウ</t>
    </rPh>
    <rPh sb="7" eb="9">
      <t>シテイ</t>
    </rPh>
    <rPh sb="9" eb="11">
      <t>キョタク</t>
    </rPh>
    <rPh sb="11" eb="13">
      <t>カイゴ</t>
    </rPh>
    <rPh sb="13" eb="15">
      <t>シエン</t>
    </rPh>
    <rPh sb="15" eb="16">
      <t>マタ</t>
    </rPh>
    <rPh sb="17" eb="18">
      <t>ミズカ</t>
    </rPh>
    <rPh sb="20" eb="22">
      <t>キョタク</t>
    </rPh>
    <rPh sb="26" eb="28">
      <t>ケイカク</t>
    </rPh>
    <rPh sb="29" eb="32">
      <t>イチヅ</t>
    </rPh>
    <rPh sb="34" eb="36">
      <t>シテイ</t>
    </rPh>
    <rPh sb="36" eb="38">
      <t>キョタク</t>
    </rPh>
    <rPh sb="42" eb="43">
      <t>トウ</t>
    </rPh>
    <rPh sb="44" eb="45">
      <t>タイ</t>
    </rPh>
    <rPh sb="47" eb="50">
      <t>リヨウシャ</t>
    </rPh>
    <rPh sb="50" eb="51">
      <t>オヨ</t>
    </rPh>
    <rPh sb="54" eb="56">
      <t>カゾク</t>
    </rPh>
    <rPh sb="59" eb="61">
      <t>クジョウ</t>
    </rPh>
    <rPh sb="65" eb="66">
      <t>サイ</t>
    </rPh>
    <rPh sb="67" eb="69">
      <t>ジンソク</t>
    </rPh>
    <rPh sb="71" eb="73">
      <t>テキセツ</t>
    </rPh>
    <rPh sb="74" eb="76">
      <t>タイオウ</t>
    </rPh>
    <phoneticPr fontId="3"/>
  </si>
  <si>
    <t>２５　事故発生時の対応</t>
    <rPh sb="3" eb="5">
      <t>ジコ</t>
    </rPh>
    <rPh sb="5" eb="7">
      <t>ハッセイ</t>
    </rPh>
    <rPh sb="7" eb="8">
      <t>トキ</t>
    </rPh>
    <rPh sb="9" eb="11">
      <t>タイオウ</t>
    </rPh>
    <phoneticPr fontId="3"/>
  </si>
  <si>
    <t>２７　会計の区分</t>
    <rPh sb="3" eb="5">
      <t>カイケイ</t>
    </rPh>
    <rPh sb="6" eb="8">
      <t>クブン</t>
    </rPh>
    <phoneticPr fontId="3"/>
  </si>
  <si>
    <t>２８　記録の整備</t>
    <rPh sb="3" eb="5">
      <t>キロク</t>
    </rPh>
    <rPh sb="6" eb="8">
      <t>セイビ</t>
    </rPh>
    <phoneticPr fontId="3"/>
  </si>
  <si>
    <t>会議を開催していない。　→運営基準減算に該当します。　</t>
    <rPh sb="20" eb="22">
      <t>ガイトウ</t>
    </rPh>
    <phoneticPr fontId="3"/>
  </si>
  <si>
    <t>情報通信機器等の活用</t>
    <rPh sb="6" eb="7">
      <t>トウ</t>
    </rPh>
    <phoneticPr fontId="3"/>
  </si>
  <si>
    <t>　Ａ　新規（※）に居宅サービス計画を作成する場合
　Ｂ　要支援者が要介護認定を受けた場合に居宅サービス計画を作成する場合
　Ｃ　要介護状態区分が２区分以上変更された場合に居宅サービス計画を作成す
　　る場合
　※新規・・・ 契約の有無に関わらず、当該利用者について過去２月以上、当該
　　　　　　　　居宅介護支援事業所が居宅介護支援を提供しておらず、居宅介護
　　　　　　　　支援費が算定されていない場合に当該利用者に対して居宅サービ
　　　　　　　　ス計画を作成した場合</t>
    <phoneticPr fontId="3"/>
  </si>
  <si>
    <t>○</t>
    <phoneticPr fontId="3"/>
  </si>
  <si>
    <t>×</t>
    <phoneticPr fontId="3"/>
  </si>
  <si>
    <t>×</t>
    <phoneticPr fontId="3"/>
  </si>
  <si>
    <t>入院時情報連携加算（Ⅰ・Ⅱ）　算定チェック表</t>
    <rPh sb="0" eb="2">
      <t>ニュウイン</t>
    </rPh>
    <rPh sb="2" eb="3">
      <t>ジ</t>
    </rPh>
    <rPh sb="3" eb="5">
      <t>ジョウホウ</t>
    </rPh>
    <rPh sb="5" eb="7">
      <t>レンケイ</t>
    </rPh>
    <rPh sb="7" eb="9">
      <t>カサン</t>
    </rPh>
    <phoneticPr fontId="3"/>
  </si>
  <si>
    <t>　当該加算を算定する場合、初回加算を算定していませんか。
　（算定していなければ「○」）</t>
    <rPh sb="31" eb="33">
      <t>サンテイ</t>
    </rPh>
    <phoneticPr fontId="3"/>
  </si>
  <si>
    <r>
      <t>　（算定区分について）
　①</t>
    </r>
    <r>
      <rPr>
        <b/>
        <sz val="11"/>
        <color theme="1"/>
        <rFont val="ＭＳ Ｐゴシック"/>
        <family val="3"/>
        <charset val="128"/>
      </rPr>
      <t>カンファレンスにより</t>
    </r>
    <r>
      <rPr>
        <sz val="11"/>
        <color theme="1"/>
        <rFont val="ＭＳ Ｐゴシック"/>
        <family val="3"/>
        <charset val="128"/>
      </rPr>
      <t>利用者に関する必要な情報の提供を受ける場合
　　→情報の提供を受けた回数に応じて（Ⅰ）ロ、（Ⅱ）ロ、（Ⅲ）の算定となります。
　②</t>
    </r>
    <r>
      <rPr>
        <b/>
        <sz val="11"/>
        <color theme="1"/>
        <rFont val="ＭＳ Ｐゴシック"/>
        <family val="3"/>
        <charset val="128"/>
      </rPr>
      <t>カンファレンス以外の方法により</t>
    </r>
    <r>
      <rPr>
        <sz val="11"/>
        <color theme="1"/>
        <rFont val="ＭＳ Ｐゴシック"/>
        <family val="3"/>
        <charset val="128"/>
      </rPr>
      <t>利用者に関する必要な情報の提供を受ける場合
　　→情報の提供を受けた回数に応じて（Ⅰ）イ、（Ⅱ）イの算定となります。</t>
    </r>
    <rPh sb="2" eb="4">
      <t>サンテイ</t>
    </rPh>
    <rPh sb="4" eb="6">
      <t>クブン</t>
    </rPh>
    <phoneticPr fontId="3"/>
  </si>
  <si>
    <t>（“×”がついた場合は運営基準減算に該当します。）</t>
    <phoneticPr fontId="3"/>
  </si>
  <si>
    <t>※5,6,9,13の基準は他の同一の居宅介護支援事業所との連携により満たすこととしても差し支えない
ものとする。</t>
    <phoneticPr fontId="3"/>
  </si>
  <si>
    <t>●これ以降のシートは報酬算定についてのチェックシートとなります。</t>
    <rPh sb="3" eb="5">
      <t>イコウ</t>
    </rPh>
    <rPh sb="10" eb="12">
      <t>ホウシュウ</t>
    </rPh>
    <rPh sb="12" eb="14">
      <t>サンテイ</t>
    </rPh>
    <phoneticPr fontId="3"/>
  </si>
  <si>
    <r>
      <t xml:space="preserve">　直近1年間に算定したことがある加算・減算について、「取得状況」の列に「あり」に○を、算定実績がないものは「なし」に○を記載してください。
</t>
    </r>
    <r>
      <rPr>
        <u/>
        <sz val="12"/>
        <rFont val="HG丸ｺﾞｼｯｸM-PRO"/>
        <family val="3"/>
        <charset val="128"/>
      </rPr>
      <t>「あり」に○を記載したものについて、対応する加算のチェックシートを提出</t>
    </r>
    <r>
      <rPr>
        <sz val="12"/>
        <rFont val="HG丸ｺﾞｼｯｸM-PRO"/>
        <family val="3"/>
        <charset val="128"/>
      </rPr>
      <t>してください。</t>
    </r>
    <rPh sb="1" eb="3">
      <t>チョッキン</t>
    </rPh>
    <rPh sb="4" eb="5">
      <t>ネン</t>
    </rPh>
    <rPh sb="5" eb="6">
      <t>アイダ</t>
    </rPh>
    <rPh sb="7" eb="9">
      <t>サンテイ</t>
    </rPh>
    <rPh sb="16" eb="18">
      <t>カサン</t>
    </rPh>
    <rPh sb="19" eb="21">
      <t>ゲンサン</t>
    </rPh>
    <phoneticPr fontId="3"/>
  </si>
  <si>
    <r>
      <t>　提供した指定居宅介護支援について利用料の支払を受けた場合は、利用料の額その他必要と認められる事項を記載した指定居宅介護支援提供証明書を利用者に対して交付していますか。（償還払いの場合。</t>
    </r>
    <r>
      <rPr>
        <sz val="11"/>
        <color rgb="FFFF0000"/>
        <rFont val="ＭＳ Ｐゴシック"/>
        <family val="3"/>
        <charset val="128"/>
      </rPr>
      <t>事例がない場合は「事例なし」と記入してください。</t>
    </r>
    <r>
      <rPr>
        <sz val="11"/>
        <color theme="1"/>
        <rFont val="ＭＳ Ｐゴシック"/>
        <family val="3"/>
        <charset val="128"/>
      </rPr>
      <t>）</t>
    </r>
    <rPh sb="1" eb="3">
      <t>テイキョウ</t>
    </rPh>
    <rPh sb="5" eb="7">
      <t>シテイ</t>
    </rPh>
    <rPh sb="7" eb="9">
      <t>キョタク</t>
    </rPh>
    <rPh sb="9" eb="11">
      <t>カイゴ</t>
    </rPh>
    <rPh sb="11" eb="13">
      <t>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キョタク</t>
    </rPh>
    <rPh sb="58" eb="60">
      <t>カイゴ</t>
    </rPh>
    <rPh sb="60" eb="62">
      <t>シエン</t>
    </rPh>
    <rPh sb="62" eb="64">
      <t>テイキョウ</t>
    </rPh>
    <rPh sb="64" eb="67">
      <t>ショウメイショ</t>
    </rPh>
    <rPh sb="68" eb="71">
      <t>リヨウシャ</t>
    </rPh>
    <rPh sb="72" eb="73">
      <t>タイ</t>
    </rPh>
    <rPh sb="75" eb="77">
      <t>コウフ</t>
    </rPh>
    <rPh sb="98" eb="100">
      <t>バアイ</t>
    </rPh>
    <rPh sb="102" eb="104">
      <t>ジレイ</t>
    </rPh>
    <rPh sb="108" eb="110">
      <t>キニュウ</t>
    </rPh>
    <phoneticPr fontId="3"/>
  </si>
  <si>
    <r>
      <t>　指定居宅介護支援を提供した際に、その利用者から支払を受ける利用料と居宅介護サービス計画費の額との間に、不合理な差額を生じさせないようにしていますか。（償還払いの場合。</t>
    </r>
    <r>
      <rPr>
        <sz val="11"/>
        <color rgb="FFFF0000"/>
        <rFont val="ＭＳ Ｐゴシック"/>
        <family val="3"/>
        <charset val="128"/>
      </rPr>
      <t>事例がない場合は「事例なし」と記入してください。</t>
    </r>
    <r>
      <rPr>
        <sz val="11"/>
        <color theme="1"/>
        <rFont val="ＭＳ Ｐゴシック"/>
        <family val="3"/>
        <charset val="128"/>
      </rPr>
      <t>）</t>
    </r>
    <rPh sb="1" eb="3">
      <t>シテイ</t>
    </rPh>
    <rPh sb="3" eb="5">
      <t>キョタク</t>
    </rPh>
    <rPh sb="5" eb="7">
      <t>カイゴ</t>
    </rPh>
    <rPh sb="7" eb="9">
      <t>シエン</t>
    </rPh>
    <rPh sb="10" eb="12">
      <t>テイキョウ</t>
    </rPh>
    <rPh sb="14" eb="15">
      <t>サイ</t>
    </rPh>
    <rPh sb="19" eb="22">
      <t>リヨウシャ</t>
    </rPh>
    <rPh sb="24" eb="26">
      <t>シハラ</t>
    </rPh>
    <rPh sb="27" eb="28">
      <t>ウ</t>
    </rPh>
    <rPh sb="30" eb="33">
      <t>リヨウリョウ</t>
    </rPh>
    <rPh sb="34" eb="36">
      <t>キョタク</t>
    </rPh>
    <rPh sb="36" eb="38">
      <t>カイゴ</t>
    </rPh>
    <rPh sb="42" eb="44">
      <t>ケイカク</t>
    </rPh>
    <rPh sb="44" eb="45">
      <t>ヒ</t>
    </rPh>
    <rPh sb="46" eb="47">
      <t>ガク</t>
    </rPh>
    <rPh sb="49" eb="50">
      <t>アイダ</t>
    </rPh>
    <rPh sb="52" eb="55">
      <t>フゴウリ</t>
    </rPh>
    <rPh sb="56" eb="58">
      <t>サガク</t>
    </rPh>
    <rPh sb="59" eb="60">
      <t>ショウ</t>
    </rPh>
    <rPh sb="84" eb="86">
      <t>ジレイ</t>
    </rPh>
    <rPh sb="99" eb="101">
      <t>キニュウ</t>
    </rPh>
    <phoneticPr fontId="3"/>
  </si>
  <si>
    <r>
      <t xml:space="preserve">【居宅サービス計画の届出】
　居宅サービス計画に位置付けられた指定居宅サービス等に係るサービス費の総額が区分支給限度基準額に占める割合及び訪問介護に係る居宅介護サービス費がサービス費の総額に占める割合が厚生労働大臣が定める基準に該当する場合であって、かつ、市町村からの求めがあった場合には、当該居宅サービス計画の利用の妥当性を検討し、当該居宅サービス計画に訪問介護が必要な理由等を記載するとともに、当該居宅サービス計画を市町村に届け出ていますか。
</t>
    </r>
    <r>
      <rPr>
        <sz val="11"/>
        <color rgb="FFFF0000"/>
        <rFont val="ＭＳ Ｐゴシック"/>
        <family val="3"/>
        <charset val="128"/>
      </rPr>
      <t>（※事例がない場合は「事例なし」と記入してください。）</t>
    </r>
    <rPh sb="15" eb="17">
      <t>キョタク</t>
    </rPh>
    <rPh sb="21" eb="23">
      <t>ケイカク</t>
    </rPh>
    <rPh sb="24" eb="27">
      <t>イチヅ</t>
    </rPh>
    <rPh sb="31" eb="33">
      <t>シテイ</t>
    </rPh>
    <rPh sb="33" eb="35">
      <t>キョタク</t>
    </rPh>
    <rPh sb="39" eb="40">
      <t>トウ</t>
    </rPh>
    <rPh sb="41" eb="42">
      <t>カカ</t>
    </rPh>
    <rPh sb="47" eb="48">
      <t>ヒ</t>
    </rPh>
    <rPh sb="49" eb="51">
      <t>ソウガク</t>
    </rPh>
    <rPh sb="52" eb="54">
      <t>クブン</t>
    </rPh>
    <rPh sb="54" eb="56">
      <t>シキュウ</t>
    </rPh>
    <rPh sb="56" eb="58">
      <t>ゲンド</t>
    </rPh>
    <rPh sb="58" eb="60">
      <t>キジュン</t>
    </rPh>
    <rPh sb="60" eb="61">
      <t>ガク</t>
    </rPh>
    <rPh sb="62" eb="63">
      <t>シ</t>
    </rPh>
    <rPh sb="65" eb="67">
      <t>ワリアイ</t>
    </rPh>
    <rPh sb="67" eb="68">
      <t>オヨ</t>
    </rPh>
    <rPh sb="69" eb="71">
      <t>ホウモン</t>
    </rPh>
    <rPh sb="71" eb="73">
      <t>カイゴ</t>
    </rPh>
    <rPh sb="74" eb="75">
      <t>カカ</t>
    </rPh>
    <rPh sb="76" eb="78">
      <t>キョタク</t>
    </rPh>
    <rPh sb="78" eb="80">
      <t>カイゴ</t>
    </rPh>
    <rPh sb="84" eb="85">
      <t>ヒ</t>
    </rPh>
    <rPh sb="90" eb="91">
      <t>ヒ</t>
    </rPh>
    <rPh sb="92" eb="94">
      <t>ソウガク</t>
    </rPh>
    <rPh sb="95" eb="96">
      <t>シ</t>
    </rPh>
    <rPh sb="98" eb="100">
      <t>ワリアイ</t>
    </rPh>
    <rPh sb="101" eb="103">
      <t>コウセイ</t>
    </rPh>
    <rPh sb="103" eb="105">
      <t>ロウドウ</t>
    </rPh>
    <rPh sb="105" eb="107">
      <t>ダイジン</t>
    </rPh>
    <rPh sb="108" eb="109">
      <t>サダ</t>
    </rPh>
    <rPh sb="111" eb="113">
      <t>キジュン</t>
    </rPh>
    <rPh sb="114" eb="116">
      <t>ガイトウ</t>
    </rPh>
    <rPh sb="118" eb="120">
      <t>バアイ</t>
    </rPh>
    <rPh sb="128" eb="131">
      <t>シチョウソン</t>
    </rPh>
    <rPh sb="134" eb="135">
      <t>モト</t>
    </rPh>
    <rPh sb="140" eb="142">
      <t>バアイ</t>
    </rPh>
    <rPh sb="145" eb="147">
      <t>トウガイ</t>
    </rPh>
    <rPh sb="147" eb="149">
      <t>キョタク</t>
    </rPh>
    <rPh sb="153" eb="155">
      <t>ケイカク</t>
    </rPh>
    <rPh sb="156" eb="158">
      <t>リヨウ</t>
    </rPh>
    <rPh sb="159" eb="162">
      <t>ダトウセイ</t>
    </rPh>
    <rPh sb="163" eb="165">
      <t>ケントウ</t>
    </rPh>
    <rPh sb="167" eb="169">
      <t>トウガイ</t>
    </rPh>
    <rPh sb="169" eb="171">
      <t>キョタク</t>
    </rPh>
    <rPh sb="175" eb="177">
      <t>ケイカク</t>
    </rPh>
    <rPh sb="178" eb="180">
      <t>ホウモン</t>
    </rPh>
    <rPh sb="180" eb="182">
      <t>カイゴ</t>
    </rPh>
    <rPh sb="183" eb="185">
      <t>ヒツヨウ</t>
    </rPh>
    <rPh sb="186" eb="188">
      <t>リユウ</t>
    </rPh>
    <rPh sb="188" eb="189">
      <t>トウ</t>
    </rPh>
    <rPh sb="190" eb="192">
      <t>キサイ</t>
    </rPh>
    <rPh sb="199" eb="201">
      <t>トウガイ</t>
    </rPh>
    <rPh sb="201" eb="203">
      <t>キョタク</t>
    </rPh>
    <rPh sb="207" eb="209">
      <t>ケイカク</t>
    </rPh>
    <rPh sb="210" eb="213">
      <t>シチョウソン</t>
    </rPh>
    <rPh sb="214" eb="215">
      <t>トド</t>
    </rPh>
    <rPh sb="216" eb="217">
      <t>デ</t>
    </rPh>
    <phoneticPr fontId="3"/>
  </si>
  <si>
    <t xml:space="preserve">  雇用契約書等の写しを事業所に保管していますか。</t>
    <phoneticPr fontId="3"/>
  </si>
  <si>
    <t>（参考様式1）</t>
    <rPh sb="1" eb="3">
      <t>サンコウ</t>
    </rPh>
    <rPh sb="3" eb="5">
      <t>ヨウシキ</t>
    </rPh>
    <phoneticPr fontId="3"/>
  </si>
  <si>
    <t>従業者の勤務の体制及び勤務形態一覧表</t>
    <phoneticPr fontId="41"/>
  </si>
  <si>
    <t>サービス種別</t>
    <rPh sb="4" eb="6">
      <t>シュベツ</t>
    </rPh>
    <phoneticPr fontId="41"/>
  </si>
  <si>
    <t>(</t>
    <phoneticPr fontId="41"/>
  </si>
  <si>
    <t>居宅介護支援</t>
    <rPh sb="0" eb="2">
      <t>キョタク</t>
    </rPh>
    <rPh sb="2" eb="4">
      <t>カイゴ</t>
    </rPh>
    <rPh sb="4" eb="6">
      <t>シエン</t>
    </rPh>
    <phoneticPr fontId="41"/>
  </si>
  <si>
    <t>）</t>
    <phoneticPr fontId="41"/>
  </si>
  <si>
    <t>令和</t>
    <rPh sb="0" eb="2">
      <t>レイワ</t>
    </rPh>
    <phoneticPr fontId="41"/>
  </si>
  <si>
    <t>(</t>
    <phoneticPr fontId="41"/>
  </si>
  <si>
    <t>)</t>
    <phoneticPr fontId="41"/>
  </si>
  <si>
    <t>年</t>
    <rPh sb="0" eb="1">
      <t>ネン</t>
    </rPh>
    <phoneticPr fontId="41"/>
  </si>
  <si>
    <t>月</t>
    <rPh sb="0" eb="1">
      <t>ゲツ</t>
    </rPh>
    <phoneticPr fontId="41"/>
  </si>
  <si>
    <t>事業所名</t>
    <rPh sb="0" eb="3">
      <t>ジギョウショ</t>
    </rPh>
    <rPh sb="3" eb="4">
      <t>メイ</t>
    </rPh>
    <phoneticPr fontId="41"/>
  </si>
  <si>
    <t>(</t>
    <phoneticPr fontId="41"/>
  </si>
  <si>
    <t>）</t>
    <phoneticPr fontId="41"/>
  </si>
  <si>
    <t>(1)</t>
    <phoneticPr fontId="41"/>
  </si>
  <si>
    <t>(2)</t>
    <phoneticPr fontId="4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</si>
  <si>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</si>
  <si>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1"/>
  </si>
  <si>
    <t>時間/週</t>
    <rPh sb="0" eb="2">
      <t>ジカン</t>
    </rPh>
    <rPh sb="3" eb="4">
      <t>シュウ</t>
    </rPh>
    <phoneticPr fontId="41"/>
  </si>
  <si>
    <t>時間/月</t>
    <rPh sb="0" eb="2">
      <t>ジカン</t>
    </rPh>
    <rPh sb="3" eb="4">
      <t>ツキ</t>
    </rPh>
    <phoneticPr fontId="41"/>
  </si>
  <si>
    <t>(4) 利用者数（新規の場合は推定数）</t>
  </si>
  <si>
    <t>人</t>
    <rPh sb="0" eb="1">
      <t>ニン</t>
    </rPh>
    <phoneticPr fontId="41"/>
  </si>
  <si>
    <t>当月の日数</t>
    <rPh sb="0" eb="2">
      <t>トウゲツ</t>
    </rPh>
    <rPh sb="3" eb="5">
      <t>ニッスウ</t>
    </rPh>
    <phoneticPr fontId="41"/>
  </si>
  <si>
    <t>日</t>
    <rPh sb="0" eb="1">
      <t>ニチ</t>
    </rPh>
    <phoneticPr fontId="41"/>
  </si>
  <si>
    <t>No</t>
    <phoneticPr fontId="41"/>
  </si>
  <si>
    <t>(5) 
職種</t>
    <phoneticPr fontId="3"/>
  </si>
  <si>
    <t>(6)
勤務
形態</t>
    <phoneticPr fontId="3"/>
  </si>
  <si>
    <t>(7)
資格</t>
    <rPh sb="4" eb="6">
      <t>シカク</t>
    </rPh>
    <phoneticPr fontId="41"/>
  </si>
  <si>
    <t>(8) 氏　名</t>
    <phoneticPr fontId="3"/>
  </si>
  <si>
    <t>(9)</t>
    <phoneticPr fontId="41"/>
  </si>
  <si>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</si>
  <si>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</si>
  <si>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1"/>
  </si>
  <si>
    <t>2週目</t>
    <rPh sb="1" eb="2">
      <t>シュウ</t>
    </rPh>
    <rPh sb="2" eb="3">
      <t>メ</t>
    </rPh>
    <phoneticPr fontId="41"/>
  </si>
  <si>
    <t>3週目</t>
    <rPh sb="1" eb="2">
      <t>シュウ</t>
    </rPh>
    <rPh sb="2" eb="3">
      <t>メ</t>
    </rPh>
    <phoneticPr fontId="41"/>
  </si>
  <si>
    <t>4週目</t>
    <rPh sb="1" eb="2">
      <t>シュウ</t>
    </rPh>
    <rPh sb="2" eb="3">
      <t>メ</t>
    </rPh>
    <phoneticPr fontId="41"/>
  </si>
  <si>
    <t>5週目</t>
    <rPh sb="1" eb="2">
      <t>シュウ</t>
    </rPh>
    <rPh sb="2" eb="3">
      <t>メ</t>
    </rPh>
    <phoneticPr fontId="4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</si>
  <si>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1"/>
  </si>
  <si>
    <t>（勤務形態の記号）</t>
    <rPh sb="1" eb="3">
      <t>キンム</t>
    </rPh>
    <rPh sb="3" eb="5">
      <t>ケイタイ</t>
    </rPh>
    <rPh sb="6" eb="8">
      <t>キゴウ</t>
    </rPh>
    <phoneticPr fontId="41"/>
  </si>
  <si>
    <t>勤務形態</t>
    <rPh sb="0" eb="2">
      <t>キンム</t>
    </rPh>
    <rPh sb="2" eb="4">
      <t>ケイタイ</t>
    </rPh>
    <phoneticPr fontId="41"/>
  </si>
  <si>
    <t>勤務時間数合計</t>
    <rPh sb="0" eb="2">
      <t>キンム</t>
    </rPh>
    <rPh sb="2" eb="5">
      <t>ジカンスウ</t>
    </rPh>
    <rPh sb="5" eb="7">
      <t>ゴウケイ</t>
    </rPh>
    <phoneticPr fontId="41"/>
  </si>
  <si>
    <t>常勤換算の対象時間数</t>
    <rPh sb="0" eb="2">
      <t>ジョウキン</t>
    </rPh>
    <rPh sb="2" eb="4">
      <t>カンサン</t>
    </rPh>
    <rPh sb="5" eb="7">
      <t>タイショウ</t>
    </rPh>
    <rPh sb="7" eb="9">
      <t>ジカン</t>
    </rPh>
    <rPh sb="9" eb="10">
      <t>スウ</t>
    </rPh>
    <phoneticPr fontId="41"/>
  </si>
  <si>
    <t>常勤換算方法対象外の</t>
    <rPh sb="0" eb="2">
      <t>ジョウキン</t>
    </rPh>
    <rPh sb="2" eb="4">
      <t>カンサン</t>
    </rPh>
    <rPh sb="4" eb="6">
      <t>ホウホウ</t>
    </rPh>
    <rPh sb="6" eb="9">
      <t>タイショウガイ</t>
    </rPh>
    <phoneticPr fontId="41"/>
  </si>
  <si>
    <t>記号</t>
    <rPh sb="0" eb="2">
      <t>キゴウ</t>
    </rPh>
    <phoneticPr fontId="41"/>
  </si>
  <si>
    <t>区分</t>
    <rPh sb="0" eb="2">
      <t>クブン</t>
    </rPh>
    <phoneticPr fontId="41"/>
  </si>
  <si>
    <t>当月合計</t>
    <rPh sb="0" eb="2">
      <t>トウゲツ</t>
    </rPh>
    <rPh sb="2" eb="4">
      <t>ゴウケイ</t>
    </rPh>
    <phoneticPr fontId="41"/>
  </si>
  <si>
    <t>週平均</t>
    <rPh sb="0" eb="3">
      <t>シュウヘイキン</t>
    </rPh>
    <phoneticPr fontId="41"/>
  </si>
  <si>
    <t>常勤の従業者の人数</t>
    <rPh sb="0" eb="2">
      <t>ジョウキン</t>
    </rPh>
    <rPh sb="3" eb="6">
      <t>ジュウギョウシャ</t>
    </rPh>
    <rPh sb="7" eb="9">
      <t>ニンズウ</t>
    </rPh>
    <phoneticPr fontId="41"/>
  </si>
  <si>
    <t>A</t>
    <phoneticPr fontId="41"/>
  </si>
  <si>
    <t>常勤で専従</t>
    <rPh sb="0" eb="2">
      <t>ジョウキン</t>
    </rPh>
    <rPh sb="3" eb="5">
      <t>センジュウ</t>
    </rPh>
    <phoneticPr fontId="41"/>
  </si>
  <si>
    <t>B</t>
    <phoneticPr fontId="41"/>
  </si>
  <si>
    <t>常勤で兼務</t>
    <rPh sb="0" eb="2">
      <t>ジョウキン</t>
    </rPh>
    <rPh sb="3" eb="5">
      <t>ケンム</t>
    </rPh>
    <phoneticPr fontId="41"/>
  </si>
  <si>
    <t>C</t>
    <phoneticPr fontId="41"/>
  </si>
  <si>
    <t>非常勤で専従</t>
    <rPh sb="0" eb="3">
      <t>ヒジョウキン</t>
    </rPh>
    <rPh sb="4" eb="6">
      <t>センジュウ</t>
    </rPh>
    <phoneticPr fontId="41"/>
  </si>
  <si>
    <t>-</t>
    <phoneticPr fontId="41"/>
  </si>
  <si>
    <t>D</t>
    <phoneticPr fontId="41"/>
  </si>
  <si>
    <t>非常勤で兼務</t>
    <rPh sb="0" eb="3">
      <t>ヒジョウキン</t>
    </rPh>
    <rPh sb="4" eb="6">
      <t>ケンム</t>
    </rPh>
    <phoneticPr fontId="41"/>
  </si>
  <si>
    <t>合計</t>
    <rPh sb="0" eb="2">
      <t>ゴウケイ</t>
    </rPh>
    <phoneticPr fontId="41"/>
  </si>
  <si>
    <t>■ 常勤換算方法による人数</t>
    <rPh sb="2" eb="4">
      <t>ジョウキン</t>
    </rPh>
    <rPh sb="4" eb="6">
      <t>カンサン</t>
    </rPh>
    <rPh sb="6" eb="8">
      <t>ホウホウ</t>
    </rPh>
    <rPh sb="11" eb="13">
      <t>ニンズウ</t>
    </rPh>
    <phoneticPr fontId="41"/>
  </si>
  <si>
    <t>基準：</t>
    <rPh sb="0" eb="2">
      <t>キジュン</t>
    </rPh>
    <phoneticPr fontId="41"/>
  </si>
  <si>
    <t>週</t>
  </si>
  <si>
    <t>常勤換算の</t>
    <rPh sb="0" eb="2">
      <t>ジョウキン</t>
    </rPh>
    <rPh sb="2" eb="4">
      <t>カンサン</t>
    </rPh>
    <phoneticPr fontId="41"/>
  </si>
  <si>
    <t>常勤の従業者が</t>
    <rPh sb="0" eb="2">
      <t>ジョウキン</t>
    </rPh>
    <rPh sb="3" eb="6">
      <t>ジュウギョウシャ</t>
    </rPh>
    <phoneticPr fontId="41"/>
  </si>
  <si>
    <t>常勤換算後の人数</t>
    <rPh sb="0" eb="2">
      <t>ジョウキン</t>
    </rPh>
    <rPh sb="2" eb="4">
      <t>カンサン</t>
    </rPh>
    <rPh sb="4" eb="5">
      <t>ゴ</t>
    </rPh>
    <rPh sb="6" eb="8">
      <t>ニンズウ</t>
    </rPh>
    <phoneticPr fontId="41"/>
  </si>
  <si>
    <t>÷</t>
    <phoneticPr fontId="41"/>
  </si>
  <si>
    <t>＝</t>
    <phoneticPr fontId="41"/>
  </si>
  <si>
    <t>（小数点第2位以下切り捨て）</t>
    <rPh sb="1" eb="4">
      <t>ショウスウテン</t>
    </rPh>
    <rPh sb="4" eb="5">
      <t>ダイ</t>
    </rPh>
    <rPh sb="6" eb="7">
      <t>イ</t>
    </rPh>
    <rPh sb="7" eb="9">
      <t>イカ</t>
    </rPh>
    <rPh sb="9" eb="10">
      <t>キ</t>
    </rPh>
    <rPh sb="11" eb="12">
      <t>ス</t>
    </rPh>
    <phoneticPr fontId="4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</si>
  <si>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1"/>
  </si>
  <si>
    <t>常勤の従業者の人数</t>
  </si>
  <si>
    <t>常勤換算方法による人数</t>
    <rPh sb="0" eb="2">
      <t>ジョウキン</t>
    </rPh>
    <rPh sb="2" eb="4">
      <t>カンサン</t>
    </rPh>
    <rPh sb="4" eb="6">
      <t>ホウホウ</t>
    </rPh>
    <rPh sb="9" eb="11">
      <t>ニンズウ</t>
    </rPh>
    <phoneticPr fontId="41"/>
  </si>
  <si>
    <t>＋</t>
    <phoneticPr fontId="41"/>
  </si>
  <si>
    <t>＝</t>
    <phoneticPr fontId="41"/>
  </si>
  <si>
    <t>１．サービス種別</t>
    <rPh sb="6" eb="8">
      <t>シュベツ</t>
    </rPh>
    <phoneticPr fontId="41"/>
  </si>
  <si>
    <t>No</t>
    <phoneticPr fontId="41"/>
  </si>
  <si>
    <t>サービス種別名</t>
    <rPh sb="4" eb="6">
      <t>シュベツ</t>
    </rPh>
    <rPh sb="6" eb="7">
      <t>メイ</t>
    </rPh>
    <phoneticPr fontId="41"/>
  </si>
  <si>
    <t>２．職種名・資格名称</t>
    <rPh sb="2" eb="4">
      <t>ショクシュ</t>
    </rPh>
    <rPh sb="4" eb="5">
      <t>メイ</t>
    </rPh>
    <rPh sb="6" eb="8">
      <t>シカク</t>
    </rPh>
    <rPh sb="8" eb="10">
      <t>メイショウ</t>
    </rPh>
    <phoneticPr fontId="41"/>
  </si>
  <si>
    <t>職種名</t>
    <rPh sb="0" eb="2">
      <t>ショクシュ</t>
    </rPh>
    <rPh sb="2" eb="3">
      <t>メイ</t>
    </rPh>
    <phoneticPr fontId="41"/>
  </si>
  <si>
    <t>管理者</t>
    <rPh sb="0" eb="3">
      <t>カンリシャ</t>
    </rPh>
    <phoneticPr fontId="41"/>
  </si>
  <si>
    <t>介護支援専門員</t>
    <rPh sb="0" eb="2">
      <t>カイゴ</t>
    </rPh>
    <rPh sb="2" eb="4">
      <t>シエン</t>
    </rPh>
    <rPh sb="4" eb="7">
      <t>センモンイン</t>
    </rPh>
    <phoneticPr fontId="41"/>
  </si>
  <si>
    <t>ー</t>
    <phoneticPr fontId="41"/>
  </si>
  <si>
    <t>資格</t>
    <rPh sb="0" eb="2">
      <t>シカク</t>
    </rPh>
    <phoneticPr fontId="41"/>
  </si>
  <si>
    <t>主任介護支援専門員</t>
    <rPh sb="0" eb="2">
      <t>シュニン</t>
    </rPh>
    <rPh sb="2" eb="4">
      <t>カイゴ</t>
    </rPh>
    <rPh sb="4" eb="6">
      <t>シエン</t>
    </rPh>
    <rPh sb="6" eb="9">
      <t>センモンイン</t>
    </rPh>
    <phoneticPr fontId="41"/>
  </si>
  <si>
    <t>ー</t>
    <phoneticPr fontId="41"/>
  </si>
  <si>
    <t>ー</t>
  </si>
  <si>
    <t>【自治体の皆様へ】</t>
    <rPh sb="1" eb="4">
      <t>ジチタイ</t>
    </rPh>
    <rPh sb="5" eb="7">
      <t>ミナサマ</t>
    </rPh>
    <phoneticPr fontId="41"/>
  </si>
  <si>
    <t>※ INDIRECT関数使用のため、以下のとおりセルに「名前の定義」をしています。</t>
    <rPh sb="10" eb="12">
      <t>カンスウ</t>
    </rPh>
    <rPh sb="12" eb="14">
      <t>シヨウ</t>
    </rPh>
    <rPh sb="18" eb="20">
      <t>イカ</t>
    </rPh>
    <rPh sb="28" eb="30">
      <t>ナマエ</t>
    </rPh>
    <rPh sb="31" eb="33">
      <t>テイギ</t>
    </rPh>
    <phoneticPr fontId="41"/>
  </si>
  <si>
    <t>　15行目・・・「職種」</t>
    <rPh sb="3" eb="5">
      <t>ギョウメ</t>
    </rPh>
    <rPh sb="9" eb="11">
      <t>ショクシュ</t>
    </rPh>
    <phoneticPr fontId="41"/>
  </si>
  <si>
    <t>　C列・・・「管理者」</t>
    <rPh sb="2" eb="3">
      <t>レツ</t>
    </rPh>
    <rPh sb="7" eb="10">
      <t>カンリシャ</t>
    </rPh>
    <phoneticPr fontId="41"/>
  </si>
  <si>
    <t>　D列・・・「介護支援専門員」</t>
    <rPh sb="2" eb="3">
      <t>レツ</t>
    </rPh>
    <rPh sb="7" eb="9">
      <t>カイゴ</t>
    </rPh>
    <rPh sb="9" eb="11">
      <t>シエン</t>
    </rPh>
    <rPh sb="11" eb="14">
      <t>センモンイン</t>
    </rPh>
    <phoneticPr fontId="41"/>
  </si>
  <si>
    <t>　E列・・・「介護予防支援担当職員」</t>
    <rPh sb="2" eb="3">
      <t>レツ</t>
    </rPh>
    <rPh sb="7" eb="9">
      <t>カイゴ</t>
    </rPh>
    <rPh sb="9" eb="11">
      <t>ヨボウ</t>
    </rPh>
    <rPh sb="11" eb="13">
      <t>シエン</t>
    </rPh>
    <rPh sb="13" eb="15">
      <t>タントウ</t>
    </rPh>
    <rPh sb="15" eb="17">
      <t>ショクイン</t>
    </rPh>
    <phoneticPr fontId="4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</si>
  <si>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1"/>
  </si>
  <si>
    <t>　行が足りない場合は、適宜追加してください。</t>
    <rPh sb="1" eb="2">
      <t>ギョウ</t>
    </rPh>
    <rPh sb="3" eb="4">
      <t>タ</t>
    </rPh>
    <rPh sb="7" eb="9">
      <t>バアイ</t>
    </rPh>
    <rPh sb="11" eb="13">
      <t>テキギ</t>
    </rPh>
    <rPh sb="13" eb="15">
      <t>ツイカ</t>
    </rPh>
    <phoneticPr fontId="4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</si>
  <si>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</si>
  <si>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1"/>
  </si>
  <si>
    <t>　・「数式」タブ　⇒　「名前の定義」を選択</t>
    <rPh sb="3" eb="5">
      <t>スウシキ</t>
    </rPh>
    <rPh sb="12" eb="14">
      <t>ナマエ</t>
    </rPh>
    <rPh sb="15" eb="17">
      <t>テイギ</t>
    </rPh>
    <rPh sb="19" eb="21">
      <t>センタク</t>
    </rPh>
    <phoneticPr fontId="41"/>
  </si>
  <si>
    <t>　・「名前」に職種名を入力</t>
    <rPh sb="3" eb="5">
      <t>ナマエ</t>
    </rPh>
    <rPh sb="7" eb="9">
      <t>ショクシュ</t>
    </rPh>
    <rPh sb="9" eb="10">
      <t>メイ</t>
    </rPh>
    <rPh sb="11" eb="13">
      <t>ニュウリョク</t>
    </rPh>
    <phoneticPr fontId="4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</si>
  <si>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</si>
  <si>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1"/>
  </si>
  <si>
    <t>≪提出不要≫</t>
    <rPh sb="1" eb="3">
      <t>テイシュツ</t>
    </rPh>
    <rPh sb="3" eb="5">
      <t>フヨウ</t>
    </rPh>
    <phoneticPr fontId="4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</si>
  <si>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</si>
  <si>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・・・直接入力する必要がある箇所です。</t>
    <rPh sb="3" eb="5">
      <t>チョクセツ</t>
    </rPh>
    <rPh sb="5" eb="7">
      <t>ニュウリョク</t>
    </rPh>
    <rPh sb="9" eb="11">
      <t>ヒツヨウ</t>
    </rPh>
    <rPh sb="14" eb="16">
      <t>カショ</t>
    </rPh>
    <phoneticPr fontId="41"/>
  </si>
  <si>
    <t>下記の記入方法に従って、入力してください。</t>
    <rPh sb="0" eb="2">
      <t>カキ</t>
    </rPh>
    <rPh sb="3" eb="5">
      <t>キニュウ</t>
    </rPh>
    <rPh sb="5" eb="7">
      <t>ホウホウ</t>
    </rPh>
    <rPh sb="8" eb="9">
      <t>シタガ</t>
    </rPh>
    <rPh sb="12" eb="14">
      <t>ニュウリョク</t>
    </rPh>
    <phoneticPr fontId="41"/>
  </si>
  <si>
    <t>・・・プルダウンから選択して入力する必要がある箇所です。</t>
    <rPh sb="10" eb="12">
      <t>センタク</t>
    </rPh>
    <rPh sb="14" eb="16">
      <t>ニュウリョク</t>
    </rPh>
    <rPh sb="18" eb="20">
      <t>ヒツヨウ</t>
    </rPh>
    <rPh sb="23" eb="25">
      <t>カショ</t>
    </rPh>
    <phoneticPr fontId="4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</si>
  <si>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</si>
  <si>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</si>
  <si>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「４週」・「暦月」のいずれかを選択してください。</t>
    <rPh sb="7" eb="8">
      <t>シュウ</t>
    </rPh>
    <rPh sb="11" eb="12">
      <t>レキ</t>
    </rPh>
    <rPh sb="12" eb="13">
      <t>ツキ</t>
    </rPh>
    <rPh sb="20" eb="22">
      <t>センタク</t>
    </rPh>
    <phoneticPr fontId="4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</si>
  <si>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</si>
  <si>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</si>
  <si>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</si>
  <si>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1"/>
  </si>
  <si>
    <t xml:space="preserve"> 　　 記入の順序は、職種ごとにまとめてください。</t>
    <rPh sb="4" eb="6">
      <t>キニュウ</t>
    </rPh>
    <rPh sb="7" eb="9">
      <t>ジュンジョ</t>
    </rPh>
    <rPh sb="11" eb="13">
      <t>ショクシュ</t>
    </rPh>
    <phoneticPr fontId="41"/>
  </si>
  <si>
    <t>介護予防支援担当職員</t>
    <rPh sb="0" eb="2">
      <t>カイゴ</t>
    </rPh>
    <rPh sb="2" eb="4">
      <t>ヨボウ</t>
    </rPh>
    <rPh sb="4" eb="6">
      <t>シエン</t>
    </rPh>
    <rPh sb="6" eb="8">
      <t>タントウ</t>
    </rPh>
    <rPh sb="8" eb="10">
      <t>ショクイン</t>
    </rPh>
    <phoneticPr fontId="4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</si>
  <si>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</si>
  <si>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1"/>
  </si>
  <si>
    <t>A</t>
    <phoneticPr fontId="41"/>
  </si>
  <si>
    <t>B</t>
    <phoneticPr fontId="41"/>
  </si>
  <si>
    <t>C</t>
    <phoneticPr fontId="41"/>
  </si>
  <si>
    <t>D</t>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</si>
  <si>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</si>
  <si>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</si>
  <si>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</si>
  <si>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</si>
  <si>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</si>
  <si>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1"/>
  </si>
  <si>
    <t>　(8) 従業者の氏名を記入してください。</t>
    <rPh sb="5" eb="8">
      <t>ジュウギョウシャ</t>
    </rPh>
    <rPh sb="9" eb="11">
      <t>シメイ</t>
    </rPh>
    <rPh sb="12" eb="14">
      <t>キニュウ</t>
    </rPh>
    <phoneticPr fontId="4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</si>
  <si>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1"/>
  </si>
  <si>
    <t>　　  ※ 指定基準の確認に際しては、４週分の入力で差し支えありません。</t>
    <phoneticPr fontId="4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</si>
  <si>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</si>
  <si>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</si>
  <si>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</si>
  <si>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</si>
  <si>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</si>
  <si>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</si>
  <si>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1"/>
  </si>
  <si>
    <t>　　　　○ 常勤換算方法とは、非常勤の従業者について「事業所の従業者の勤務延時間数を当該事業所において常勤の従業者が勤務すべき時間数で除することにより、</t>
    <phoneticPr fontId="41"/>
  </si>
  <si>
    <t>　　　　　常勤の従業者の員数に換算する方法」であるため、常勤の従業者については常勤換算方法によらず、実人数で計算する。</t>
    <phoneticPr fontId="41"/>
  </si>
  <si>
    <t>　　　　　手入力すること。</t>
    <phoneticPr fontId="4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</si>
  <si>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</si>
  <si>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</si>
  <si>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1"/>
  </si>
  <si>
    <t>　重要事項の説明後、内容を確認した旨の同意を文書又は電磁的記録で得ていますか。
（利用者全員から同意がなければ×）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24" eb="25">
      <t>マタ</t>
    </rPh>
    <rPh sb="26" eb="29">
      <t>デンジテキ</t>
    </rPh>
    <rPh sb="29" eb="31">
      <t>キロク</t>
    </rPh>
    <rPh sb="32" eb="33">
      <t>エ</t>
    </rPh>
    <rPh sb="41" eb="44">
      <t>リヨウシャ</t>
    </rPh>
    <rPh sb="44" eb="46">
      <t>ゼンイン</t>
    </rPh>
    <rPh sb="48" eb="50">
      <t>ドウイ</t>
    </rPh>
    <phoneticPr fontId="3"/>
  </si>
  <si>
    <t>　運営規程の内容は、常に実態を反映したものを整備していますか。また、変更があった場合は、「変更届出書」で届出をしていますか。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ヘンコウ</t>
    </rPh>
    <rPh sb="47" eb="50">
      <t>トドケデショ</t>
    </rPh>
    <rPh sb="52" eb="53">
      <t>トド</t>
    </rPh>
    <rPh sb="53" eb="54">
      <t>デ</t>
    </rPh>
    <phoneticPr fontId="3"/>
  </si>
  <si>
    <t>本年4月以降で実施した研修、又は、今後予定している研修を記入してください。</t>
    <rPh sb="0" eb="2">
      <t>ホンネン</t>
    </rPh>
    <rPh sb="7" eb="9">
      <t>ジッシ</t>
    </rPh>
    <rPh sb="11" eb="13">
      <t>ケンシュウ</t>
    </rPh>
    <rPh sb="14" eb="15">
      <t>マタ</t>
    </rPh>
    <rPh sb="17" eb="19">
      <t>コンゴ</t>
    </rPh>
    <rPh sb="19" eb="21">
      <t>ヨテイ</t>
    </rPh>
    <rPh sb="25" eb="27">
      <t>ケンシュウ</t>
    </rPh>
    <rPh sb="28" eb="30">
      <t>キニュウ</t>
    </rPh>
    <phoneticPr fontId="3"/>
  </si>
  <si>
    <t>202　　年（令和　　年）</t>
    <rPh sb="7" eb="9">
      <t>レイワ</t>
    </rPh>
    <rPh sb="11" eb="12">
      <t>ネン</t>
    </rPh>
    <phoneticPr fontId="3"/>
  </si>
  <si>
    <t>暦月</t>
  </si>
  <si>
    <t>　　　　　したがって、勤務形態「A：常勤で専従」及び「B：常勤で兼務」については、実態に応じて「常勤換算の対象時間数」及び「常勤換算方法対象外の常勤の従業者の人数」を確認し、</t>
    <phoneticPr fontId="41"/>
  </si>
  <si>
    <t>令和6年度～　適正な事業運営のためのチェックシート</t>
    <rPh sb="0" eb="2">
      <t>レイワ</t>
    </rPh>
    <rPh sb="3" eb="5">
      <t>ネンド</t>
    </rPh>
    <rPh sb="7" eb="9">
      <t>テキセイ</t>
    </rPh>
    <rPh sb="10" eb="12">
      <t>ジギョウ</t>
    </rPh>
    <rPh sb="12" eb="14">
      <t>ウンエイ</t>
    </rPh>
    <phoneticPr fontId="3"/>
  </si>
  <si>
    <t>※常勤の介護支援専門員の配置は、利用者の数44人（予防除く）に対して１人を基準とし利用者の数が44人</t>
    <rPh sb="1" eb="3">
      <t>ジョウキン</t>
    </rPh>
    <rPh sb="4" eb="6">
      <t>カイゴ</t>
    </rPh>
    <rPh sb="6" eb="8">
      <t>シエン</t>
    </rPh>
    <rPh sb="8" eb="11">
      <t>センモンイン</t>
    </rPh>
    <rPh sb="12" eb="14">
      <t>ハイチ</t>
    </rPh>
    <rPh sb="16" eb="19">
      <t>リヨウシャ</t>
    </rPh>
    <rPh sb="20" eb="21">
      <t>カズ</t>
    </rPh>
    <rPh sb="23" eb="24">
      <t>ニン</t>
    </rPh>
    <rPh sb="25" eb="27">
      <t>ヨボウ</t>
    </rPh>
    <rPh sb="27" eb="28">
      <t>ノゾ</t>
    </rPh>
    <rPh sb="31" eb="32">
      <t>タイ</t>
    </rPh>
    <rPh sb="35" eb="36">
      <t>ニン</t>
    </rPh>
    <rPh sb="37" eb="39">
      <t>キジュン</t>
    </rPh>
    <rPh sb="49" eb="50">
      <t>ニン</t>
    </rPh>
    <phoneticPr fontId="3"/>
  </si>
  <si>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3"/>
  </si>
  <si>
    <t>＜留意事項＞
①平成30年4月1日より、管理者の要件が「介護支援専門員」から「主任介護支援専門員」に変更されました。
　なお、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ますが、指定居宅介護支援事業所における業務管理や人材育成の取組を促進する観点から、経過措置期間の終了を待たず、管理者として主任介護支援専門員を配置することが望ましいです。具体的な取扱いについては、介護保険最新情報Ｖｏｌ.843を確認してください。
②市に届け出ている管理者氏名と相違している場合は、「指定居宅介護支援事業者指定変更届出書」の提出が必要です。
③管理者は常勤であり、原則として専ら当該居宅介護支援事業所の管理者の職務に従事する者でなければいけません。
④管理者が他の職務を兼ねることができるのは、次(1)(2)のとおり、かつ、管理者としての業務に支障のないことが前提です。
　　(1)当該事業所の介護支援専門員としての職務　　(2)他の事業所の職務</t>
    <rPh sb="1" eb="3">
      <t>リュウイ</t>
    </rPh>
    <rPh sb="3" eb="5">
      <t>ジコウ</t>
    </rPh>
    <rPh sb="63" eb="65">
      <t>レイワ</t>
    </rPh>
    <rPh sb="66" eb="67">
      <t>ネン</t>
    </rPh>
    <rPh sb="68" eb="69">
      <t>ガツ</t>
    </rPh>
    <rPh sb="71" eb="72">
      <t>ニチ</t>
    </rPh>
    <rPh sb="75" eb="76">
      <t>アイダ</t>
    </rPh>
    <rPh sb="131" eb="134">
      <t>カンリシャ</t>
    </rPh>
    <rPh sb="137" eb="138">
      <t>カギ</t>
    </rPh>
    <rPh sb="140" eb="143">
      <t>カンリシャ</t>
    </rPh>
    <phoneticPr fontId="3"/>
  </si>
  <si>
    <t>　ケアプランに位置付ける居宅サービス事業所の選定について「利用者から介護支援専門員に対して、複数の居宅サービス事業者等の紹介を求めることができること、事業者の選定理由の説明を求めることができること」等を説明していますか。
（それを理解したことについて、署名をもらうことが望ましいです。）</t>
    <rPh sb="7" eb="10">
      <t>イチヅ</t>
    </rPh>
    <rPh sb="12" eb="14">
      <t>キョタク</t>
    </rPh>
    <rPh sb="18" eb="21">
      <t>ジギョウショ</t>
    </rPh>
    <rPh sb="22" eb="24">
      <t>センテイ</t>
    </rPh>
    <rPh sb="29" eb="32">
      <t>リヨウシャ</t>
    </rPh>
    <rPh sb="34" eb="36">
      <t>カイゴ</t>
    </rPh>
    <rPh sb="36" eb="38">
      <t>シエン</t>
    </rPh>
    <rPh sb="38" eb="41">
      <t>センモンイン</t>
    </rPh>
    <rPh sb="42" eb="43">
      <t>タイ</t>
    </rPh>
    <rPh sb="46" eb="48">
      <t>フクスウ</t>
    </rPh>
    <rPh sb="49" eb="51">
      <t>キョタク</t>
    </rPh>
    <rPh sb="55" eb="58">
      <t>ジギョウシャ</t>
    </rPh>
    <rPh sb="58" eb="59">
      <t>トウ</t>
    </rPh>
    <rPh sb="60" eb="62">
      <t>ショウカイ</t>
    </rPh>
    <rPh sb="63" eb="64">
      <t>モト</t>
    </rPh>
    <rPh sb="75" eb="78">
      <t>ジギョウシャ</t>
    </rPh>
    <rPh sb="79" eb="81">
      <t>センテイ</t>
    </rPh>
    <rPh sb="81" eb="83">
      <t>リユウ</t>
    </rPh>
    <rPh sb="84" eb="86">
      <t>セツメイ</t>
    </rPh>
    <rPh sb="87" eb="88">
      <t>モト</t>
    </rPh>
    <rPh sb="99" eb="100">
      <t>トウ</t>
    </rPh>
    <rPh sb="101" eb="103">
      <t>セツメイ</t>
    </rPh>
    <rPh sb="115" eb="117">
      <t>リカイ</t>
    </rPh>
    <rPh sb="126" eb="128">
      <t>ショメイ</t>
    </rPh>
    <rPh sb="135" eb="136">
      <t>ノゾ</t>
    </rPh>
    <phoneticPr fontId="3"/>
  </si>
  <si>
    <t>【令和６年度からは努力義務】
　前６月間に当該指定居宅介護支援事業所において作成された居宅サービス計画の総数のうちに訪問介護、通所介護、福祉用具貸与及び地域密着型通所介護（以下「訪問介護等」という。）がそれぞれ位置づけられた居宅サービス計画の数が占める割合について理解が得られるよう、文書の交付に加えて口頭での説明を懇切丁寧に行うとともに、それを理解したことについて利用者から署名を得ていますか。</t>
    <rPh sb="1" eb="3">
      <t>レイワ</t>
    </rPh>
    <rPh sb="4" eb="6">
      <t>ネンド</t>
    </rPh>
    <rPh sb="9" eb="13">
      <t>ドリョクギム</t>
    </rPh>
    <rPh sb="21" eb="23">
      <t>トウガイ</t>
    </rPh>
    <rPh sb="23" eb="25">
      <t>シテイ</t>
    </rPh>
    <rPh sb="191" eb="192">
      <t>エ</t>
    </rPh>
    <phoneticPr fontId="3"/>
  </si>
  <si>
    <t>【令和６年度からは努力義務】
　前６月間に当該指定居宅介護支援事業所において作成された居宅サービス計画に位置付けられた訪問介護等ごとの回数のうちに、同一の指定居宅サービス事業所又は指定地域密着型サービス事業所によって提供されたものが占める割合（上位３位まで）について理解が得られるよう、文書の交付に加えて口頭での説明を懇切丁寧に行うとともに、それを理解したことについて利用者から署名を得ていますか。</t>
    <rPh sb="21" eb="23">
      <t>トウガイ</t>
    </rPh>
    <rPh sb="23" eb="25">
      <t>シテイ</t>
    </rPh>
    <rPh sb="192" eb="193">
      <t>エ</t>
    </rPh>
    <phoneticPr fontId="3"/>
  </si>
  <si>
    <t>※指定介護予防支援の一部を委託することができる事業所は、次のいずれかの条件を満たした事業所です。
　・県及び指定都市実施の「介護予防支援従事者研修」（県研修は平成２３年３月終了）又は、
　　平成１８年度以降実施されている介護支援専門員実務研修における介護予防支援業務に関する
　　研修を修了した者が所属していること 
　・地域包括支援センター運営協議会（介護保険運営協議会）で委託を承認されていること
　・主任介護支援専門員研修を修了した者
　・介護予防支援や介護予防ケアマネジメントに関して複数回の研修やグループワーク等を受講する
　　ことにより、介護予防支援等の業務に関する知識及び能力を有すると市長が認める者</t>
    <rPh sb="51" eb="52">
      <t>ケン</t>
    </rPh>
    <rPh sb="52" eb="53">
      <t>オヨ</t>
    </rPh>
    <rPh sb="54" eb="56">
      <t>シテイ</t>
    </rPh>
    <rPh sb="56" eb="58">
      <t>トシ</t>
    </rPh>
    <rPh sb="58" eb="60">
      <t>ジッシ</t>
    </rPh>
    <rPh sb="62" eb="64">
      <t>カイゴ</t>
    </rPh>
    <rPh sb="64" eb="66">
      <t>ヨボウ</t>
    </rPh>
    <rPh sb="66" eb="68">
      <t>シエン</t>
    </rPh>
    <rPh sb="68" eb="71">
      <t>ジュウジシャ</t>
    </rPh>
    <rPh sb="71" eb="73">
      <t>ケンシュウ</t>
    </rPh>
    <rPh sb="75" eb="76">
      <t>ケン</t>
    </rPh>
    <rPh sb="76" eb="78">
      <t>ケンシュウ</t>
    </rPh>
    <rPh sb="79" eb="81">
      <t>ヘイセイ</t>
    </rPh>
    <rPh sb="83" eb="84">
      <t>ネン</t>
    </rPh>
    <rPh sb="85" eb="86">
      <t>ガツ</t>
    </rPh>
    <rPh sb="86" eb="88">
      <t>シュウリョウ</t>
    </rPh>
    <rPh sb="89" eb="90">
      <t>マタ</t>
    </rPh>
    <rPh sb="95" eb="97">
      <t>ヘイセイ</t>
    </rPh>
    <rPh sb="99" eb="100">
      <t>ネン</t>
    </rPh>
    <rPh sb="100" eb="101">
      <t>ド</t>
    </rPh>
    <rPh sb="101" eb="103">
      <t>イコウ</t>
    </rPh>
    <rPh sb="103" eb="105">
      <t>ジッシ</t>
    </rPh>
    <rPh sb="110" eb="112">
      <t>カイゴ</t>
    </rPh>
    <rPh sb="112" eb="114">
      <t>シエン</t>
    </rPh>
    <rPh sb="114" eb="117">
      <t>センモンイン</t>
    </rPh>
    <rPh sb="117" eb="119">
      <t>ジツム</t>
    </rPh>
    <rPh sb="119" eb="121">
      <t>ケンシュウ</t>
    </rPh>
    <rPh sb="125" eb="127">
      <t>カイゴ</t>
    </rPh>
    <rPh sb="127" eb="129">
      <t>ヨボウ</t>
    </rPh>
    <rPh sb="129" eb="131">
      <t>シエン</t>
    </rPh>
    <rPh sb="131" eb="133">
      <t>ギョウム</t>
    </rPh>
    <rPh sb="134" eb="135">
      <t>カン</t>
    </rPh>
    <rPh sb="140" eb="142">
      <t>ケンシュウ</t>
    </rPh>
    <rPh sb="143" eb="145">
      <t>シュウリョウ</t>
    </rPh>
    <rPh sb="161" eb="163">
      <t>チイキ</t>
    </rPh>
    <rPh sb="163" eb="165">
      <t>ホウカツ</t>
    </rPh>
    <rPh sb="165" eb="167">
      <t>シエン</t>
    </rPh>
    <rPh sb="171" eb="173">
      <t>ウンエイ</t>
    </rPh>
    <rPh sb="173" eb="176">
      <t>キョウギカイ</t>
    </rPh>
    <rPh sb="203" eb="209">
      <t>シュニンカイゴシエン</t>
    </rPh>
    <rPh sb="209" eb="212">
      <t>センモンイン</t>
    </rPh>
    <rPh sb="212" eb="214">
      <t>ケンシュウ</t>
    </rPh>
    <rPh sb="215" eb="217">
      <t>シュウリョウ</t>
    </rPh>
    <rPh sb="219" eb="220">
      <t>モノ</t>
    </rPh>
    <rPh sb="223" eb="225">
      <t>カイゴ</t>
    </rPh>
    <rPh sb="225" eb="227">
      <t>ヨボウ</t>
    </rPh>
    <rPh sb="227" eb="229">
      <t>シエン</t>
    </rPh>
    <rPh sb="230" eb="232">
      <t>カイゴ</t>
    </rPh>
    <rPh sb="232" eb="234">
      <t>ヨボウ</t>
    </rPh>
    <rPh sb="243" eb="244">
      <t>カン</t>
    </rPh>
    <rPh sb="246" eb="249">
      <t>フクスウカイ</t>
    </rPh>
    <rPh sb="250" eb="252">
      <t>ケンシュウ</t>
    </rPh>
    <rPh sb="260" eb="261">
      <t>トウ</t>
    </rPh>
    <rPh sb="262" eb="264">
      <t>ジュコウ</t>
    </rPh>
    <rPh sb="275" eb="277">
      <t>カイゴ</t>
    </rPh>
    <rPh sb="277" eb="279">
      <t>ヨボウ</t>
    </rPh>
    <rPh sb="279" eb="281">
      <t>シエン</t>
    </rPh>
    <rPh sb="281" eb="282">
      <t>トウ</t>
    </rPh>
    <rPh sb="283" eb="285">
      <t>ギョウム</t>
    </rPh>
    <rPh sb="286" eb="287">
      <t>カン</t>
    </rPh>
    <rPh sb="289" eb="291">
      <t>チシキ</t>
    </rPh>
    <rPh sb="291" eb="292">
      <t>オヨ</t>
    </rPh>
    <rPh sb="293" eb="295">
      <t>ノウリョク</t>
    </rPh>
    <rPh sb="296" eb="297">
      <t>ユウ</t>
    </rPh>
    <rPh sb="300" eb="302">
      <t>シチョウ</t>
    </rPh>
    <rPh sb="303" eb="304">
      <t>ミト</t>
    </rPh>
    <rPh sb="306" eb="307">
      <t>モノ</t>
    </rPh>
    <phoneticPr fontId="3"/>
  </si>
  <si>
    <t>※指定介護予防支援の業務を委託した場合には、地域包括支援センターが、国民健康保険団体連合会に
　対して「代理受領委任状」を提出する必要があります（提出先は各市町村）。新規に委託を行うときは、
　「指定介護予防支援・介護予防ケアマネジメントの一部委託（変更）に係る届出書」に
　「代理受領委任状」を添えて提出しますので、当該書類の作成にご協力を　お願いします。</t>
    <rPh sb="1" eb="3">
      <t>シテイ</t>
    </rPh>
    <rPh sb="3" eb="5">
      <t>カイゴ</t>
    </rPh>
    <rPh sb="5" eb="7">
      <t>ヨボウ</t>
    </rPh>
    <rPh sb="7" eb="9">
      <t>シエン</t>
    </rPh>
    <rPh sb="10" eb="12">
      <t>ギョウム</t>
    </rPh>
    <rPh sb="13" eb="15">
      <t>イタク</t>
    </rPh>
    <rPh sb="17" eb="19">
      <t>バアイ</t>
    </rPh>
    <rPh sb="22" eb="24">
      <t>チイキ</t>
    </rPh>
    <rPh sb="24" eb="26">
      <t>ホウカツ</t>
    </rPh>
    <rPh sb="26" eb="28">
      <t>シエン</t>
    </rPh>
    <rPh sb="48" eb="49">
      <t>タイ</t>
    </rPh>
    <rPh sb="52" eb="54">
      <t>ダイリ</t>
    </rPh>
    <rPh sb="54" eb="56">
      <t>ジュリョウ</t>
    </rPh>
    <rPh sb="56" eb="59">
      <t>イニンジョウ</t>
    </rPh>
    <rPh sb="61" eb="63">
      <t>テイシュツ</t>
    </rPh>
    <rPh sb="65" eb="67">
      <t>ヒツヨウ</t>
    </rPh>
    <rPh sb="73" eb="75">
      <t>テイシュツ</t>
    </rPh>
    <rPh sb="75" eb="76">
      <t>サキ</t>
    </rPh>
    <rPh sb="77" eb="78">
      <t>カク</t>
    </rPh>
    <rPh sb="78" eb="81">
      <t>シチョウソン</t>
    </rPh>
    <rPh sb="83" eb="85">
      <t>シンキ</t>
    </rPh>
    <rPh sb="86" eb="88">
      <t>イタク</t>
    </rPh>
    <rPh sb="89" eb="90">
      <t>オコ</t>
    </rPh>
    <rPh sb="98" eb="100">
      <t>シテイ</t>
    </rPh>
    <rPh sb="100" eb="102">
      <t>カイゴ</t>
    </rPh>
    <rPh sb="102" eb="104">
      <t>ヨボウ</t>
    </rPh>
    <rPh sb="104" eb="106">
      <t>シエン</t>
    </rPh>
    <rPh sb="107" eb="109">
      <t>カイゴ</t>
    </rPh>
    <rPh sb="109" eb="111">
      <t>ヨボウ</t>
    </rPh>
    <rPh sb="120" eb="122">
      <t>イチブ</t>
    </rPh>
    <rPh sb="122" eb="124">
      <t>イタク</t>
    </rPh>
    <rPh sb="125" eb="127">
      <t>ヘンコウ</t>
    </rPh>
    <rPh sb="129" eb="130">
      <t>カカ</t>
    </rPh>
    <rPh sb="131" eb="134">
      <t>トドケデショ</t>
    </rPh>
    <rPh sb="139" eb="141">
      <t>ダイリ</t>
    </rPh>
    <rPh sb="141" eb="143">
      <t>ジュリョウ</t>
    </rPh>
    <rPh sb="143" eb="146">
      <t>イニンジョウ</t>
    </rPh>
    <rPh sb="148" eb="149">
      <t>ソ</t>
    </rPh>
    <rPh sb="151" eb="153">
      <t>テイシュツ</t>
    </rPh>
    <rPh sb="159" eb="161">
      <t>トウガイ</t>
    </rPh>
    <rPh sb="161" eb="163">
      <t>ショルイ</t>
    </rPh>
    <rPh sb="164" eb="166">
      <t>サクセイ</t>
    </rPh>
    <rPh sb="168" eb="170">
      <t>キョウリョク</t>
    </rPh>
    <rPh sb="173" eb="174">
      <t>ネガ</t>
    </rPh>
    <phoneticPr fontId="3"/>
  </si>
  <si>
    <t>虐待の防止のための措置に関する事項</t>
    <rPh sb="0" eb="2">
      <t>ギャクタイ</t>
    </rPh>
    <rPh sb="3" eb="5">
      <t>ボウシ</t>
    </rPh>
    <rPh sb="9" eb="11">
      <t>ソチ</t>
    </rPh>
    <rPh sb="12" eb="13">
      <t>カン</t>
    </rPh>
    <rPh sb="15" eb="17">
      <t>ジコウ</t>
    </rPh>
    <phoneticPr fontId="3"/>
  </si>
  <si>
    <r>
      <t xml:space="preserve">その他運営に関する重要事項
</t>
    </r>
    <r>
      <rPr>
        <sz val="10"/>
        <color theme="1"/>
        <rFont val="ＭＳ Ｐゴシック"/>
        <family val="3"/>
        <charset val="128"/>
      </rPr>
      <t>※事故発生時の対応、従業者及び退職後の秘密保持、苦情・相談体制、従業者の研修・健康管理</t>
    </r>
    <rPh sb="15" eb="20">
      <t>ジコハッセイジ</t>
    </rPh>
    <rPh sb="21" eb="23">
      <t>タイオウ</t>
    </rPh>
    <rPh sb="24" eb="27">
      <t>ジュウギョウシャ</t>
    </rPh>
    <rPh sb="27" eb="28">
      <t>オヨ</t>
    </rPh>
    <rPh sb="29" eb="32">
      <t>タイショクゴ</t>
    </rPh>
    <rPh sb="33" eb="37">
      <t>ヒミツホジ</t>
    </rPh>
    <rPh sb="38" eb="40">
      <t>クジョウ</t>
    </rPh>
    <rPh sb="41" eb="43">
      <t>ソウダン</t>
    </rPh>
    <rPh sb="43" eb="45">
      <t>タイセイ</t>
    </rPh>
    <rPh sb="46" eb="49">
      <t>ジュウギョウシャ</t>
    </rPh>
    <rPh sb="50" eb="52">
      <t>ケンシュウ</t>
    </rPh>
    <rPh sb="53" eb="57">
      <t>ケンコウカンリ</t>
    </rPh>
    <phoneticPr fontId="3"/>
  </si>
  <si>
    <t>１６　業務継続計画の策定等</t>
    <phoneticPr fontId="3"/>
  </si>
  <si>
    <t>　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rPh sb="95" eb="96">
      <t>コウ</t>
    </rPh>
    <phoneticPr fontId="3"/>
  </si>
  <si>
    <t>１９　感染症の予防及びまん延の防止のための措置</t>
    <phoneticPr fontId="3"/>
  </si>
  <si>
    <t>　事業所において感染症が発生し、又はまん延しないように、講じている措置について○印をつけてください。</t>
    <rPh sb="28" eb="29">
      <t>コウ</t>
    </rPh>
    <rPh sb="33" eb="35">
      <t>ソチ</t>
    </rPh>
    <rPh sb="40" eb="41">
      <t>シルシ</t>
    </rPh>
    <phoneticPr fontId="3"/>
  </si>
  <si>
    <t>※原則として重要事項をWEBサイトに掲載しなければなりません。</t>
    <rPh sb="1" eb="3">
      <t>ゲンソク</t>
    </rPh>
    <rPh sb="6" eb="10">
      <t>ジュウヨウジコウ</t>
    </rPh>
    <rPh sb="18" eb="20">
      <t>ケイサイ</t>
    </rPh>
    <phoneticPr fontId="3"/>
  </si>
  <si>
    <t>　苦情記録簿を整備して５年間（国基準では２年間ですが、藤沢市では５年間としています。）保存していますか。</t>
    <rPh sb="1" eb="3">
      <t>クジョウ</t>
    </rPh>
    <rPh sb="3" eb="6">
      <t>キロクボ</t>
    </rPh>
    <rPh sb="7" eb="9">
      <t>セイビ</t>
    </rPh>
    <rPh sb="12" eb="14">
      <t>ネンカン</t>
    </rPh>
    <rPh sb="15" eb="18">
      <t>クニキジュン</t>
    </rPh>
    <rPh sb="21" eb="23">
      <t>ネンカン</t>
    </rPh>
    <rPh sb="27" eb="30">
      <t>フジサワシ</t>
    </rPh>
    <rPh sb="33" eb="35">
      <t>ネンカン</t>
    </rPh>
    <rPh sb="43" eb="45">
      <t>ホゾン</t>
    </rPh>
    <phoneticPr fontId="3"/>
  </si>
  <si>
    <t>２６　虐待の防止</t>
    <rPh sb="3" eb="5">
      <t>ギャクタイ</t>
    </rPh>
    <rPh sb="6" eb="8">
      <t>ボウシ</t>
    </rPh>
    <phoneticPr fontId="3"/>
  </si>
  <si>
    <t>虐待防止のための対策を検討する委員会（テレビ電話装置等の活用も可）を定期的に開催するとともに、その結果について、介護支援専門員に周知徹底を図っている。</t>
    <rPh sb="22" eb="24">
      <t>デンワ</t>
    </rPh>
    <rPh sb="24" eb="26">
      <t>ソウチ</t>
    </rPh>
    <rPh sb="26" eb="27">
      <t>トウ</t>
    </rPh>
    <rPh sb="28" eb="30">
      <t>カツヨウ</t>
    </rPh>
    <rPh sb="31" eb="32">
      <t>カ</t>
    </rPh>
    <phoneticPr fontId="3"/>
  </si>
  <si>
    <t>介護支援専門員に対し、虐待の防止のための研修を定期的（年１回以上）に実施している。</t>
    <rPh sb="27" eb="28">
      <t>ネン</t>
    </rPh>
    <rPh sb="29" eb="30">
      <t>カイ</t>
    </rPh>
    <rPh sb="30" eb="32">
      <t>イジョウ</t>
    </rPh>
    <phoneticPr fontId="3"/>
  </si>
  <si>
    <t>　虐待の発生又はその再発を防止するため、講じている措置について○印をつけてください。
※従業員が１人であっても下記の措置は必要です。</t>
    <rPh sb="20" eb="21">
      <t>コウ</t>
    </rPh>
    <rPh sb="25" eb="27">
      <t>ソチ</t>
    </rPh>
    <rPh sb="32" eb="33">
      <t>シルシ</t>
    </rPh>
    <rPh sb="44" eb="47">
      <t>ジュウギョウイン</t>
    </rPh>
    <rPh sb="49" eb="50">
      <t>ニン</t>
    </rPh>
    <rPh sb="55" eb="57">
      <t>カキ</t>
    </rPh>
    <rPh sb="58" eb="60">
      <t>ソチ</t>
    </rPh>
    <rPh sb="61" eb="63">
      <t>ヒツヨウ</t>
    </rPh>
    <phoneticPr fontId="3"/>
  </si>
  <si>
    <t>　従業者・設備・備品及び会計に関する諸記録を整備し、利用者ごとにサービスの完結の日から５年間（国基準では２年間ですが、藤沢市では５年間としています）保存していますか。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7" eb="50">
      <t>クニキジュン</t>
    </rPh>
    <rPh sb="53" eb="55">
      <t>ネンカン</t>
    </rPh>
    <rPh sb="59" eb="62">
      <t>フジサワシ</t>
    </rPh>
    <rPh sb="65" eb="67">
      <t>ネンカン</t>
    </rPh>
    <rPh sb="74" eb="76">
      <t>ホゾン</t>
    </rPh>
    <phoneticPr fontId="3"/>
  </si>
  <si>
    <t>一部のケースで会議を開催していない。　→　※項目１６へ</t>
    <rPh sb="22" eb="24">
      <t>コウモク</t>
    </rPh>
    <phoneticPr fontId="3"/>
  </si>
  <si>
    <r>
      <t>【居宅サービス計画の届出】
　居宅サービス計画に厚生労働大臣が定める回数以上の生活援助中心型の訪問介護を位置付けた場合、その利用の妥当性を検討し、必要性を居宅サービス計画に記載するとともに、サービス提供月の翌月末日までに、市町村に対して当該居宅サービス計画を届け出ていますか。
（</t>
    </r>
    <r>
      <rPr>
        <sz val="11"/>
        <color rgb="FFFF0000"/>
        <rFont val="ＭＳ Ｐゴシック"/>
        <family val="3"/>
        <charset val="128"/>
      </rPr>
      <t>※事例がない場合は「事例なし」と記入してください。</t>
    </r>
    <r>
      <rPr>
        <sz val="11"/>
        <color theme="1"/>
        <rFont val="ＭＳ Ｐゴシック"/>
        <family val="3"/>
        <charset val="128"/>
      </rPr>
      <t>なお、保険者市町村において検証したケアプランについては、次回の届出は１年後でよい）</t>
    </r>
    <rPh sb="1" eb="3">
      <t>キョタク</t>
    </rPh>
    <rPh sb="7" eb="9">
      <t>ケイカク</t>
    </rPh>
    <rPh sb="10" eb="11">
      <t>トド</t>
    </rPh>
    <rPh sb="11" eb="12">
      <t>デ</t>
    </rPh>
    <rPh sb="15" eb="17">
      <t>キョタク</t>
    </rPh>
    <rPh sb="21" eb="23">
      <t>ケイカク</t>
    </rPh>
    <rPh sb="24" eb="30">
      <t>コウセイロウドウダイジン</t>
    </rPh>
    <rPh sb="31" eb="32">
      <t>サダ</t>
    </rPh>
    <rPh sb="34" eb="36">
      <t>カイスウ</t>
    </rPh>
    <rPh sb="36" eb="38">
      <t>イジョウ</t>
    </rPh>
    <rPh sb="39" eb="41">
      <t>セイカツ</t>
    </rPh>
    <rPh sb="41" eb="43">
      <t>エンジョ</t>
    </rPh>
    <rPh sb="43" eb="46">
      <t>チュウシンガタ</t>
    </rPh>
    <rPh sb="47" eb="49">
      <t>ホウモン</t>
    </rPh>
    <rPh sb="49" eb="51">
      <t>カイゴ</t>
    </rPh>
    <rPh sb="52" eb="55">
      <t>イチヅ</t>
    </rPh>
    <rPh sb="57" eb="59">
      <t>バアイ</t>
    </rPh>
    <rPh sb="62" eb="64">
      <t>リヨウ</t>
    </rPh>
    <rPh sb="65" eb="68">
      <t>ダトウセイ</t>
    </rPh>
    <rPh sb="69" eb="71">
      <t>ケントウ</t>
    </rPh>
    <rPh sb="73" eb="76">
      <t>ヒツヨウセイ</t>
    </rPh>
    <rPh sb="77" eb="79">
      <t>キョタク</t>
    </rPh>
    <rPh sb="83" eb="85">
      <t>ケイカク</t>
    </rPh>
    <rPh sb="86" eb="88">
      <t>キサイ</t>
    </rPh>
    <rPh sb="99" eb="101">
      <t>テイキョウ</t>
    </rPh>
    <rPh sb="101" eb="102">
      <t>ツキ</t>
    </rPh>
    <rPh sb="103" eb="105">
      <t>ヨクゲツ</t>
    </rPh>
    <rPh sb="105" eb="107">
      <t>マツジツ</t>
    </rPh>
    <rPh sb="111" eb="114">
      <t>シチョウソン</t>
    </rPh>
    <rPh sb="115" eb="116">
      <t>タイ</t>
    </rPh>
    <rPh sb="118" eb="120">
      <t>トウガイ</t>
    </rPh>
    <rPh sb="120" eb="122">
      <t>キョタク</t>
    </rPh>
    <rPh sb="126" eb="128">
      <t>ケイカク</t>
    </rPh>
    <rPh sb="129" eb="130">
      <t>トド</t>
    </rPh>
    <rPh sb="131" eb="132">
      <t>デ</t>
    </rPh>
    <rPh sb="142" eb="144">
      <t>ジレイ</t>
    </rPh>
    <rPh sb="147" eb="149">
      <t>バアイ</t>
    </rPh>
    <rPh sb="151" eb="153">
      <t>ジレイ</t>
    </rPh>
    <rPh sb="157" eb="159">
      <t>キニュウ</t>
    </rPh>
    <rPh sb="169" eb="172">
      <t>ホケンシャ</t>
    </rPh>
    <rPh sb="172" eb="175">
      <t>シチョウソン</t>
    </rPh>
    <rPh sb="179" eb="181">
      <t>ケンショウ</t>
    </rPh>
    <rPh sb="194" eb="196">
      <t>ジカイ</t>
    </rPh>
    <rPh sb="197" eb="199">
      <t>トドケデ</t>
    </rPh>
    <rPh sb="201" eb="203">
      <t>ネンゴ</t>
    </rPh>
    <phoneticPr fontId="3"/>
  </si>
  <si>
    <t>【介護支援専門員による居宅サービス計画の作成】
　管理者は、介護支援専門員に居宅サービス計画の作成に関する業務を担当させていますか。</t>
    <rPh sb="1" eb="8">
      <t>カイゴシエンセンモンイン</t>
    </rPh>
    <rPh sb="11" eb="13">
      <t>キョタク</t>
    </rPh>
    <rPh sb="17" eb="19">
      <t>ケイカク</t>
    </rPh>
    <rPh sb="20" eb="22">
      <t>サクセイ</t>
    </rPh>
    <phoneticPr fontId="3"/>
  </si>
  <si>
    <t>【サービス提供方法等の説明】
　指定居宅介護支援の提供に当たっては、懇切丁寧に行うことを旨とし、利用者又はその家族に対し、サービスの提供方法等について、理解しやすいように説明を行っていますか。</t>
    <rPh sb="5" eb="9">
      <t>テイキョウホウホウ</t>
    </rPh>
    <rPh sb="9" eb="10">
      <t>トウ</t>
    </rPh>
    <rPh sb="11" eb="13">
      <t>セツメイ</t>
    </rPh>
    <phoneticPr fontId="3"/>
  </si>
  <si>
    <t>【身体拘束の禁止】
　指定居宅介護支援の提供に当たっては、当該利用者又はほかの利用者等の生命又は身体を程するため緊急やむを得ない場合を除き、身体的拘束その他利用者の行動を制限する行為を行っていませんか。（行っていなければ「〇」）</t>
    <rPh sb="1" eb="5">
      <t>シンタイコウソク</t>
    </rPh>
    <rPh sb="6" eb="8">
      <t>キンシ</t>
    </rPh>
    <rPh sb="29" eb="34">
      <t>トウガイリヨウシャ</t>
    </rPh>
    <rPh sb="34" eb="35">
      <t>マタ</t>
    </rPh>
    <rPh sb="39" eb="42">
      <t>リヨウシャ</t>
    </rPh>
    <rPh sb="42" eb="43">
      <t>トウ</t>
    </rPh>
    <rPh sb="44" eb="46">
      <t>セイメイ</t>
    </rPh>
    <rPh sb="46" eb="47">
      <t>マタ</t>
    </rPh>
    <rPh sb="48" eb="50">
      <t>シンタイ</t>
    </rPh>
    <rPh sb="51" eb="52">
      <t>ホド</t>
    </rPh>
    <rPh sb="56" eb="58">
      <t>キンキュウ</t>
    </rPh>
    <rPh sb="61" eb="62">
      <t>エ</t>
    </rPh>
    <rPh sb="64" eb="66">
      <t>バアイ</t>
    </rPh>
    <rPh sb="67" eb="68">
      <t>ノゾ</t>
    </rPh>
    <rPh sb="70" eb="75">
      <t>シンタイテキコウソク</t>
    </rPh>
    <rPh sb="77" eb="81">
      <t>タリヨウシャ</t>
    </rPh>
    <rPh sb="82" eb="84">
      <t>コウドウ</t>
    </rPh>
    <rPh sb="85" eb="87">
      <t>セイゲン</t>
    </rPh>
    <rPh sb="89" eb="91">
      <t>コウイ</t>
    </rPh>
    <rPh sb="92" eb="93">
      <t>オコナ</t>
    </rPh>
    <rPh sb="102" eb="103">
      <t>オコナ</t>
    </rPh>
    <phoneticPr fontId="3"/>
  </si>
  <si>
    <t>【身体拘束を行う場合の記録】
　身体的拘束等を行う場合には、その態様及び時間、その際の利用者の心身の状況並びに緊急やむを得ない理由を記録していますか。（事例がなければ「事例なし」と記載）</t>
    <rPh sb="1" eb="5">
      <t>シンタイコウソク</t>
    </rPh>
    <rPh sb="6" eb="7">
      <t>オコナ</t>
    </rPh>
    <rPh sb="8" eb="10">
      <t>バアイ</t>
    </rPh>
    <rPh sb="11" eb="13">
      <t>キロク</t>
    </rPh>
    <rPh sb="16" eb="22">
      <t>シンタイテキコウソクトウ</t>
    </rPh>
    <rPh sb="23" eb="24">
      <t>オコナ</t>
    </rPh>
    <rPh sb="25" eb="27">
      <t>バアイ</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rPh sb="66" eb="68">
      <t>キロク</t>
    </rPh>
    <rPh sb="76" eb="78">
      <t>ジレイ</t>
    </rPh>
    <rPh sb="84" eb="86">
      <t>ジレイ</t>
    </rPh>
    <rPh sb="90" eb="92">
      <t>キサイ</t>
    </rPh>
    <phoneticPr fontId="3"/>
  </si>
  <si>
    <t>【継続的かつ計画的なサービスの利用】
　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ますか。</t>
    <rPh sb="1" eb="4">
      <t>ケイゾクテキ</t>
    </rPh>
    <rPh sb="6" eb="9">
      <t>ケイカクテキ</t>
    </rPh>
    <rPh sb="15" eb="17">
      <t>リヨウ</t>
    </rPh>
    <phoneticPr fontId="3"/>
  </si>
  <si>
    <t>【総合的な居宅サービス計画の作成】
　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rPh sb="1" eb="4">
      <t>ソウゴウテキ</t>
    </rPh>
    <rPh sb="5" eb="7">
      <t>キョタク</t>
    </rPh>
    <rPh sb="11" eb="13">
      <t>ケイカク</t>
    </rPh>
    <rPh sb="14" eb="16">
      <t>サクセイ</t>
    </rPh>
    <phoneticPr fontId="3"/>
  </si>
  <si>
    <t>【利用者自身によるサービスの選択】
　居宅サービス計画の作成（又は変更）の開始に当たっては、利用者によるサービスの選択に資するよう、利用者から居宅サービス計画案の作成にあたって複数の居宅サービス事業者等の紹介の求めがあった場合等には誠実に対応するとともに、当該地域における指定居宅サービス事業者等に関するサービスの内容、利用料等の情報を適正に利用者又はその家族に対して提供していますか。</t>
    <rPh sb="1" eb="4">
      <t>リヨウシャ</t>
    </rPh>
    <rPh sb="4" eb="6">
      <t>ジシン</t>
    </rPh>
    <rPh sb="14" eb="16">
      <t>センタク</t>
    </rPh>
    <rPh sb="66" eb="69">
      <t>リヨウシャ</t>
    </rPh>
    <rPh sb="71" eb="73">
      <t>キョタク</t>
    </rPh>
    <rPh sb="77" eb="79">
      <t>ケイカク</t>
    </rPh>
    <rPh sb="79" eb="80">
      <t>アン</t>
    </rPh>
    <rPh sb="81" eb="83">
      <t>サクセイ</t>
    </rPh>
    <rPh sb="88" eb="90">
      <t>フクスウ</t>
    </rPh>
    <rPh sb="91" eb="93">
      <t>キョタク</t>
    </rPh>
    <rPh sb="97" eb="100">
      <t>ジギョウシャ</t>
    </rPh>
    <rPh sb="100" eb="101">
      <t>トウ</t>
    </rPh>
    <rPh sb="102" eb="104">
      <t>ショウカイ</t>
    </rPh>
    <rPh sb="105" eb="106">
      <t>モト</t>
    </rPh>
    <rPh sb="111" eb="113">
      <t>バアイ</t>
    </rPh>
    <rPh sb="113" eb="114">
      <t>トウ</t>
    </rPh>
    <rPh sb="116" eb="118">
      <t>セイジツ</t>
    </rPh>
    <rPh sb="119" eb="121">
      <t>タイオウ</t>
    </rPh>
    <phoneticPr fontId="3"/>
  </si>
  <si>
    <t>【課題分析の実施】
　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２３項目）を把握（＝アセスメント）していますか。</t>
    <rPh sb="1" eb="5">
      <t>カダイブンセキ</t>
    </rPh>
    <rPh sb="6" eb="8">
      <t>ジッシ</t>
    </rPh>
    <rPh sb="157" eb="159">
      <t>コウモク</t>
    </rPh>
    <phoneticPr fontId="3"/>
  </si>
  <si>
    <t>【課題分析における留意点（利用者宅の訪問、面接等）】
　解決すべき課題の把握に当たっては、利用者の居宅を訪問して利用者及びその家族にその趣旨を十分に説明した上で面接を行っていますか。</t>
    <rPh sb="1" eb="5">
      <t>カダイブンセキ</t>
    </rPh>
    <rPh sb="9" eb="12">
      <t>リュウイテン</t>
    </rPh>
    <rPh sb="13" eb="16">
      <t>リヨウシャ</t>
    </rPh>
    <rPh sb="16" eb="17">
      <t>タク</t>
    </rPh>
    <rPh sb="18" eb="20">
      <t>ホウモン</t>
    </rPh>
    <rPh sb="21" eb="23">
      <t>メンセツ</t>
    </rPh>
    <rPh sb="23" eb="24">
      <t>トウ</t>
    </rPh>
    <phoneticPr fontId="3"/>
  </si>
  <si>
    <t>【居宅サービス計画原案の作成】
　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居宅サービス計画の原案を作成していますか。</t>
    <rPh sb="1" eb="3">
      <t>キョタク</t>
    </rPh>
    <rPh sb="7" eb="9">
      <t>ケイカク</t>
    </rPh>
    <phoneticPr fontId="3"/>
  </si>
  <si>
    <t>※各項目の【】内に、集団指導講習テキストの「Ⅲ　居宅サービス計画（ケアプラン）の作成について」の具体的取扱い方針の一覧表の題を記載していますので、
　　参考にしてください。</t>
    <rPh sb="1" eb="4">
      <t>カクコウモク</t>
    </rPh>
    <rPh sb="7" eb="8">
      <t>ナイ</t>
    </rPh>
    <rPh sb="10" eb="14">
      <t>シュウダンシドウ</t>
    </rPh>
    <rPh sb="14" eb="16">
      <t>コウシュウ</t>
    </rPh>
    <rPh sb="24" eb="26">
      <t>キョタク</t>
    </rPh>
    <rPh sb="30" eb="32">
      <t>ケイカク</t>
    </rPh>
    <rPh sb="40" eb="42">
      <t>サクセイ</t>
    </rPh>
    <rPh sb="48" eb="53">
      <t>グタイテキトリアツカ</t>
    </rPh>
    <rPh sb="54" eb="56">
      <t>ホウシン</t>
    </rPh>
    <rPh sb="57" eb="60">
      <t>イチランヒョウ</t>
    </rPh>
    <rPh sb="61" eb="62">
      <t>ダイ</t>
    </rPh>
    <rPh sb="63" eb="65">
      <t>キサイ</t>
    </rPh>
    <rPh sb="76" eb="78">
      <t>サンコウ</t>
    </rPh>
    <phoneticPr fontId="3"/>
  </si>
  <si>
    <t>【居宅サービス計画原案の作成】
　居宅サービス計画には、次に掲げる項目を記載していますか。
　（１）　利用者及びその家族の生活に対する意向を踏まえた課題分析の結果
　（２）　介護認定審査会の意見及びサービスの種類の指定
　（３）　総合的な援助の方針
　（４）　生活援助中心型の算定理由
　（５）　生活全般の解決すべき課題
　（６）　提供されるサービスの目標及びその達成時期
　（７）　サービスの種類、内容及び利用料
　（８）　サービスを提供する上での留意事項等</t>
    <rPh sb="70" eb="71">
      <t>フ</t>
    </rPh>
    <rPh sb="74" eb="76">
      <t>カダイ</t>
    </rPh>
    <rPh sb="76" eb="78">
      <t>ブンセキ</t>
    </rPh>
    <rPh sb="79" eb="81">
      <t>ケッカ</t>
    </rPh>
    <rPh sb="87" eb="89">
      <t>カイゴ</t>
    </rPh>
    <rPh sb="89" eb="91">
      <t>ニンテイ</t>
    </rPh>
    <rPh sb="91" eb="94">
      <t>シンサカイ</t>
    </rPh>
    <rPh sb="95" eb="97">
      <t>イケン</t>
    </rPh>
    <rPh sb="97" eb="98">
      <t>オヨ</t>
    </rPh>
    <rPh sb="104" eb="106">
      <t>シュルイ</t>
    </rPh>
    <rPh sb="107" eb="109">
      <t>シテイ</t>
    </rPh>
    <rPh sb="130" eb="132">
      <t>セイカツ</t>
    </rPh>
    <rPh sb="132" eb="134">
      <t>エンジョ</t>
    </rPh>
    <rPh sb="134" eb="137">
      <t>チュウシンガタ</t>
    </rPh>
    <rPh sb="138" eb="140">
      <t>サンテイ</t>
    </rPh>
    <rPh sb="140" eb="142">
      <t>リユウ</t>
    </rPh>
    <phoneticPr fontId="3"/>
  </si>
  <si>
    <t>【サービス担当者会議等による専門的見地からの意見徴収】
　サービス担当者会議の開催により、利用者の状況等に関する情報を担当者と共有するとともに、当該居宅サービス計画の原案の内容について、担当者から、専門的な見地からの意見を求めていますか。
（※やむを得ない理由がある場合については、担当者に対する照会等により意見を求めることが可能です。）</t>
    <rPh sb="10" eb="11">
      <t>トウ</t>
    </rPh>
    <rPh sb="14" eb="19">
      <t>センモンテキケンチ</t>
    </rPh>
    <rPh sb="22" eb="26">
      <t>イケンチョウシュウ</t>
    </rPh>
    <phoneticPr fontId="3"/>
  </si>
  <si>
    <t>【サービス担当者会議等による専門的見地からの意見徴収】
　本年４月から現在までのサービス担当者会議の開催状況は以下のどれに該当しますか。</t>
    <rPh sb="29" eb="30">
      <t>ホン</t>
    </rPh>
    <rPh sb="30" eb="31">
      <t>ネン</t>
    </rPh>
    <rPh sb="32" eb="33">
      <t>ツキ</t>
    </rPh>
    <rPh sb="35" eb="37">
      <t>ゲンザイ</t>
    </rPh>
    <rPh sb="44" eb="47">
      <t>タントウシャ</t>
    </rPh>
    <rPh sb="47" eb="49">
      <t>カイギ</t>
    </rPh>
    <rPh sb="50" eb="52">
      <t>カイサイ</t>
    </rPh>
    <rPh sb="52" eb="54">
      <t>ジョウキョウ</t>
    </rPh>
    <rPh sb="55" eb="57">
      <t>イカ</t>
    </rPh>
    <rPh sb="61" eb="63">
      <t>ガイトウ</t>
    </rPh>
    <phoneticPr fontId="3"/>
  </si>
  <si>
    <t>【サービス担当者会議等による専門的見地からの意見徴収】
　１５で（一部のケースで）サービス担当者会議を開催していないと回答した場合、その理由は以下のどれに該当しますか。</t>
    <rPh sb="33" eb="35">
      <t>イチブ</t>
    </rPh>
    <rPh sb="45" eb="48">
      <t>タントウシャ</t>
    </rPh>
    <rPh sb="48" eb="50">
      <t>カイギ</t>
    </rPh>
    <rPh sb="51" eb="53">
      <t>カイサイ</t>
    </rPh>
    <rPh sb="59" eb="61">
      <t>カイトウ</t>
    </rPh>
    <rPh sb="63" eb="65">
      <t>バアイ</t>
    </rPh>
    <rPh sb="68" eb="70">
      <t>リユウ</t>
    </rPh>
    <rPh sb="71" eb="73">
      <t>イカ</t>
    </rPh>
    <rPh sb="77" eb="79">
      <t>ガイトウ</t>
    </rPh>
    <phoneticPr fontId="3"/>
  </si>
  <si>
    <t>【計画原案に係る説明及び同意】
　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rPh sb="1" eb="3">
      <t>ケイカク</t>
    </rPh>
    <rPh sb="3" eb="5">
      <t>ゲンアン</t>
    </rPh>
    <rPh sb="6" eb="7">
      <t>カカ</t>
    </rPh>
    <rPh sb="10" eb="11">
      <t>オヨ</t>
    </rPh>
    <phoneticPr fontId="3"/>
  </si>
  <si>
    <t>【計画原案に係る説明及び同意】
　居宅サービス計画は全表（１～７表）を作成していますか。</t>
    <phoneticPr fontId="3"/>
  </si>
  <si>
    <t>【居宅サービス計画の交付】
　居宅サービス計画を作成（又は変更）した際には、当該居宅サービス計画を利用者及び居宅サービス事業者等の担当者に交付していますか。</t>
    <rPh sb="1" eb="3">
      <t>キョタク</t>
    </rPh>
    <rPh sb="7" eb="9">
      <t>ケイカク</t>
    </rPh>
    <phoneticPr fontId="3"/>
  </si>
  <si>
    <t>【担当者に対する個別サービス計画の提出依頼】
　居宅サービス計画に位置付けた指定居宅サービス事業者等に対して、個別サービス計画（訪問介護計画、通所介護計画　等）の提出を求めていますか。</t>
    <rPh sb="1" eb="4">
      <t>タントウシャ</t>
    </rPh>
    <rPh sb="5" eb="6">
      <t>タイ</t>
    </rPh>
    <rPh sb="81" eb="83">
      <t>テイシュツ</t>
    </rPh>
    <rPh sb="84" eb="85">
      <t>モト</t>
    </rPh>
    <phoneticPr fontId="3"/>
  </si>
  <si>
    <t>【居宅サービス計画の実施状況の把握及び評価等】
　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ますか。</t>
    <rPh sb="1" eb="3">
      <t>キョタク</t>
    </rPh>
    <rPh sb="7" eb="9">
      <t>ケイカク</t>
    </rPh>
    <rPh sb="10" eb="14">
      <t>ジッシジョウキョウ</t>
    </rPh>
    <rPh sb="15" eb="17">
      <t>ハアク</t>
    </rPh>
    <rPh sb="17" eb="18">
      <t>オヨ</t>
    </rPh>
    <rPh sb="19" eb="21">
      <t>ヒョウカ</t>
    </rPh>
    <rPh sb="21" eb="22">
      <t>トウ</t>
    </rPh>
    <phoneticPr fontId="3"/>
  </si>
  <si>
    <t>【居宅サービス計画の実施状況の把握及び評価等】
　居宅サービス事業者等から利用者に係る情報の提供を受けたときその他必要と認めるときは、利用者の服薬状況、口腔機能その他の利用者の心身または生活の状況に係る情報のうち必要と認めるものを、利用者の同意を得て主治の医師等に提供していますか。</t>
    <phoneticPr fontId="3"/>
  </si>
  <si>
    <t>【モニタリングの実施】
　モニタリングに当たっては、利用者及びその家族、指定居宅サービス事業者等との連絡を次の方法により継続的に行っていますか。
　イ　少なくとも１月に１回、利用者の居宅を訪問し、利用者に面接すること。
　ロ　イの規定による面接は、利用者の居宅を訪問することによって行うこと。
　　　ただし、次のいずれにも該当する場合であって、少なくとも二月に一回、利用者の居宅を
　　　訪問し、利用者に面接するときは、利用者の居宅を訪問しない月においては、テレビ
　　　電話装置等を活用して、利用者に面接することができるものとする。
　　　(１)　テレビ電話装置等を活用して面接を行うことについて、文書により利用者の同意を
　　　　　　得ていること。
　　　(２)　サービス担当者会議等において、次に掲げる事項について主治の医師、担当者
　　　　　　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介護支援専門員が、テレビ電話装置等を活用したモニタリングでは把握できない
　　　　　　　　情報について、担当者から提供を受けること。
　ハ　少なくとも１月に１回、モニタリングの結果を記録すること。
※特段の事情のない限り、必ず実施しなければなりません。</t>
    <rPh sb="8" eb="10">
      <t>ジッシ</t>
    </rPh>
    <phoneticPr fontId="3"/>
  </si>
  <si>
    <t>【計画に係るサービス担当者会議等による専門的見地からの意見徴収】
　次に掲げる場合において、サービス担当者会議の開催により、居宅サービス計画の変更の必要性について、担当者から、専門的な見地からの意見を求めていますか。
　イ　要介護更新認定の場合
　ロ　要介護状態区分の変更認定の場合
※ただし、やむを得ない理由がある場合については、担当者に対する照会等により意見を求めることが可能です。</t>
    <phoneticPr fontId="3"/>
  </si>
  <si>
    <t>【計画の変更についての準用】
　居宅サービス計画を変更する場合、全表（１～４表及び６，７表）を作成し直していますか。
（※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phoneticPr fontId="3"/>
  </si>
  <si>
    <t>【計画の変更についての準用】
　２４のサービス担当者会議について、その要点又は当該担当者への照会内容についての記録を５年間保存していますか。</t>
    <rPh sb="1" eb="3">
      <t>ケイカク</t>
    </rPh>
    <rPh sb="4" eb="6">
      <t>ヘンコウ</t>
    </rPh>
    <rPh sb="11" eb="13">
      <t>ジュンヨウ</t>
    </rPh>
    <rPh sb="23" eb="26">
      <t>タントウシャ</t>
    </rPh>
    <rPh sb="26" eb="28">
      <t>カイギ</t>
    </rPh>
    <rPh sb="35" eb="36">
      <t>カナメ</t>
    </rPh>
    <rPh sb="36" eb="37">
      <t>テン</t>
    </rPh>
    <rPh sb="37" eb="38">
      <t>マタ</t>
    </rPh>
    <rPh sb="39" eb="41">
      <t>トウガイ</t>
    </rPh>
    <rPh sb="41" eb="44">
      <t>タントウシャ</t>
    </rPh>
    <rPh sb="46" eb="48">
      <t>ショウカイ</t>
    </rPh>
    <rPh sb="48" eb="50">
      <t>ナイヨウ</t>
    </rPh>
    <rPh sb="55" eb="57">
      <t>キロク</t>
    </rPh>
    <rPh sb="61" eb="63">
      <t>ホゾン</t>
    </rPh>
    <phoneticPr fontId="3"/>
  </si>
  <si>
    <t>【介護保険施設への照会その他の便宜の提供】
　介護保険施設等から退院又は退所しようとする要介護者から依頼があった場合には、居宅における生活へ円滑に移行できるよう、あらかじめ、居宅サービス計画の作成等の援助を行っていますか。</t>
    <rPh sb="1" eb="7">
      <t>カイゴホケンシセツ</t>
    </rPh>
    <rPh sb="9" eb="11">
      <t>ショウカイ</t>
    </rPh>
    <rPh sb="13" eb="14">
      <t>タ</t>
    </rPh>
    <rPh sb="15" eb="17">
      <t>ベンギ</t>
    </rPh>
    <rPh sb="18" eb="20">
      <t>テイキョウ</t>
    </rPh>
    <phoneticPr fontId="3"/>
  </si>
  <si>
    <t>【主治の医師等の意見等】
　利用者が訪問看護、通所リハビリテーション等の医療サービスの利用を希望している場合その他必要な場合には、あらかじめ、利用者の同意を得て主治の医師等の意見を求めるとともに、当該居宅サービス計画を作成した際には、意見を求めた主治の医師等にこれを交付していますか。
※「介護支援専門員は、居宅サービス計画に訪問看護、訪問リハビリテーション、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rPh sb="1" eb="3">
      <t>シュジ</t>
    </rPh>
    <rPh sb="4" eb="6">
      <t>イシ</t>
    </rPh>
    <rPh sb="6" eb="7">
      <t>トウ</t>
    </rPh>
    <rPh sb="8" eb="10">
      <t>イケン</t>
    </rPh>
    <rPh sb="10" eb="11">
      <t>トウ</t>
    </rPh>
    <rPh sb="85" eb="86">
      <t>トウ</t>
    </rPh>
    <rPh sb="98" eb="100">
      <t>トウガイ</t>
    </rPh>
    <rPh sb="100" eb="102">
      <t>キョタク</t>
    </rPh>
    <rPh sb="106" eb="108">
      <t>ケイカク</t>
    </rPh>
    <rPh sb="109" eb="111">
      <t>サクセイ</t>
    </rPh>
    <rPh sb="113" eb="114">
      <t>サイ</t>
    </rPh>
    <rPh sb="117" eb="119">
      <t>イケン</t>
    </rPh>
    <rPh sb="120" eb="121">
      <t>モト</t>
    </rPh>
    <rPh sb="123" eb="125">
      <t>シュジ</t>
    </rPh>
    <rPh sb="126" eb="128">
      <t>イシ</t>
    </rPh>
    <rPh sb="128" eb="129">
      <t>トウ</t>
    </rPh>
    <rPh sb="133" eb="135">
      <t>コウフ</t>
    </rPh>
    <rPh sb="169" eb="171">
      <t>ホウモン</t>
    </rPh>
    <phoneticPr fontId="3"/>
  </si>
  <si>
    <t>【短期入所生活介護及び短期入所療養介護の居宅サービス計画への位置付け】
　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ますか。</t>
    <rPh sb="5" eb="7">
      <t>セイカツ</t>
    </rPh>
    <rPh sb="7" eb="9">
      <t>カイゴ</t>
    </rPh>
    <rPh sb="9" eb="10">
      <t>オヨ</t>
    </rPh>
    <rPh sb="11" eb="15">
      <t>タンキニュウショ</t>
    </rPh>
    <rPh sb="15" eb="17">
      <t>リョウヨウ</t>
    </rPh>
    <rPh sb="17" eb="19">
      <t>カイゴ</t>
    </rPh>
    <rPh sb="20" eb="22">
      <t>キョタク</t>
    </rPh>
    <rPh sb="26" eb="28">
      <t>ケイカク</t>
    </rPh>
    <phoneticPr fontId="3"/>
  </si>
  <si>
    <t>【福祉用具貸与及び特定福祉用具販売の居宅サービス計画への反映】
　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rPh sb="7" eb="8">
      <t>オヨ</t>
    </rPh>
    <rPh sb="9" eb="15">
      <t>トクテイフクシヨウグ</t>
    </rPh>
    <rPh sb="15" eb="17">
      <t>ハンバイ</t>
    </rPh>
    <rPh sb="18" eb="20">
      <t>キョタク</t>
    </rPh>
    <rPh sb="24" eb="26">
      <t>ケイカク</t>
    </rPh>
    <rPh sb="28" eb="30">
      <t>ハンエイ</t>
    </rPh>
    <phoneticPr fontId="3"/>
  </si>
  <si>
    <t>【福祉用具貸与及び特定福祉用具販売の居宅サービス計画への反映】
　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
　また、その写しを指定福祉用具貸与事業者へ提示することについて利用者からの同意を得た上で、指定福祉用具貸与事業者へ送付していますか。</t>
    <rPh sb="33" eb="35">
      <t>コウセイ</t>
    </rPh>
    <rPh sb="35" eb="37">
      <t>ロウドウ</t>
    </rPh>
    <rPh sb="37" eb="39">
      <t>ダイジン</t>
    </rPh>
    <rPh sb="40" eb="41">
      <t>サダ</t>
    </rPh>
    <rPh sb="43" eb="45">
      <t>キジュン</t>
    </rPh>
    <rPh sb="46" eb="48">
      <t>テキゴウ</t>
    </rPh>
    <rPh sb="50" eb="53">
      <t>リヨウシャ</t>
    </rPh>
    <rPh sb="53" eb="54">
      <t>トウ</t>
    </rPh>
    <rPh sb="55" eb="57">
      <t>イカ</t>
    </rPh>
    <rPh sb="167" eb="170">
      <t>リヨウシャ</t>
    </rPh>
    <phoneticPr fontId="3"/>
  </si>
  <si>
    <t>【福祉用具貸与及び特定福祉用具販売の居宅サービス計画への反映】
　軽度者に対象外種目の福祉用具貸与を位置付ける場合、主治医意見書による方法のほか、医師の診断書又は医師から所見を聴取する方法により医師の所見及び名前を居宅サービス計画に記載していますか。</t>
    <rPh sb="33" eb="36">
      <t>ケイドシャ</t>
    </rPh>
    <rPh sb="37" eb="40">
      <t>タイショウガイ</t>
    </rPh>
    <rPh sb="40" eb="42">
      <t>シュモク</t>
    </rPh>
    <rPh sb="43" eb="45">
      <t>フクシ</t>
    </rPh>
    <rPh sb="45" eb="47">
      <t>ヨウグ</t>
    </rPh>
    <rPh sb="47" eb="49">
      <t>タイヨ</t>
    </rPh>
    <rPh sb="50" eb="52">
      <t>イチ</t>
    </rPh>
    <rPh sb="52" eb="53">
      <t>ツ</t>
    </rPh>
    <rPh sb="55" eb="57">
      <t>バアイ</t>
    </rPh>
    <rPh sb="58" eb="61">
      <t>シュジイ</t>
    </rPh>
    <rPh sb="61" eb="64">
      <t>イケンショ</t>
    </rPh>
    <rPh sb="67" eb="69">
      <t>ホウホウ</t>
    </rPh>
    <rPh sb="73" eb="75">
      <t>イシ</t>
    </rPh>
    <rPh sb="76" eb="79">
      <t>シンダンショ</t>
    </rPh>
    <rPh sb="79" eb="80">
      <t>マタ</t>
    </rPh>
    <rPh sb="81" eb="83">
      <t>イシ</t>
    </rPh>
    <rPh sb="85" eb="87">
      <t>ショケン</t>
    </rPh>
    <rPh sb="88" eb="90">
      <t>チョウシュ</t>
    </rPh>
    <rPh sb="92" eb="94">
      <t>ホウホウ</t>
    </rPh>
    <rPh sb="97" eb="99">
      <t>イシ</t>
    </rPh>
    <rPh sb="100" eb="102">
      <t>ショケン</t>
    </rPh>
    <rPh sb="102" eb="103">
      <t>オヨ</t>
    </rPh>
    <rPh sb="104" eb="106">
      <t>ナマエ</t>
    </rPh>
    <rPh sb="107" eb="109">
      <t>キョタク</t>
    </rPh>
    <rPh sb="113" eb="115">
      <t>ケイカク</t>
    </rPh>
    <rPh sb="116" eb="118">
      <t>キサイ</t>
    </rPh>
    <phoneticPr fontId="3"/>
  </si>
  <si>
    <t>【福祉用具貸与及び特定福祉用具販売の居宅サービス計画への反映】
　軽度者に対象外種目の福祉用具貸与を位置付ける場合、いわゆる「例外その３」に該当するケースについては、「軽度者に対する福祉用具貸与確認依頼書」を市に提出し、確認を受けていますか。</t>
    <rPh sb="33" eb="36">
      <t>ケイドシャ</t>
    </rPh>
    <rPh sb="37" eb="40">
      <t>タイショウガイ</t>
    </rPh>
    <rPh sb="40" eb="42">
      <t>シュモク</t>
    </rPh>
    <rPh sb="43" eb="45">
      <t>フクシ</t>
    </rPh>
    <rPh sb="45" eb="47">
      <t>ヨウグ</t>
    </rPh>
    <rPh sb="47" eb="49">
      <t>タイヨ</t>
    </rPh>
    <rPh sb="50" eb="52">
      <t>イチ</t>
    </rPh>
    <rPh sb="52" eb="53">
      <t>ツ</t>
    </rPh>
    <rPh sb="55" eb="57">
      <t>バアイ</t>
    </rPh>
    <rPh sb="63" eb="65">
      <t>レイガイ</t>
    </rPh>
    <rPh sb="70" eb="72">
      <t>ガイトウ</t>
    </rPh>
    <rPh sb="104" eb="105">
      <t>シ</t>
    </rPh>
    <rPh sb="106" eb="108">
      <t>テイシュツ</t>
    </rPh>
    <rPh sb="110" eb="112">
      <t>カクニン</t>
    </rPh>
    <rPh sb="113" eb="114">
      <t>ウ</t>
    </rPh>
    <phoneticPr fontId="3"/>
  </si>
  <si>
    <t>【福祉用具貸与及び特定福祉用具販売の居宅サービス計画への反映】
　居宅サービス計画に特定福祉用具販売を位置付ける場合にあっては、その利用の妥当性を検討し、当該計画に特定福祉用具販売が必要な理由を記載していますか。</t>
    <phoneticPr fontId="3"/>
  </si>
  <si>
    <t>【認定審査会の意見等の居宅サービス計画への反映】
　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rPh sb="11" eb="13">
      <t>キョタク</t>
    </rPh>
    <rPh sb="17" eb="19">
      <t>ケイカク</t>
    </rPh>
    <rPh sb="21" eb="23">
      <t>ハンエイ</t>
    </rPh>
    <phoneticPr fontId="3"/>
  </si>
  <si>
    <t>【指定介護予防支援事業者との連携】
　要介護認定を受けている利用者が要支援認定を受けた場合には、指定介護予防支援事業者に当該利用者に係る必要な情報を提供する等の連携を図っていますか。</t>
    <rPh sb="1" eb="12">
      <t>シテイカイゴヨボウシエンジギョウシャ</t>
    </rPh>
    <rPh sb="14" eb="16">
      <t>レンケイ</t>
    </rPh>
    <rPh sb="19" eb="20">
      <t>ヨウ</t>
    </rPh>
    <rPh sb="20" eb="22">
      <t>カイゴ</t>
    </rPh>
    <rPh sb="22" eb="24">
      <t>ニンテイ</t>
    </rPh>
    <rPh sb="25" eb="26">
      <t>ウ</t>
    </rPh>
    <rPh sb="30" eb="33">
      <t>リヨウシャ</t>
    </rPh>
    <rPh sb="34" eb="35">
      <t>ヨウ</t>
    </rPh>
    <rPh sb="35" eb="37">
      <t>シエン</t>
    </rPh>
    <rPh sb="37" eb="39">
      <t>ニンテイ</t>
    </rPh>
    <rPh sb="40" eb="41">
      <t>ウ</t>
    </rPh>
    <rPh sb="43" eb="45">
      <t>バアイ</t>
    </rPh>
    <rPh sb="48" eb="50">
      <t>シテイ</t>
    </rPh>
    <rPh sb="50" eb="52">
      <t>カイゴ</t>
    </rPh>
    <rPh sb="52" eb="54">
      <t>ヨボウ</t>
    </rPh>
    <rPh sb="54" eb="56">
      <t>シエン</t>
    </rPh>
    <rPh sb="56" eb="59">
      <t>ジギョウシャ</t>
    </rPh>
    <rPh sb="60" eb="62">
      <t>トウガイ</t>
    </rPh>
    <rPh sb="62" eb="65">
      <t>リヨウシャ</t>
    </rPh>
    <rPh sb="66" eb="67">
      <t>カカワ</t>
    </rPh>
    <rPh sb="68" eb="70">
      <t>ヒツヨウ</t>
    </rPh>
    <rPh sb="71" eb="73">
      <t>ジョウホウ</t>
    </rPh>
    <rPh sb="74" eb="76">
      <t>テイキョウ</t>
    </rPh>
    <rPh sb="78" eb="79">
      <t>ナド</t>
    </rPh>
    <rPh sb="80" eb="82">
      <t>レンケイ</t>
    </rPh>
    <rPh sb="83" eb="84">
      <t>ハカ</t>
    </rPh>
    <phoneticPr fontId="3"/>
  </si>
  <si>
    <t>【平成18年４月改定関係 Ｑ＆Ａ(VOL.2)】
９　利用者が要介護者から要支援者に変更となった事例について、従前、ケアプランを作成していた指定居宅介護支援事業所が、地域包括支援センターから委託を受けて、新規に介護予防サービス計画を作成する場合、初回加算は算定できるのか。
（答）
初回加算については、介護予防サービス計画を新たに作成するに当たり、新たなアセスメント等を要することを評価したものであり、お尋ねの事例については、算定可能である。
なお、この考え方については、指定居宅介護支援費に係る初回加算についても、共通である。</t>
    <phoneticPr fontId="3"/>
  </si>
  <si>
    <t>【平成21年４月改定関係 Ｑ＆Ａ(VOL.１)】
（問62）
初回加算において、新規に居宅サービス計画を作成する場合の「新規」の考え方について示されたい。
（答）
契約の有無に関わらず、当該利用者について、過去２月以上、当該指定居宅介護支援事業所において指定居宅介護支援を提供しておらず、指定居宅介護支援が算定されていない場合に、当該利用者に対して居宅サービス計画を作成した場合を指す。なお、介護予防支援における初回加算についても、同様の扱いとする。</t>
    <phoneticPr fontId="3"/>
  </si>
  <si>
    <t>【令和6年４月改定関係 Ｑ＆Ａ(VOL.3)】
（問6）
指定居宅介護支援事業所が介護予防支援の指定を受けて介護予防支援を提供していた利用者について、要介護認定を受け、引き続き当該事業所が居宅介護支援を提供する場合において、初回加算の算定は可能か。
（答）
指定介護予防支援事業所の利用実績は問わないため、算定できる（介護予防支援費の算定時においても同様である）。</t>
    <phoneticPr fontId="3"/>
  </si>
  <si>
    <t>【平成18年４月改定関係 Ｑ＆Ａ(VOL.2)】
10 　介護予防支援業務を委託している指定居宅介護支援事業所が変更となった場合についても、初回加算を算定することができるのか。また、転居等により介護予防支援事業所が変更となった場合はどうか。
（答）
前者のケースについては、委託された指定居宅介護支援事業所は変更になっても、当該介護予防支援事業所としては初めて当該利用者を担当するわけではないので、初回加算を算定することができない。
また、後者のように、転居等により介護予防支援事業所が変更となった場合については、介護予防支援事業所としては初めて当該利用者を担当するわけなので、初回加算を算定することが可能である。</t>
    <phoneticPr fontId="3"/>
  </si>
  <si>
    <t>※以下、厚生労働省からのQ&amp;Aを参考に記載します。</t>
    <rPh sb="1" eb="3">
      <t>イカ</t>
    </rPh>
    <rPh sb="4" eb="9">
      <t>コウセイロウドウショウ</t>
    </rPh>
    <rPh sb="16" eb="18">
      <t>サンコウ</t>
    </rPh>
    <rPh sb="19" eb="21">
      <t>キサイ</t>
    </rPh>
    <phoneticPr fontId="3"/>
  </si>
  <si>
    <t>加算A</t>
    <rPh sb="0" eb="2">
      <t>カサン</t>
    </rPh>
    <phoneticPr fontId="3"/>
  </si>
  <si>
    <t>　特定事業所加算　（　Ⅰ ・ Ⅱ ・ Ⅲ ・ A　）　算定チェック表</t>
    <rPh sb="1" eb="3">
      <t>トクテイ</t>
    </rPh>
    <rPh sb="3" eb="6">
      <t>ジギョウショ</t>
    </rPh>
    <rPh sb="6" eb="8">
      <t>カサン</t>
    </rPh>
    <rPh sb="27" eb="29">
      <t>サンテイ</t>
    </rPh>
    <rPh sb="33" eb="34">
      <t>ヒョウ</t>
    </rPh>
    <phoneticPr fontId="3"/>
  </si>
  <si>
    <t>　※　該当する加算区分に丸をつけてください。</t>
    <rPh sb="3" eb="5">
      <t>ガイトウ</t>
    </rPh>
    <rPh sb="7" eb="9">
      <t>カサン</t>
    </rPh>
    <rPh sb="9" eb="11">
      <t>クブン</t>
    </rPh>
    <rPh sb="12" eb="13">
      <t>マル</t>
    </rPh>
    <phoneticPr fontId="3"/>
  </si>
  <si>
    <t>　項目3の主任介護支援専門員とは別に、常勤かつ専従の介護支援専門員を１名以上、及び非常勤かつ千十の介護支援専門員を１名以上配置していますか。（※連携でも可）</t>
    <rPh sb="1" eb="3">
      <t>コウモク</t>
    </rPh>
    <rPh sb="5" eb="7">
      <t>シュニン</t>
    </rPh>
    <rPh sb="7" eb="9">
      <t>カイゴ</t>
    </rPh>
    <rPh sb="9" eb="11">
      <t>シエン</t>
    </rPh>
    <rPh sb="11" eb="14">
      <t>センモンイン</t>
    </rPh>
    <rPh sb="19" eb="21">
      <t>ジョウキン</t>
    </rPh>
    <rPh sb="23" eb="25">
      <t>センジュウ</t>
    </rPh>
    <rPh sb="26" eb="28">
      <t>カイゴ</t>
    </rPh>
    <rPh sb="28" eb="30">
      <t>シエン</t>
    </rPh>
    <rPh sb="30" eb="33">
      <t>センモンイン</t>
    </rPh>
    <rPh sb="35" eb="36">
      <t>メイ</t>
    </rPh>
    <rPh sb="36" eb="38">
      <t>イジョウ</t>
    </rPh>
    <rPh sb="39" eb="40">
      <t>オヨ</t>
    </rPh>
    <rPh sb="41" eb="44">
      <t>ヒジョウキン</t>
    </rPh>
    <rPh sb="46" eb="48">
      <t>センジュウ</t>
    </rPh>
    <rPh sb="49" eb="56">
      <t>カイゴシエンセンモンイン</t>
    </rPh>
    <rPh sb="58" eb="59">
      <t>メイ</t>
    </rPh>
    <rPh sb="59" eb="61">
      <t>イジョウ</t>
    </rPh>
    <rPh sb="61" eb="63">
      <t>ハイチ</t>
    </rPh>
    <rPh sb="72" eb="74">
      <t>レンケイ</t>
    </rPh>
    <rPh sb="76" eb="77">
      <t>カ</t>
    </rPh>
    <phoneticPr fontId="3"/>
  </si>
  <si>
    <t>　２４時間連絡体制を確保し、かつ、必要に応じて利用者等の相談に対応する体制を確保していますか。（※Aのみ連携でも可）</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rPh sb="52" eb="54">
      <t>レンケイ</t>
    </rPh>
    <rPh sb="56" eb="57">
      <t>カ</t>
    </rPh>
    <phoneticPr fontId="3"/>
  </si>
  <si>
    <t>　事業所の介護支援専門員に対して、計画的に研修を実施していますか。（※Aのみ連携でも可）</t>
    <rPh sb="1" eb="4">
      <t>ジギョウショ</t>
    </rPh>
    <rPh sb="5" eb="7">
      <t>カイゴ</t>
    </rPh>
    <rPh sb="7" eb="9">
      <t>シエン</t>
    </rPh>
    <rPh sb="9" eb="12">
      <t>センモンイン</t>
    </rPh>
    <rPh sb="13" eb="14">
      <t>タイ</t>
    </rPh>
    <rPh sb="17" eb="20">
      <t>ケイカクテキ</t>
    </rPh>
    <rPh sb="21" eb="23">
      <t>ケンシュウ</t>
    </rPh>
    <rPh sb="24" eb="26">
      <t>ジッシ</t>
    </rPh>
    <rPh sb="38" eb="40">
      <t>レンケイ</t>
    </rPh>
    <rPh sb="42" eb="43">
      <t>カ</t>
    </rPh>
    <phoneticPr fontId="3"/>
  </si>
  <si>
    <t>家族に対する介護等を日常的に行っている児童や、障碍者、生活困窮者、難病患者等、高齢者以外の対象者への支援に関する知識等に関する事例検討会、研修等に参加していますか。</t>
    <phoneticPr fontId="3"/>
  </si>
  <si>
    <r>
      <rPr>
        <u/>
        <sz val="11"/>
        <color theme="1"/>
        <rFont val="ＭＳ Ｐゴシック"/>
        <family val="3"/>
        <charset val="128"/>
      </rPr>
      <t>◎体制等状況一覧の「ケアプランデータ連携システムの活用及び事務職員の配置の体制」欄で「なし」を選択している場合</t>
    </r>
    <r>
      <rPr>
        <sz val="11"/>
        <color theme="1"/>
        <rFont val="ＭＳ Ｐゴシック"/>
        <family val="3"/>
        <charset val="128"/>
      </rPr>
      <t xml:space="preserve">
指定居宅介護支援の提供を受ける利用者数は、介護支援専門員１人あたり４５名未満ですか。（原則として事業所単位で平均して１人あたり４５名未満であれば差し支えない）（届出を行う月の前月の状況について以下に記入）</t>
    </r>
    <rPh sb="18" eb="20">
      <t>レンケイ</t>
    </rPh>
    <rPh sb="27" eb="28">
      <t>オヨ</t>
    </rPh>
    <rPh sb="29" eb="33">
      <t>ジムショクイン</t>
    </rPh>
    <rPh sb="34" eb="36">
      <t>ハイチ</t>
    </rPh>
    <rPh sb="56" eb="58">
      <t>シテイ</t>
    </rPh>
    <rPh sb="58" eb="60">
      <t>キョタク</t>
    </rPh>
    <rPh sb="60" eb="62">
      <t>カイゴ</t>
    </rPh>
    <rPh sb="62" eb="64">
      <t>シエン</t>
    </rPh>
    <rPh sb="65" eb="67">
      <t>テイキョウ</t>
    </rPh>
    <rPh sb="68" eb="69">
      <t>ウ</t>
    </rPh>
    <rPh sb="71" eb="74">
      <t>リヨウシャ</t>
    </rPh>
    <rPh sb="74" eb="75">
      <t>スウ</t>
    </rPh>
    <rPh sb="77" eb="79">
      <t>カイゴ</t>
    </rPh>
    <rPh sb="79" eb="81">
      <t>シエン</t>
    </rPh>
    <rPh sb="81" eb="84">
      <t>センモンイン</t>
    </rPh>
    <rPh sb="85" eb="86">
      <t>ニン</t>
    </rPh>
    <rPh sb="91" eb="92">
      <t>メイ</t>
    </rPh>
    <rPh sb="92" eb="94">
      <t>ミマン</t>
    </rPh>
    <rPh sb="99" eb="101">
      <t>ゲンソク</t>
    </rPh>
    <rPh sb="104" eb="107">
      <t>ジギョウショ</t>
    </rPh>
    <rPh sb="107" eb="109">
      <t>タンイ</t>
    </rPh>
    <rPh sb="110" eb="112">
      <t>ヘイキン</t>
    </rPh>
    <rPh sb="115" eb="116">
      <t>ヒト</t>
    </rPh>
    <rPh sb="121" eb="122">
      <t>メイ</t>
    </rPh>
    <rPh sb="122" eb="124">
      <t>ミマン</t>
    </rPh>
    <rPh sb="128" eb="129">
      <t>サ</t>
    </rPh>
    <rPh sb="130" eb="131">
      <t>ツカ</t>
    </rPh>
    <rPh sb="146" eb="148">
      <t>ジョウキョウ</t>
    </rPh>
    <phoneticPr fontId="3"/>
  </si>
  <si>
    <r>
      <rPr>
        <u/>
        <sz val="11"/>
        <color theme="1"/>
        <rFont val="ＭＳ Ｐゴシック"/>
        <family val="3"/>
        <charset val="128"/>
      </rPr>
      <t>◎体制等状況一覧の「ケアプランデータ連携システムの活用及び事務職員の配置の体制」欄で「あり」を選択している場合</t>
    </r>
    <r>
      <rPr>
        <sz val="11"/>
        <color theme="1"/>
        <rFont val="ＭＳ Ｐゴシック"/>
        <family val="3"/>
        <charset val="128"/>
      </rPr>
      <t xml:space="preserve">
指定居宅介護支援の提供を受ける利用者数は、介護支援専門員１人あたり５０名未満ですか。（原則として事業所単位で平均して１人あたり５０名未満であれば差し支えない）（届出を行う月の前月の状況について以下に記入）</t>
    </r>
    <rPh sb="1" eb="3">
      <t>タイセイ</t>
    </rPh>
    <rPh sb="3" eb="4">
      <t>ナド</t>
    </rPh>
    <rPh sb="4" eb="6">
      <t>ジョウキョウ</t>
    </rPh>
    <rPh sb="6" eb="8">
      <t>イチラン</t>
    </rPh>
    <rPh sb="40" eb="41">
      <t>ラン</t>
    </rPh>
    <rPh sb="47" eb="49">
      <t>センタク</t>
    </rPh>
    <rPh sb="53" eb="55">
      <t>バアイ</t>
    </rPh>
    <rPh sb="56" eb="58">
      <t>シテイ</t>
    </rPh>
    <rPh sb="58" eb="60">
      <t>キョタク</t>
    </rPh>
    <rPh sb="60" eb="62">
      <t>カイゴ</t>
    </rPh>
    <rPh sb="62" eb="64">
      <t>シエン</t>
    </rPh>
    <rPh sb="65" eb="67">
      <t>テイキョウ</t>
    </rPh>
    <rPh sb="68" eb="69">
      <t>ウ</t>
    </rPh>
    <rPh sb="71" eb="74">
      <t>リヨウシャ</t>
    </rPh>
    <rPh sb="74" eb="75">
      <t>スウ</t>
    </rPh>
    <rPh sb="77" eb="79">
      <t>カイゴ</t>
    </rPh>
    <rPh sb="79" eb="81">
      <t>シエン</t>
    </rPh>
    <rPh sb="81" eb="84">
      <t>センモンイン</t>
    </rPh>
    <rPh sb="85" eb="86">
      <t>ニン</t>
    </rPh>
    <rPh sb="91" eb="92">
      <t>メイ</t>
    </rPh>
    <rPh sb="92" eb="94">
      <t>ミマン</t>
    </rPh>
    <rPh sb="99" eb="101">
      <t>ゲンソク</t>
    </rPh>
    <rPh sb="104" eb="107">
      <t>ジギョウショ</t>
    </rPh>
    <rPh sb="107" eb="109">
      <t>タンイ</t>
    </rPh>
    <rPh sb="110" eb="112">
      <t>ヘイキン</t>
    </rPh>
    <rPh sb="115" eb="116">
      <t>ヒト</t>
    </rPh>
    <rPh sb="121" eb="122">
      <t>メイ</t>
    </rPh>
    <rPh sb="122" eb="124">
      <t>ミマン</t>
    </rPh>
    <rPh sb="128" eb="129">
      <t>サ</t>
    </rPh>
    <rPh sb="130" eb="131">
      <t>ツカ</t>
    </rPh>
    <rPh sb="146" eb="148">
      <t>ジョウキョウ</t>
    </rPh>
    <phoneticPr fontId="3"/>
  </si>
  <si>
    <t>Ａ／Ｂ＜５０</t>
    <phoneticPr fontId="3"/>
  </si>
  <si>
    <t>　介護支援専門員実務研修における科目「ケアマネジメントの基礎技術に関する実習」等に協力している（実習の受入実施）又は協力体制を確保（受入可能体制の整備）していますか。（※Aのみ連携でも可）</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56" eb="57">
      <t>マタ</t>
    </rPh>
    <rPh sb="58" eb="60">
      <t>キョウリョク</t>
    </rPh>
    <rPh sb="60" eb="62">
      <t>タイセイ</t>
    </rPh>
    <rPh sb="63" eb="65">
      <t>カクホ</t>
    </rPh>
    <rPh sb="66" eb="68">
      <t>ウケイレ</t>
    </rPh>
    <rPh sb="68" eb="70">
      <t>カノウ</t>
    </rPh>
    <rPh sb="70" eb="72">
      <t>タイセイ</t>
    </rPh>
    <rPh sb="73" eb="75">
      <t>セイビ</t>
    </rPh>
    <rPh sb="88" eb="90">
      <t>レンケイ</t>
    </rPh>
    <rPh sb="92" eb="93">
      <t>カ</t>
    </rPh>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</si>
  <si>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Aのみ連携でも可）</t>
    <rPh sb="137" eb="139">
      <t>レンケイ</t>
    </rPh>
    <rPh sb="141" eb="142">
      <t>カ</t>
    </rPh>
    <phoneticPr fontId="3"/>
  </si>
  <si>
    <t>【平成18年４月改定関係 Ｑ＆Ａ(VOL.2)】
（問35）
指定居宅介護支援事業費の特定事業所加算を取得した事業所は、毎月「所定の記録」を策定しなければならないこととされているが、その様式は示されるのか。
（答）
別添①の標準様式に従い、毎月、作成し、２年間保存しなければならない。</t>
    <phoneticPr fontId="3"/>
  </si>
  <si>
    <t>【平成21年４月改定関係 Ｑ＆Ａ(VOL.2)】
（問30）
特定事業所加算（Ⅰ）を算定している事業所が、算定要件のいずれかを満たさなくなった場合における特定事業所加算の取扱い及び届出に関する留意事項について。
（答）
特定事業所加算については、月の15日以前に届出を行った場合には届出日の翌月から、16日以降に届出を行った場合には届出日の翌々月から算定することとする。この取扱いについては特定事業所加算（Ⅱ）を算定していた事業所が（Ⅰ）を算定しようとする場合の取扱いも同様である（届出は変更でよい。）
また、特定事業所加算を算定する事業所は、届出後も常に要件を満たしている必要があり、要件を満たさなくなった場合は、速やかに廃止の届出を行い、要件を満たさないことが明らかとなったその月から加算の算定はできない取扱いとなっている。
ただし、特定事業所加算（Ⅰ）を算定していた事業所であって、例えば、要介護３、要介護４又は要介護５の者の割合が40％以上であることの要件を満たさなくなる場合は、（Ⅰ）の廃止後（Ⅱ）を新規で届け出る必要はなく、（Ⅰ）から（Ⅱ）への変更の届出を行うことで足りるものとし、届出日と関わりなく、（Ⅰ）の要件を満たせなくなったその月から（Ⅱ）の算定を可能であることとする。この場合、国保連合会のデータ処理期間等の関係もあるため速やかに当該届出を行うこと。</t>
    <phoneticPr fontId="3"/>
  </si>
  <si>
    <t>【平成24年度介護報酬改定に関するＱ＆Ａ(Vol.1)】
（問109）
加算の要件中「（６）当該指定居宅介護支援事業所における介護支援専門員に対し、計画的に研修を実施していること。」とあり、「毎年度少なくとも次年度が始まるまでに次年度の計画を定めなければならない」とあるが、各年４月に算定するにあたり、事業所は報酬算定にかかる届出までに研修計画を定めれば算定できるのか。
（答）
算定できる。各年４月に算定するにあたっては、報酬算定に係る届出までに研修計画を定めることとなる。</t>
    <phoneticPr fontId="3"/>
  </si>
  <si>
    <t>【平成30年４月改定関係 Ｑ＆Ａ(VOL.1)】
（問137）
特定事業所加算（Ⅰ）から（Ⅲ）において新たに要件とされた、他の法人が運営する指定居宅介護支援事業者と共同での事例検討会、研修会等については、市町村や地域の介護支援専門員の職能団体等と共同して実施した場合も評価の対象か。
（答）
・ 貴見のとおりである。
・　ただし、当該算定要件における「共同」とは、開催者か否かを問わず２法人以上が事例検討会等に参画することを指しており、市町村等と共同して実施する場合であっても、他の法人の指定居宅介護支援事業者が開催者又は参加者として事例検討会等に参画することが必要である。</t>
    <phoneticPr fontId="3"/>
  </si>
  <si>
    <t>【令和6年4月改定関係　Ｑ＆Ａ（ＶＯＬ１）】
（問116）
「家族に対する介護等を日常的に行っている児童、障害者、生活困窮者、難病患者等の高齢者以外の対象者への支援に関する知識等に関する事例検討会、研修等に参加していること」について、自ら主催となって実施した場合や「他の法人が運営する指定居宅介護支援事業者と共同で事例検討会、研修会等を実施」した場合も含まれるか。
（答）
含まれる。
（問117）
「家族に対する介護等を日常的に行っている児童、障害者、生活困窮者、難病患者等の高齢者以外の対象者への支援に関する知識等に関する事例検討会、研修等に参加していること」について、これらの対象者に対し支援を行った実績は必要か。
（答）
・ 事例検討会、研修等に参加していることを確認できればよく、支援実績までは要しない。
・ なお、当該要件は、介護保険以外の制度等を活用した支援が必要な利用者又はその家族がいた場合に、ケアマネジャーが関係制度や関係機関に適切に繋げられるよう必要な知識等を修得することを促すものであり、ケアマネジャーに対しケアマネジメント以外の支援を求めるものではない。</t>
    <phoneticPr fontId="3"/>
  </si>
  <si>
    <t>【退院・退所加算の算定実績について】
　前々年度の３月から前年度の２月までの間において退院・退所加算（Ⅰ）イ、（Ⅰ）ロ、（Ⅱ）イ、（Ⅱ）ロ又は（Ⅲ）の算定に係る病院等との連携の回数の合計が３５回以上ですか。</t>
    <rPh sb="1" eb="3">
      <t>タイイン</t>
    </rPh>
    <rPh sb="4" eb="6">
      <t>タイショ</t>
    </rPh>
    <rPh sb="6" eb="8">
      <t>カサン</t>
    </rPh>
    <rPh sb="9" eb="13">
      <t>サンテイジッセキ</t>
    </rPh>
    <rPh sb="20" eb="24">
      <t>ゼンゼンネンド</t>
    </rPh>
    <rPh sb="26" eb="27">
      <t>ガツ</t>
    </rPh>
    <rPh sb="29" eb="32">
      <t>ゼンネンド</t>
    </rPh>
    <rPh sb="34" eb="35">
      <t>ガツ</t>
    </rPh>
    <rPh sb="38" eb="39">
      <t>アイダ</t>
    </rPh>
    <rPh sb="43" eb="45">
      <t>タイイン</t>
    </rPh>
    <rPh sb="46" eb="48">
      <t>タイショ</t>
    </rPh>
    <rPh sb="48" eb="50">
      <t>カサン</t>
    </rPh>
    <rPh sb="69" eb="70">
      <t>マタ</t>
    </rPh>
    <rPh sb="75" eb="77">
      <t>サンテイ</t>
    </rPh>
    <rPh sb="78" eb="79">
      <t>カカ</t>
    </rPh>
    <rPh sb="80" eb="82">
      <t>ビョウイン</t>
    </rPh>
    <rPh sb="82" eb="83">
      <t>トウ</t>
    </rPh>
    <rPh sb="85" eb="87">
      <t>レンケイ</t>
    </rPh>
    <rPh sb="88" eb="90">
      <t>カイスウ</t>
    </rPh>
    <rPh sb="91" eb="93">
      <t>ゴウケイ</t>
    </rPh>
    <rPh sb="96" eb="97">
      <t>カイ</t>
    </rPh>
    <rPh sb="97" eb="99">
      <t>イジョウ</t>
    </rPh>
    <phoneticPr fontId="3"/>
  </si>
  <si>
    <r>
      <t>【ターミナルケアマネジメント加算の算定実績について】
　前々年度の３月から前年度の２月までの間においてターミナルケアマネジメント加算を</t>
    </r>
    <r>
      <rPr>
        <u/>
        <sz val="11"/>
        <color theme="1"/>
        <rFont val="ＭＳ Ｐゴシック"/>
        <family val="3"/>
        <charset val="128"/>
      </rPr>
      <t>１５回以上</t>
    </r>
    <r>
      <rPr>
        <sz val="11"/>
        <color theme="1"/>
        <rFont val="ＭＳ Ｐゴシック"/>
        <family val="3"/>
        <charset val="128"/>
      </rPr>
      <t>算定していますか。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t>
    </r>
    <rPh sb="14" eb="16">
      <t>カサン</t>
    </rPh>
    <rPh sb="17" eb="21">
      <t>サンテイジッセキ</t>
    </rPh>
    <rPh sb="28" eb="32">
      <t>ゼンゼンネンド</t>
    </rPh>
    <rPh sb="34" eb="35">
      <t>ガツ</t>
    </rPh>
    <rPh sb="37" eb="39">
      <t>ゼンネン</t>
    </rPh>
    <rPh sb="39" eb="40">
      <t>ド</t>
    </rPh>
    <rPh sb="42" eb="43">
      <t>ガツ</t>
    </rPh>
    <rPh sb="46" eb="47">
      <t>アイダ</t>
    </rPh>
    <rPh sb="64" eb="66">
      <t>カサン</t>
    </rPh>
    <rPh sb="69" eb="70">
      <t>カイ</t>
    </rPh>
    <rPh sb="70" eb="72">
      <t>イジョウ</t>
    </rPh>
    <rPh sb="72" eb="74">
      <t>サンテイ</t>
    </rPh>
    <rPh sb="84" eb="86">
      <t>ケイカ</t>
    </rPh>
    <rPh sb="86" eb="88">
      <t>ソチ</t>
    </rPh>
    <phoneticPr fontId="3"/>
  </si>
  <si>
    <t>【特定事業所加算（Ⅰ）～（Ⅲ）の算定実績について】
　特定事業所加算（Ⅰ）、（Ⅱ）又は（Ⅲ）を算定していますか。</t>
    <rPh sb="1" eb="6">
      <t>トクテイジギョウショ</t>
    </rPh>
    <rPh sb="6" eb="8">
      <t>カサン</t>
    </rPh>
    <rPh sb="16" eb="18">
      <t>サンテイ</t>
    </rPh>
    <rPh sb="18" eb="20">
      <t>ジッセキ</t>
    </rPh>
    <rPh sb="27" eb="29">
      <t>トクテイ</t>
    </rPh>
    <rPh sb="29" eb="32">
      <t>ジギョウショ</t>
    </rPh>
    <rPh sb="32" eb="34">
      <t>カサン</t>
    </rPh>
    <rPh sb="41" eb="42">
      <t>マタ</t>
    </rPh>
    <rPh sb="47" eb="49">
      <t>サンテイ</t>
    </rPh>
    <phoneticPr fontId="3"/>
  </si>
  <si>
    <t>利用者が病院又は診療所に“入院した日（※）”のうちに、当該病院又は診療所の職員に対して当該利用者に係る必要な情報を提供していますか。
※「入院した日」とは
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t>
    <rPh sb="70" eb="72">
      <t>ニュウイン</t>
    </rPh>
    <rPh sb="74" eb="75">
      <t>ヒ</t>
    </rPh>
    <phoneticPr fontId="3"/>
  </si>
  <si>
    <t>利用者が病院又は診療所に“入院した日の翌日又は翌々日（※）”に、当該病院又は診療所の職員に対して当該利用者に係る必要な情報を提供していますか。
※「入院した日の翌日又は翌々日」とは
上記の「入院した日」を除き、運営規程に定める当該指定居宅介護支援事業所の営業時間終了後に入院した場合であって、当該入院した日から起算して三日目が運営規程に定める当該指定居宅介護支援事業所の営業日以外の日に当たるときは、当該営業日以外の日の翌日を含む。</t>
    <phoneticPr fontId="3"/>
  </si>
  <si>
    <t>【平成30年４月改定関係 Ｑ＆Ａ(VOL.1)】
（問139）
先方と口頭でのやりとりがない方法（ＦＡＸやメール、郵送等）により情報提供を行った場合には、送信等を行ったことが確認できれば入院時情報連携加算の算定は可能か。
（答）
入院先の医療機関とのより確実な連携を確保するため、医療機関とは日頃より密なコミュニケーションを図ることが重要であり、ＦＡＸ等による情報提供の場合にも、先方が受け取ったことを確認するとともに、確認したことについて居宅サービス計画等に記録しておかなければならない。</t>
    <phoneticPr fontId="3"/>
  </si>
  <si>
    <t xml:space="preserve">
【令和6年４月改定関係 Ｑ＆Ａ(VOL.１)】
（問118）
入院日以前の情報提供については、入院何日前から認められるか。
（答）
特段の定めは設けていないが、情報提供日から実際の入院日までの間隔があまりにも空きすぎている場合には、入院の原因等も踏まえた上で適切に判断すること。
（問119）
入院時情報連携加算（Ⅰ）及び（Ⅱ）について、入院したタイミングによって算定可能な日数が変わるが、具体的に例示されたい。
（答）
　　下図のとおり。
</t>
    <phoneticPr fontId="3"/>
  </si>
  <si>
    <r>
      <t xml:space="preserve">
</t>
    </r>
    <r>
      <rPr>
        <b/>
        <sz val="11"/>
        <rFont val="ＭＳ Ｐゴシック"/>
        <family val="3"/>
        <charset val="128"/>
      </rPr>
      <t>◆算定可否の例　（病院又は診療所からの退院の場合）</t>
    </r>
    <r>
      <rPr>
        <sz val="10"/>
        <rFont val="ＭＳ Ｐゴシック"/>
        <family val="3"/>
        <charset val="128"/>
      </rPr>
      <t xml:space="preserve">
→診療報酬の「退院時共同指導料２の注１」及び「注３」を合わせると、以下のとおりとなります。</t>
    </r>
    <rPh sb="2" eb="4">
      <t>サンテイ</t>
    </rPh>
    <rPh sb="4" eb="6">
      <t>カヒ</t>
    </rPh>
    <rPh sb="7" eb="8">
      <t>レイ</t>
    </rPh>
    <rPh sb="47" eb="48">
      <t>オヨ</t>
    </rPh>
    <phoneticPr fontId="3"/>
  </si>
  <si>
    <r>
      <rPr>
        <b/>
        <sz val="11"/>
        <rFont val="ＭＳ Ｐゴシック"/>
        <family val="3"/>
        <charset val="128"/>
      </rPr>
      <t>■退院・退所加算（Ⅰ）ロ、（Ⅱ）ロ、（Ⅲ）の取得要件である「カンファレンス」の参加者の定義</t>
    </r>
    <r>
      <rPr>
        <sz val="10"/>
        <rFont val="ＭＳ Ｐゴシック"/>
        <family val="3"/>
        <charset val="128"/>
      </rPr>
      <t xml:space="preserve">
→病院又は診療所からの退院の場合のカンファレンスは、診療報酬の「退院時共同指導料２の注３」の要件を満たすものとされています。
</t>
    </r>
    <r>
      <rPr>
        <sz val="8.5"/>
        <rFont val="ＭＳ Ｐゴシック"/>
        <family val="3"/>
        <charset val="128"/>
      </rPr>
      <t xml:space="preserve">
参考：退院時共同指導料２
&lt;注1&gt;
　保険医療機関に入院中の患者について、当該保険医療機関の保険医又は看護師等（略）が入院中の患者に対して、当該患者の同意を得て、退院後の在宅での療養上必要な説明及び指導を、在宅療養担当医療機関の保険医若しくは当該保険医の指示を受けた看護師等（略）の指示を受けた訪問看護ステーションの看護師等（准看護師を除く。）、理学療法士、作業療法士若しくは言語聴覚士と共同して行った上で、文書により情報提供した場合に、当該患者が入院している保険医療機関において、当該入院中１回に限り算定する。ただし、別に厚生労働大臣が定める疾病等の患者については、当該患者が入院している保険医療機関の保険医又は看護師等が、在宅療養担当医療機関の保険医若しくは当該保険医の指示を受けた看護師等又は在宅療養担当医療機関の保険医の指示を受けた訪問看護ステーションの看護師等（准看護師を除く。）と１回以上、共同して行う場合は、当該入院中２回に限り算定できる。
&lt;注２&gt;（略）
&lt;注３&gt;
　注１の場合において、入院中の保険医療機関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介護保険法第７条第５項に規定する介護支援専門員をいう。以下同じ。）又は相談支援専門員（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のうちいずれか３者以上と共同して指導を行った場合に、多機関共同指導加算として、2,000点を所定点数に加算する。
※地域密着型介護老人福祉施設又は介護保険施設からの退所の場合は、集団指導講習テキストの「退院・退所加算」の項目を確認してください。</t>
    </r>
    <rPh sb="1" eb="3">
      <t>タイイン</t>
    </rPh>
    <rPh sb="4" eb="6">
      <t>タイショ</t>
    </rPh>
    <rPh sb="6" eb="8">
      <t>カサン</t>
    </rPh>
    <rPh sb="47" eb="49">
      <t>ビョウイン</t>
    </rPh>
    <rPh sb="49" eb="50">
      <t>マタ</t>
    </rPh>
    <rPh sb="51" eb="54">
      <t>シンリョウジョ</t>
    </rPh>
    <rPh sb="57" eb="59">
      <t>タイイン</t>
    </rPh>
    <rPh sb="60" eb="62">
      <t>バアイ</t>
    </rPh>
    <rPh sb="124" eb="125">
      <t>チュウ</t>
    </rPh>
    <rPh sb="539" eb="540">
      <t>チュウ</t>
    </rPh>
    <rPh sb="543" eb="544">
      <t>リャク</t>
    </rPh>
    <rPh sb="963" eb="968">
      <t>チイキミッチャクガタ</t>
    </rPh>
    <rPh sb="968" eb="976">
      <t>カイゴロウジンフクシシセツ</t>
    </rPh>
    <rPh sb="976" eb="977">
      <t>マタ</t>
    </rPh>
    <rPh sb="978" eb="984">
      <t>カイゴホケンシセツ</t>
    </rPh>
    <rPh sb="987" eb="989">
      <t>タイショ</t>
    </rPh>
    <rPh sb="990" eb="992">
      <t>バアイ</t>
    </rPh>
    <rPh sb="994" eb="1000">
      <t>シュウダンシドウコウシュウ</t>
    </rPh>
    <rPh sb="1006" eb="1008">
      <t>タイイン</t>
    </rPh>
    <rPh sb="1009" eb="1011">
      <t>タイショ</t>
    </rPh>
    <rPh sb="1011" eb="1013">
      <t>カサン</t>
    </rPh>
    <rPh sb="1015" eb="1017">
      <t>コウモク</t>
    </rPh>
    <rPh sb="1018" eb="1020">
      <t>カクニン</t>
    </rPh>
    <phoneticPr fontId="3"/>
  </si>
  <si>
    <t>【令和３年度介護報酬改定に関するＱ＆Ａ（Vol.３）（令和３年３月26日）】
（問 118）
通院時情報連携加算の「医師等と連携を行うこと」の連携の内容、必要性や方法について、具体的に示されたい。
（答）
・ 通院時に係る情報連携を促す観点から、「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号）第３の「15 通院時情報連携加算」において、医師等に利用者の心身の状況や生活環境等の必要な情報提供を行い、医師等から利用者に関する必要な情報提供を受けることとしている。
・ なお、連携にあたっては、利用者に同席する旨や、同席が診療の遂行に支障がないかどうかを事前に医療機関に確認しておくこと。</t>
    <phoneticPr fontId="3"/>
  </si>
  <si>
    <t>【平成24年度介護報酬改定に関するＱ＆Ａ(VOL.１)】
（問112）
　　カンファレンス後に入院などで給付管理を行わない場合には、加算のみを算定できるのか。
（答）
月の途中で利用者が入院した場合などと同様、指定居宅介護支援を算定できる場合には、当該加算も算定することが出来るが、サービスの利用実績がない場合等給付管理票が作成できない場合は指定居宅介護支援を算定することができないため、当該加算についても算定できない。</t>
    <phoneticPr fontId="3"/>
  </si>
  <si>
    <t>（問113）
　　「必要に応じてサービスの利用に関する調整を行った場合」とあるが、結果として調整しなかった場合も算定できるのか。
（答）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ところであるが、結果的に調整の必要性が生じなかった場合についても評価をするものであり算定できる。</t>
    <phoneticPr fontId="3"/>
  </si>
  <si>
    <r>
      <rPr>
        <sz val="10"/>
        <rFont val="ＭＳ Ｐゴシック"/>
        <family val="3"/>
        <charset val="128"/>
      </rPr>
      <t>※留意事項</t>
    </r>
    <r>
      <rPr>
        <sz val="9"/>
        <rFont val="ＭＳ Ｐゴシック"/>
        <family val="3"/>
        <charset val="128"/>
      </rPr>
      <t xml:space="preserve">
ア　在宅で死亡した利用者の死亡月に加算することとするが、利用者の居宅を最後に訪問した日の属する月と、
　　利用者の死亡月が異なる場合には、死亡月に算定する。
イ　１人の利用者に対し、１か所の指定居宅介護支援事業所に限り算定できる。なお、算定要件を満たす事業所が
　　複数ある場合には、利用者が死亡日又はそれに最も近い日に利用した指定居宅サービスを位置付けた居宅
　　サービス計画を作成した事業所が算定する。
ウ　ターミナルケアマネジメントを受けることについて利用者又はその家族が同意した時点以降は、次に掲げる
　　事項を支援経過として居宅サービス計画等に記録しなければならない。
　　（ア）　終末期の利用者の心身又は家族の状況の変化や環境の変化及びこれらに対して指定居宅介護支援
　　　　　　事業者が行った支援についての記録
　　（イ）　利用者への支援にあたり、主治の医師及び居宅サービス計画に位置付けた指定居宅サービス事業者等と
　　　　　　行った連絡調整に関する記録
　　（ウ）　当該利用者が、医師が一般に認められている医学的知見に基づき、回復の見込みがないと診断した者に
　　　　　　該当することを確認した日及びその方法
エ　ターミナルケアマネジメントを受けている利用者が、死亡診断を目的として医療機関へ搬送され、24時間以内に
　　死亡が確認される場合等については、ターミナルケアマネジメント加算を算定することができる
オ　ターミナルケアマネジメントにあたっては、終末期における医療・ケアの方針に関する利用者又は家族の意向を
　　把握する必要がある。また、その際には、厚生労働省「人生の最終段階における医療・ケアの決定プロセスに
　　関するガイドライン」等を参考にしつつ、本人の意思を尊重した医療・ケアの方針が実施できるよう、多職種が
　　連携し、本人及びその家族と必要な情報の共有等に努めること。</t>
    </r>
    <rPh sb="1" eb="5">
      <t>リュウイジコウ</t>
    </rPh>
    <phoneticPr fontId="3"/>
  </si>
  <si>
    <r>
      <t>　特定事業所集中減算の適用状況に係る報告書（※）等を作成していますか。
　※例え、すべての対象サービスにおいて８０％を超えない場合でも、</t>
    </r>
    <r>
      <rPr>
        <u val="double"/>
        <sz val="11"/>
        <rFont val="ＭＳ Ｐゴシック"/>
        <family val="3"/>
        <charset val="128"/>
      </rPr>
      <t>全ての事業所において報告書の作成が必要</t>
    </r>
    <r>
      <rPr>
        <sz val="11"/>
        <rFont val="ＭＳ Ｐゴシック"/>
        <family val="3"/>
        <charset val="128"/>
      </rPr>
      <t>です。</t>
    </r>
    <rPh sb="38" eb="39">
      <t>タト</t>
    </rPh>
    <rPh sb="45" eb="47">
      <t>タイショウ</t>
    </rPh>
    <rPh sb="59" eb="60">
      <t>コ</t>
    </rPh>
    <rPh sb="63" eb="65">
      <t>バアイ</t>
    </rPh>
    <phoneticPr fontId="3"/>
  </si>
  <si>
    <t>■　指導事例</t>
    <rPh sb="2" eb="6">
      <t>シドウジレイ</t>
    </rPh>
    <phoneticPr fontId="3"/>
  </si>
  <si>
    <t xml:space="preserve">
■　判定期間と減算適用期間
　指定居宅介護支援事業所は、毎年度２回、次の判定期間における当該事業所において作成された居宅サービス計画を対象とし、減算の要件に該当した場合は、次に掲げるところに従い、当該事業所が実施する減算適用期間の指定居宅介護支援のすべてについて減算を適用します。
①　判定期間が前期（３月１日から８月末日）の場合、減算適用期間は１０月１日から３月３１日まで
②　判定期間が後期（９月１日から２月末日）の場合、減算適用期間は４月１日から９月３０日まで</t>
    <phoneticPr fontId="3"/>
  </si>
  <si>
    <t>■　正当な理由の範囲
① 指定居宅介護支援事業者の通常の事業の実施地域に訪問介護サービス等が各サービスごとでみた場合に
　　５事業所未満である場合などサービス事業所が少数である場合
　　　（例） 訪問介護事業所として４事業所、通所介護事業所として１０事業所が所在する地域の場合は、訪問介護に
　　　　　　ついて紹介率最高法人を位置づけた割合が８０％を超えても減算は適用されないが、通所介護について
　　　　　　80％を超えた場合には減算が適用される。
② 特別地域指定居宅介護支援加算を受けている事業者である場合
③ 判定期間の１月当たりの平均居宅サービス計画件数が20件以下であるなど事業所が小規模である場合
④ 判定期間の１月当たりの居宅サービス計画のうち、それぞれのサービスが位置付けられた計画件数が１月当たり
　　平均10件以下であるなど、サービスの利用が少数である場合
　　　（例） 訪問介護が位置付けられた計画件数が１月当たり平均５件、通所介護が位置付けられた計画件数が
　　　　　　１月当たり平均20件の場合は、訪問介護について紹介率最高法人を位置づけた割合が80％を超えても
　　　　　　減算は適用されないが、通所介護について80％を超えた場合には減算が適用される。
⑤ サービスの質が高いことによる利用者の希望を勘案した場合などにより特定の事業者に集中していると認め
　　られる場合。
　　　（例） 利用者から質が高いことを理由に当該サービスを利用したい旨の理由書の提出を受けている場合
　　　　　　であって、地域ケア会議等に当該利用者の居宅サービス計画を提出し、支援内容についての意見・助言を
　　　　　　受けているもの。
⑥ その他正当な理由と市長が認めた場合</t>
    <phoneticPr fontId="3"/>
  </si>
  <si>
    <t>【契約時の説明等】
　居宅介護支援の提供の開始に際し、あらかじめ利用者に対して、次のことについて文書を交付し、説明を行っていますか。
　・　利用者は複数の指定居宅サービス事業者を紹介するよう求めることができること
　・　利用者は居宅サービス計画に位置付けた指定居宅サービス事業者等の選定理由の説明等を
　　　求めることができること
　・　前６月間に当該指定居宅介護支援事業所において作成された居宅サービス計画の総数の
　　　うちに訪問介護、通所介護、福祉用具貸与及び地域密着型通所介護（以下、「訪問介護等」と
　　　いう。）がそれぞれ位置付けられた居宅サービス計画の数が占める割合及び前６月間に当該
　　　指定居宅介護支援事業所において作成された居宅サービス計画に位置付けられた訪問介護
　　　等ごとの回数のうちに同一の指定居宅サービス事業者又は地域密着型サービス従業者に
　　　よって提供されたものが占める割合</t>
    <rPh sb="169" eb="170">
      <t>マエ</t>
    </rPh>
    <rPh sb="171" eb="173">
      <t>ゲツカン</t>
    </rPh>
    <rPh sb="174" eb="176">
      <t>トウガイ</t>
    </rPh>
    <rPh sb="176" eb="178">
      <t>シテイ</t>
    </rPh>
    <rPh sb="178" eb="180">
      <t>キョタク</t>
    </rPh>
    <rPh sb="180" eb="182">
      <t>カイゴ</t>
    </rPh>
    <rPh sb="182" eb="184">
      <t>シエン</t>
    </rPh>
    <rPh sb="184" eb="187">
      <t>ジギョウショ</t>
    </rPh>
    <rPh sb="191" eb="193">
      <t>サクセイ</t>
    </rPh>
    <rPh sb="196" eb="198">
      <t>キョタク</t>
    </rPh>
    <rPh sb="202" eb="204">
      <t>ケイカク</t>
    </rPh>
    <rPh sb="205" eb="207">
      <t>ソウスウ</t>
    </rPh>
    <rPh sb="215" eb="217">
      <t>ホウモン</t>
    </rPh>
    <rPh sb="217" eb="219">
      <t>カイゴ</t>
    </rPh>
    <rPh sb="220" eb="222">
      <t>ツウショ</t>
    </rPh>
    <rPh sb="222" eb="224">
      <t>カイゴ</t>
    </rPh>
    <rPh sb="225" eb="227">
      <t>フクシ</t>
    </rPh>
    <rPh sb="227" eb="229">
      <t>ヨウグ</t>
    </rPh>
    <rPh sb="229" eb="231">
      <t>タイヨ</t>
    </rPh>
    <rPh sb="231" eb="232">
      <t>オヨ</t>
    </rPh>
    <rPh sb="233" eb="235">
      <t>チイキ</t>
    </rPh>
    <rPh sb="235" eb="238">
      <t>ミッチャクガタ</t>
    </rPh>
    <rPh sb="238" eb="240">
      <t>ツウショ</t>
    </rPh>
    <rPh sb="240" eb="242">
      <t>カイゴ</t>
    </rPh>
    <rPh sb="243" eb="245">
      <t>イカ</t>
    </rPh>
    <rPh sb="247" eb="249">
      <t>ホウモン</t>
    </rPh>
    <rPh sb="249" eb="251">
      <t>カイゴ</t>
    </rPh>
    <rPh sb="251" eb="252">
      <t>トウ</t>
    </rPh>
    <rPh sb="267" eb="270">
      <t>イチヅ</t>
    </rPh>
    <rPh sb="274" eb="276">
      <t>キョタク</t>
    </rPh>
    <rPh sb="280" eb="282">
      <t>ケイカク</t>
    </rPh>
    <rPh sb="283" eb="284">
      <t>カズ</t>
    </rPh>
    <rPh sb="285" eb="286">
      <t>シ</t>
    </rPh>
    <rPh sb="288" eb="290">
      <t>ワリアイ</t>
    </rPh>
    <rPh sb="290" eb="291">
      <t>オヨ</t>
    </rPh>
    <rPh sb="292" eb="293">
      <t>マエ</t>
    </rPh>
    <rPh sb="294" eb="295">
      <t>ツキ</t>
    </rPh>
    <rPh sb="295" eb="296">
      <t>カン</t>
    </rPh>
    <rPh sb="297" eb="299">
      <t>トウガイ</t>
    </rPh>
    <rPh sb="303" eb="305">
      <t>シテイ</t>
    </rPh>
    <rPh sb="305" eb="307">
      <t>キョタク</t>
    </rPh>
    <rPh sb="307" eb="309">
      <t>カイゴ</t>
    </rPh>
    <rPh sb="309" eb="311">
      <t>シエン</t>
    </rPh>
    <rPh sb="311" eb="314">
      <t>ジギョウショ</t>
    </rPh>
    <rPh sb="318" eb="320">
      <t>サクセイ</t>
    </rPh>
    <rPh sb="323" eb="325">
      <t>キョタク</t>
    </rPh>
    <rPh sb="329" eb="331">
      <t>ケイカク</t>
    </rPh>
    <rPh sb="332" eb="335">
      <t>イチヅ</t>
    </rPh>
    <rPh sb="339" eb="341">
      <t>ホウモン</t>
    </rPh>
    <rPh sb="341" eb="343">
      <t>カイゴ</t>
    </rPh>
    <rPh sb="347" eb="348">
      <t>トウ</t>
    </rPh>
    <rPh sb="351" eb="353">
      <t>カイスウ</t>
    </rPh>
    <rPh sb="357" eb="359">
      <t>ドウイツ</t>
    </rPh>
    <rPh sb="360" eb="362">
      <t>シテイ</t>
    </rPh>
    <rPh sb="362" eb="364">
      <t>キョタク</t>
    </rPh>
    <rPh sb="368" eb="371">
      <t>ジギョウシャ</t>
    </rPh>
    <rPh sb="371" eb="372">
      <t>マタ</t>
    </rPh>
    <rPh sb="373" eb="375">
      <t>チイキ</t>
    </rPh>
    <rPh sb="375" eb="378">
      <t>ミッチャクガタ</t>
    </rPh>
    <rPh sb="382" eb="385">
      <t>ジュウギョウシャ</t>
    </rPh>
    <rPh sb="393" eb="395">
      <t>テイキョウ</t>
    </rPh>
    <rPh sb="401" eb="402">
      <t>シ</t>
    </rPh>
    <rPh sb="404" eb="406">
      <t>ワリアイ</t>
    </rPh>
    <phoneticPr fontId="3"/>
  </si>
  <si>
    <t>【モニタリング】
　介護支援専門員が少なくとも１月に１回利用者の居宅を訪問し、面接していますか。
（但し、特段の事情がある場合を除く。）
　イ １月に１回、利用者の居宅を訪問することによって行う方法。
　ロ 次のいずれにも該当する場合であって、２月に１回、利用者の居宅を訪問し、利用者の居宅を
　　　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
　　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
　　　　ついて、担当者から提供を受けること。　
また、その内容を記録していますか。</t>
    <phoneticPr fontId="3"/>
  </si>
  <si>
    <r>
      <t xml:space="preserve">【サービス担当者会議の開催等】
　次の場合にサービス担当者会議の開催等を行っていますか。
　（やむを得ない事情がある場合を除く。）
　・居宅サービス計画を新規に作成した場合
　･居宅サービス計画を変更した場合
　・要介護認定を受けている利用者が要介護更新認定を受けた場合
　・要介護認定を受けている利用者が要介護状態区分の変更の認定を受けた場合
</t>
    </r>
    <r>
      <rPr>
        <sz val="10"/>
        <rFont val="ＭＳ Ｐゴシック"/>
        <family val="3"/>
        <charset val="128"/>
      </rPr>
      <t xml:space="preserve">
　※居宅サービス計画の作成・変更に際し、やむを得ない理由がある場合については、その経過を記録に残すとともに、居宅サービス計画について専門的見地から担当者への照会等により意見を求めることができます。
</t>
    </r>
    <r>
      <rPr>
        <sz val="11"/>
        <rFont val="ＭＳ Ｐゴシック"/>
        <family val="3"/>
        <charset val="128"/>
      </rPr>
      <t xml:space="preserve">
　＜やむを得ない理由（想定される例）＞
　・末期がん
　・日程調整を行ったがサービス担当者の事由により、サービス担当者会議が開催できなかった
　・居宅サービス計画の変更から間もない場合で利用者の状態に大きな変更が見られない場合等
</t>
    </r>
    <r>
      <rPr>
        <sz val="10"/>
        <rFont val="ＭＳ Ｐゴシック"/>
        <family val="3"/>
        <charset val="128"/>
      </rPr>
      <t>　※利用者希望による居宅サービスの軽微な変更の場合、必ずしもサービス担当者会議の開催は必要ありません。</t>
    </r>
    <phoneticPr fontId="3"/>
  </si>
  <si>
    <t>【令和6年度介護報酬改定に関するＱ＆Ａ(VOL.1)】
（問106）
テレビ電話装置等を活用したモニタリングについて、訪問介護員が訪問している間に、テレビ電話装置等の準備をすることは可能か。
（答）
訪問介護の提供に支障が生じない範囲で、例えばICT機器のOn/Off等の協力などを行うことは差し支えないが、具体的な実施方法や連携方法等は、あらかじめ指定居宅介護支援事業所と訪問介護事業所とで調整すること。また、協力・連携の範囲について、利用者の要望や目的によっては、適切ではない場合等もあると考えられるため、その必要性等については、状況に応じて判断する必要がある。
（問107）
居宅サービス計画又は介護予防サービス計画（以下「居宅サービス計画等」という。）を作成後、初回のモニタリングについてもテレビ電話装置等を活用して行うことは可能か。
（答）
要件を満たしていれば可能であるが、居宅サービス計画等の実施状況を適切に把握する観点から、初回のモニタリングは利用者の居宅を訪問して行い、その結果を踏まえた上で、テレビ電話装置等を活用したモニタリングが可能かどうかを検討することが望ましい。
（問108）
情報連携シートの項目はすべて記載する必要があるか。
（答）
テレビ電話装置等を活用したモニタリングのみでは収集できない情報について、居宅サービス事業者等に情報収集を依頼する項目のみを記載すればよい。
（問109）
サービス事業所に情報収集を依頼するにあたり、情報連携シートではなく、民間の介護ソフト・アプリの記録機能を活用する方法は認められるか。
（答）
情報連携シートは様式例であるため、必ずしもこの様式に限定されないが、介護ソフト・アプリの記録機能を活用する場合においても、情報連携シートの項目と照らし、指定居宅介護支援事業者と居宅サービス事業者等の連携に必要な情報が得られるかを確認すること。
（問110）
利用者に特段の事情がある場合には１月に１回（介護予防支援の場合は３月に１回）のモニタリングを行わなくてもよいが、利用者が使用するテレビ電話装置等のトラブルによりモニタリングが実施できなかった場合は特段の事情に該当するか。
（答）
該当しない。この場合は、利用者の居宅への訪問によるモニタリングに切り替えること。
（問111）
文書により利用者の同意を得る必要があるが、重要事項説明書等にチェック欄を設けるなどの対応でも差し支えないか。
（答）
利用者やその家族に対し、テレビ電話装置等を活用したモニタリングについて、そのメリット・デメリットを含め十分に説明した上で、チェック欄にチェックを入れることにより同意を得ることは差し支えない。</t>
    <phoneticPr fontId="3"/>
  </si>
  <si>
    <t>【令和6年度介護報酬改定に関するＱ＆Ａ(VOL.2)】
（問５）
テレビ電話装置等を活用してモニタリングを行う月において、サービス利用票 （控）に利用者の確認を受ける方法としてどのようなものが考えられるか。
（答）
訪問によるモニタリングを行う月において、直後のテレビ電話装置等を活用してモニタリングを行う月の分もサービス利用票（控）を持参し確認を受ける方法や、電子メール等により確認を受ける方法等が考えられる。</t>
    <phoneticPr fontId="3"/>
  </si>
  <si>
    <t>　委託を受ける際、適切かつ効率的に指定介護予防支援の業務が実施できるように、委託を受ける業務の範囲と業務量について、地域包括支援センターと確認していますか。</t>
    <rPh sb="1" eb="3">
      <t>イタク</t>
    </rPh>
    <rPh sb="4" eb="5">
      <t>ウ</t>
    </rPh>
    <rPh sb="7" eb="8">
      <t>サイ</t>
    </rPh>
    <rPh sb="9" eb="11">
      <t>テキセツ</t>
    </rPh>
    <rPh sb="13" eb="16">
      <t>コウリツテキ</t>
    </rPh>
    <rPh sb="17" eb="19">
      <t>シテイ</t>
    </rPh>
    <rPh sb="19" eb="21">
      <t>カイゴ</t>
    </rPh>
    <rPh sb="21" eb="23">
      <t>ヨボウ</t>
    </rPh>
    <rPh sb="23" eb="25">
      <t>シエン</t>
    </rPh>
    <rPh sb="26" eb="28">
      <t>ギョウム</t>
    </rPh>
    <rPh sb="29" eb="31">
      <t>ジッシ</t>
    </rPh>
    <rPh sb="38" eb="40">
      <t>イタク</t>
    </rPh>
    <rPh sb="41" eb="42">
      <t>ウ</t>
    </rPh>
    <rPh sb="44" eb="46">
      <t>ギョウム</t>
    </rPh>
    <rPh sb="47" eb="49">
      <t>ハンイ</t>
    </rPh>
    <rPh sb="50" eb="52">
      <t>ギョウム</t>
    </rPh>
    <rPh sb="52" eb="53">
      <t>リョウ</t>
    </rPh>
    <rPh sb="58" eb="60">
      <t>チイキ</t>
    </rPh>
    <rPh sb="60" eb="62">
      <t>ホウカツ</t>
    </rPh>
    <rPh sb="62" eb="64">
      <t>シエン</t>
    </rPh>
    <rPh sb="69" eb="71">
      <t>カクニン</t>
    </rPh>
    <phoneticPr fontId="3"/>
  </si>
  <si>
    <t>　終末期の医療やケアの方針に関して、利用者又はその家族の同意を得ていますか。</t>
    <rPh sb="1" eb="2">
      <t>オ</t>
    </rPh>
    <rPh sb="2" eb="4">
      <t>マッキ</t>
    </rPh>
    <rPh sb="5" eb="7">
      <t>イリョウ</t>
    </rPh>
    <rPh sb="11" eb="13">
      <t>ホウシン</t>
    </rPh>
    <rPh sb="14" eb="15">
      <t>カン</t>
    </rPh>
    <phoneticPr fontId="3"/>
  </si>
  <si>
    <t>身体的拘束等の態様及び時間、その際の利用者の心身の状況並びに緊急やむを得ない理由の記録</t>
    <phoneticPr fontId="3"/>
  </si>
  <si>
    <t>　居宅介護支援費に係る特定事業所集中減算の適用を受けていませんか。（受けていなければ○）</t>
    <rPh sb="1" eb="3">
      <t>キョタク</t>
    </rPh>
    <rPh sb="3" eb="5">
      <t>カイゴ</t>
    </rPh>
    <rPh sb="5" eb="8">
      <t>シエンヒ</t>
    </rPh>
    <rPh sb="9" eb="10">
      <t>カカ</t>
    </rPh>
    <rPh sb="11" eb="13">
      <t>トクテイ</t>
    </rPh>
    <rPh sb="13" eb="16">
      <t>ジギョウショ</t>
    </rPh>
    <rPh sb="16" eb="18">
      <t>シュウチュウ</t>
    </rPh>
    <rPh sb="18" eb="20">
      <t>ゲンサン</t>
    </rPh>
    <rPh sb="21" eb="23">
      <t>テキヨウ</t>
    </rPh>
    <rPh sb="24" eb="25">
      <t>ウ</t>
    </rPh>
    <rPh sb="34" eb="35">
      <t>ウ</t>
    </rPh>
    <phoneticPr fontId="3"/>
  </si>
  <si>
    <t>　利用者が病院又は診療所において医師又は歯科医師の診察を受ける機会があった際に介護支援専門員が同席し、医師又は歯科医師等に対して当該利用者の心身の状況や生活環境等の当該利用者に係る必要な情報を提供していますか。</t>
    <rPh sb="18" eb="19">
      <t>マタ</t>
    </rPh>
    <rPh sb="20" eb="24">
      <t>シカイシ</t>
    </rPh>
    <rPh sb="53" eb="54">
      <t>マタ</t>
    </rPh>
    <rPh sb="55" eb="59">
      <t>シカイシ</t>
    </rPh>
    <rPh sb="96" eb="98">
      <t>テイキョウ</t>
    </rPh>
    <phoneticPr fontId="3"/>
  </si>
  <si>
    <t>　医師又は歯科医師から当該利用者に関する必要な情報の提供を受けた上で、その旨を居宅サービス計画に記録していますか。</t>
    <rPh sb="3" eb="4">
      <t>マタ</t>
    </rPh>
    <rPh sb="5" eb="9">
      <t>シカイシ</t>
    </rPh>
    <phoneticPr fontId="3"/>
  </si>
  <si>
    <t>　診察に同席するにあたっては、当該利用者の同意を得た上で、医師又は歯科医師と連携を行っていますか。</t>
    <rPh sb="1" eb="3">
      <t>シンサツ</t>
    </rPh>
    <rPh sb="4" eb="6">
      <t>ドウセキ</t>
    </rPh>
    <rPh sb="29" eb="31">
      <t>イシ</t>
    </rPh>
    <rPh sb="31" eb="32">
      <t>マタ</t>
    </rPh>
    <rPh sb="33" eb="37">
      <t>シカイシ</t>
    </rPh>
    <rPh sb="38" eb="40">
      <t>レンケイ</t>
    </rPh>
    <rPh sb="41" eb="42">
      <t>オコナ</t>
    </rPh>
    <phoneticPr fontId="3"/>
  </si>
  <si>
    <t>　在宅で死亡した利用者に対して算定していますか。</t>
    <phoneticPr fontId="3"/>
  </si>
  <si>
    <t>　ターミナルケアマネジメントを受けることについて利用者又はその家族が同意した時点以降は、次に掲げる事項を支援経過として居宅サービス計画等に記録していますか。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Ph sb="24" eb="27">
      <t>リヨウシャ</t>
    </rPh>
    <rPh sb="27" eb="28">
      <t>マタ</t>
    </rPh>
    <rPh sb="31" eb="33">
      <t>カゾク</t>
    </rPh>
    <rPh sb="34" eb="36">
      <t>ドウイ</t>
    </rPh>
    <rPh sb="38" eb="40">
      <t>ジテン</t>
    </rPh>
    <rPh sb="40" eb="42">
      <t>イコウ</t>
    </rPh>
    <rPh sb="44" eb="45">
      <t>ツギ</t>
    </rPh>
    <rPh sb="46" eb="47">
      <t>カカ</t>
    </rPh>
    <rPh sb="49" eb="51">
      <t>ジコウ</t>
    </rPh>
    <rPh sb="52" eb="54">
      <t>シエン</t>
    </rPh>
    <rPh sb="54" eb="56">
      <t>ケイカ</t>
    </rPh>
    <rPh sb="59" eb="61">
      <t>キョタク</t>
    </rPh>
    <rPh sb="65" eb="67">
      <t>ケイカク</t>
    </rPh>
    <rPh sb="67" eb="68">
      <t>トウ</t>
    </rPh>
    <rPh sb="69" eb="71">
      <t>キロク</t>
    </rPh>
    <rPh sb="201" eb="206">
      <t>トウガイリヨウシャ</t>
    </rPh>
    <rPh sb="208" eb="210">
      <t>イシ</t>
    </rPh>
    <rPh sb="211" eb="213">
      <t>イッパン</t>
    </rPh>
    <rPh sb="214" eb="215">
      <t>ミト</t>
    </rPh>
    <rPh sb="221" eb="224">
      <t>イガクテキ</t>
    </rPh>
    <rPh sb="224" eb="226">
      <t>チケン</t>
    </rPh>
    <rPh sb="227" eb="228">
      <t>モト</t>
    </rPh>
    <rPh sb="231" eb="233">
      <t>カイフク</t>
    </rPh>
    <rPh sb="234" eb="236">
      <t>ミコ</t>
    </rPh>
    <rPh sb="241" eb="243">
      <t>シンダン</t>
    </rPh>
    <rPh sb="245" eb="246">
      <t>モノ</t>
    </rPh>
    <rPh sb="247" eb="249">
      <t>ガイトウ</t>
    </rPh>
    <rPh sb="254" eb="256">
      <t>カクニン</t>
    </rPh>
    <rPh sb="258" eb="259">
      <t>ヒ</t>
    </rPh>
    <rPh sb="259" eb="260">
      <t>オヨ</t>
    </rPh>
    <rPh sb="263" eb="265">
      <t>ホウホウ</t>
    </rPh>
    <phoneticPr fontId="3"/>
  </si>
  <si>
    <t>　ターミナルケアマネジメントにあたっては、終末期における医療・けあ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rPh sb="21" eb="24">
      <t>シュウマツキ</t>
    </rPh>
    <rPh sb="28" eb="30">
      <t>イリョウ</t>
    </rPh>
    <rPh sb="34" eb="36">
      <t>ホウシン</t>
    </rPh>
    <rPh sb="38" eb="39">
      <t>カン</t>
    </rPh>
    <rPh sb="41" eb="44">
      <t>リヨウシャ</t>
    </rPh>
    <rPh sb="44" eb="45">
      <t>マタ</t>
    </rPh>
    <rPh sb="46" eb="48">
      <t>カゾク</t>
    </rPh>
    <rPh sb="49" eb="51">
      <t>イコウ</t>
    </rPh>
    <rPh sb="52" eb="54">
      <t>ハアク</t>
    </rPh>
    <rPh sb="56" eb="58">
      <t>ヒツヨウ</t>
    </rPh>
    <rPh sb="67" eb="68">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</si>
</sst>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411]ggge&quot;年&quot;m&quot;月&quot;d&quot;日&quot;;@"/>
    <numFmt numFmtId="178" formatCode="0.0"/>
    <numFmt numFmtId="179" formatCode="#,##0.0#"/>
    <numFmt numFmtId="180" formatCode="#,##0&quot;人&quot;"/>
    <numFmt numFmtId="181" formatCode="#,##0.##"/>
    <numFmt numFmtId="182" formatCode="#,##0.0;[Red]\-#,##0.0"/>
    <numFmt numFmtId="183" formatCode="#,##0.0&quot;人&quot;"/>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scheme val="minor"/>
    </font>
    <font>
      <sz val="12"/>
      <name val="ＭＳ Ｐゴシック"/>
      <family val="3"/>
      <charset val="128"/>
    </font>
    <font>
      <sz val="11"/>
      <color indexed="8"/>
      <name val="ＭＳ Ｐゴシック"/>
      <family val="3"/>
      <charset val="128"/>
      <scheme val="minor"/>
    </font>
    <font>
      <sz val="11"/>
      <color theme="1"/>
      <name val="HG丸ｺﾞｼｯｸM-PRO"/>
      <family val="3"/>
      <charset val="128"/>
    </font>
    <font>
      <sz val="20"/>
      <color theme="1"/>
      <name val="HG丸ｺﾞｼｯｸM-PRO"/>
      <family val="3"/>
      <charset val="128"/>
    </font>
    <font>
      <sz val="12"/>
      <color theme="1"/>
      <name val="HG丸ｺﾞｼｯｸM-PRO"/>
      <family val="3"/>
      <charset val="128"/>
    </font>
    <font>
      <sz val="11"/>
      <color theme="1"/>
      <name val="ＭＳ Ｐゴシック"/>
      <family val="3"/>
      <charset val="128"/>
    </font>
    <font>
      <sz val="12"/>
      <color theme="1"/>
      <name val="ＤＦ平成明朝体W7"/>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u/>
      <sz val="11"/>
      <color theme="1"/>
      <name val="ＭＳ Ｐゴシック"/>
      <family val="3"/>
      <charset val="128"/>
    </font>
    <font>
      <sz val="14"/>
      <color theme="1"/>
      <name val="ＭＳ Ｐゴシック"/>
      <family val="3"/>
      <charset val="128"/>
    </font>
    <font>
      <sz val="10"/>
      <color theme="1"/>
      <name val="HG丸ｺﾞｼｯｸM-PRO"/>
      <family val="3"/>
      <charset val="128"/>
    </font>
    <font>
      <sz val="11"/>
      <color rgb="FFFF0000"/>
      <name val="ＭＳ Ｐゴシック"/>
      <family val="3"/>
      <charset val="128"/>
    </font>
    <font>
      <b/>
      <sz val="16"/>
      <color theme="1"/>
      <name val="ＭＳ Ｐゴシック"/>
      <family val="3"/>
      <charset val="128"/>
    </font>
    <font>
      <b/>
      <i/>
      <u/>
      <sz val="11"/>
      <color theme="1"/>
      <name val="ＭＳ Ｐゴシック"/>
      <family val="3"/>
      <charset val="128"/>
    </font>
    <font>
      <sz val="11"/>
      <name val="HG丸ｺﾞｼｯｸM-PRO"/>
      <family val="3"/>
      <charset val="128"/>
    </font>
    <font>
      <b/>
      <sz val="24"/>
      <name val="HG丸ｺﾞｼｯｸM-PRO"/>
      <family val="3"/>
      <charset val="128"/>
    </font>
    <font>
      <sz val="20"/>
      <name val="HG丸ｺﾞｼｯｸM-PRO"/>
      <family val="3"/>
      <charset val="128"/>
    </font>
    <font>
      <sz val="18"/>
      <name val="HG丸ｺﾞｼｯｸM-PRO"/>
      <family val="3"/>
      <charset val="128"/>
    </font>
    <font>
      <u/>
      <sz val="18"/>
      <name val="HG丸ｺﾞｼｯｸM-PRO"/>
      <family val="3"/>
      <charset val="128"/>
    </font>
    <font>
      <sz val="12"/>
      <name val="HG丸ｺﾞｼｯｸM-PRO"/>
      <family val="3"/>
      <charset val="128"/>
    </font>
    <font>
      <b/>
      <sz val="12"/>
      <color theme="0"/>
      <name val="HG丸ｺﾞｼｯｸM-PRO"/>
      <family val="3"/>
      <charset val="128"/>
    </font>
    <font>
      <b/>
      <sz val="16"/>
      <name val="ＭＳ Ｐゴシック"/>
      <family val="3"/>
      <charset val="128"/>
    </font>
    <font>
      <u/>
      <sz val="11"/>
      <color theme="1"/>
      <name val="ＭＳ Ｐゴシック"/>
      <family val="3"/>
      <charset val="128"/>
      <scheme val="major"/>
    </font>
    <font>
      <sz val="11"/>
      <color theme="1"/>
      <name val="ＭＳ Ｐゴシック"/>
      <family val="3"/>
      <charset val="128"/>
      <scheme val="major"/>
    </font>
    <font>
      <sz val="10"/>
      <color theme="1"/>
      <name val="ＭＳ ゴシック"/>
      <family val="3"/>
      <charset val="128"/>
    </font>
    <font>
      <sz val="10"/>
      <color theme="1"/>
      <name val="ＭＳ Ｐゴシック"/>
      <family val="3"/>
      <charset val="128"/>
      <scheme val="major"/>
    </font>
    <font>
      <sz val="14"/>
      <name val="ＭＳ Ｐゴシック"/>
      <family val="3"/>
      <charset val="128"/>
    </font>
    <font>
      <sz val="14"/>
      <color rgb="FFFF0000"/>
      <name val="ＭＳ Ｐゴシック"/>
      <family val="3"/>
      <charset val="128"/>
    </font>
    <font>
      <u/>
      <sz val="12"/>
      <name val="HG丸ｺﾞｼｯｸM-PRO"/>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HGPｺﾞｼｯｸM"/>
      <family val="3"/>
      <charset val="128"/>
    </font>
    <font>
      <b/>
      <sz val="8"/>
      <color theme="1"/>
      <name val="ＭＳ Ｐゴシック"/>
      <family val="3"/>
      <charset val="128"/>
    </font>
    <font>
      <sz val="8"/>
      <color theme="1"/>
      <name val="ＭＳ Ｐゴシック"/>
      <family val="3"/>
      <charset val="128"/>
    </font>
    <font>
      <b/>
      <sz val="11"/>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Ｐゴシック"/>
      <family val="3"/>
      <charset val="128"/>
    </font>
    <font>
      <sz val="8.5"/>
      <name val="ＭＳ Ｐゴシック"/>
      <family val="3"/>
      <charset val="128"/>
    </font>
    <font>
      <sz val="10"/>
      <name val="ＭＳ Ｐゴシック"/>
      <family val="3"/>
      <charset val="128"/>
      <scheme val="minor"/>
    </font>
    <font>
      <u val="double"/>
      <sz val="11"/>
      <name val="ＭＳ Ｐゴシック"/>
      <family val="3"/>
      <charset val="128"/>
    </font>
    <font>
      <sz val="9"/>
      <name val="ＭＳ Ｐ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34998626667073579"/>
        <bgColor indexed="64"/>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6" fillId="0" borderId="0">
      <alignment vertical="center"/>
    </xf>
    <xf numFmtId="0" fontId="5" fillId="0" borderId="0"/>
    <xf numFmtId="0" fontId="8" fillId="0" borderId="0">
      <alignment vertical="center"/>
    </xf>
    <xf numFmtId="0" fontId="7" fillId="0" borderId="0" applyBorder="0"/>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05">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21" xfId="0" applyFont="1" applyBorder="1">
      <alignment vertical="center"/>
    </xf>
    <xf numFmtId="0" fontId="11" fillId="0" borderId="0" xfId="0" applyFont="1" applyBorder="1" applyAlignment="1">
      <alignment horizontal="center" vertical="center" textRotation="255"/>
    </xf>
    <xf numFmtId="0" fontId="9" fillId="0" borderId="0" xfId="0" applyFont="1" applyBorder="1" applyAlignment="1">
      <alignment horizontal="center" vertical="center"/>
    </xf>
    <xf numFmtId="0" fontId="9" fillId="0" borderId="3" xfId="0" applyFont="1" applyBorder="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13" fillId="0" borderId="0" xfId="0" applyFont="1" applyBorder="1" applyAlignment="1">
      <alignment horizontal="left" vertical="top"/>
    </xf>
    <xf numFmtId="0" fontId="9" fillId="0" borderId="30" xfId="0" applyFont="1" applyBorder="1">
      <alignment vertical="center"/>
    </xf>
    <xf numFmtId="0" fontId="9" fillId="0" borderId="31" xfId="0" applyFont="1" applyBorder="1">
      <alignment vertical="center"/>
    </xf>
    <xf numFmtId="0" fontId="12" fillId="0" borderId="0" xfId="0" applyFont="1">
      <alignment vertical="center"/>
    </xf>
    <xf numFmtId="0" fontId="15" fillId="0" borderId="0" xfId="0" applyFont="1">
      <alignment vertical="center"/>
    </xf>
    <xf numFmtId="0" fontId="16" fillId="0" borderId="0" xfId="0" applyFont="1" applyBorder="1" applyAlignment="1">
      <alignment vertical="center"/>
    </xf>
    <xf numFmtId="0" fontId="12" fillId="0" borderId="0" xfId="0" applyFont="1" applyAlignment="1">
      <alignment vertical="center" wrapText="1"/>
    </xf>
    <xf numFmtId="0" fontId="12" fillId="0" borderId="0" xfId="0" applyFont="1" applyFill="1" applyAlignment="1">
      <alignment vertical="center"/>
    </xf>
    <xf numFmtId="0" fontId="12"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applyBorder="1" applyAlignment="1">
      <alignment horizontal="left" vertical="center"/>
    </xf>
    <xf numFmtId="0" fontId="16"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lignment vertical="center"/>
    </xf>
    <xf numFmtId="0" fontId="16" fillId="0" borderId="0" xfId="0" applyFont="1" applyBorder="1">
      <alignment vertical="center"/>
    </xf>
    <xf numFmtId="0" fontId="12" fillId="2" borderId="0" xfId="0" applyFont="1" applyFill="1">
      <alignment vertical="center"/>
    </xf>
    <xf numFmtId="0" fontId="1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9" fillId="0" borderId="2" xfId="0" applyFont="1" applyBorder="1" applyAlignment="1">
      <alignment vertical="top" wrapText="1"/>
    </xf>
    <xf numFmtId="0" fontId="9" fillId="0" borderId="0" xfId="0" applyFont="1" applyBorder="1" applyAlignment="1">
      <alignment vertical="top" wrapText="1"/>
    </xf>
    <xf numFmtId="0" fontId="12" fillId="0" borderId="0" xfId="0" applyFont="1" applyBorder="1" applyAlignment="1">
      <alignment vertical="center" wrapText="1"/>
    </xf>
    <xf numFmtId="0" fontId="12" fillId="0" borderId="22" xfId="0" applyFont="1" applyBorder="1" applyAlignment="1">
      <alignment vertical="center" wrapText="1"/>
    </xf>
    <xf numFmtId="0" fontId="12" fillId="0" borderId="0" xfId="0" applyFont="1" applyBorder="1">
      <alignment vertical="center"/>
    </xf>
    <xf numFmtId="0" fontId="12" fillId="0" borderId="22" xfId="0" applyFont="1" applyBorder="1">
      <alignment vertical="center"/>
    </xf>
    <xf numFmtId="0" fontId="12" fillId="0" borderId="0" xfId="0" applyFont="1" applyBorder="1" applyAlignment="1">
      <alignment vertical="center"/>
    </xf>
    <xf numFmtId="0" fontId="20" fillId="0" borderId="0" xfId="0" applyFo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xf>
    <xf numFmtId="0" fontId="12" fillId="0" borderId="0" xfId="2" applyFont="1" applyFill="1"/>
    <xf numFmtId="0" fontId="12" fillId="0" borderId="0" xfId="2" applyFont="1" applyFill="1" applyBorder="1" applyAlignment="1">
      <alignment vertical="center"/>
    </xf>
    <xf numFmtId="0" fontId="12" fillId="0" borderId="0" xfId="2" applyFont="1" applyFill="1" applyBorder="1" applyAlignment="1">
      <alignment horizontal="left" vertical="center"/>
    </xf>
    <xf numFmtId="0" fontId="23" fillId="0" borderId="0" xfId="2" applyFont="1" applyFill="1" applyAlignment="1">
      <alignment horizontal="left"/>
    </xf>
    <xf numFmtId="0" fontId="15" fillId="0" borderId="0" xfId="2" applyFont="1" applyFill="1" applyAlignment="1">
      <alignment horizontal="center"/>
    </xf>
    <xf numFmtId="0" fontId="12" fillId="0" borderId="0" xfId="2" applyFont="1" applyFill="1" applyAlignment="1">
      <alignment horizontal="center" vertical="center"/>
    </xf>
    <xf numFmtId="0" fontId="12" fillId="0" borderId="50" xfId="2" applyFont="1" applyFill="1" applyBorder="1" applyAlignment="1">
      <alignment horizontal="center" vertical="center"/>
    </xf>
    <xf numFmtId="0" fontId="12" fillId="0" borderId="0" xfId="2" applyFont="1" applyFill="1" applyAlignment="1">
      <alignment vertical="center"/>
    </xf>
    <xf numFmtId="0" fontId="12" fillId="0" borderId="9" xfId="2" applyFont="1" applyFill="1" applyBorder="1" applyAlignment="1">
      <alignment horizontal="center" vertical="center"/>
    </xf>
    <xf numFmtId="0" fontId="12" fillId="0" borderId="0" xfId="2" applyFont="1" applyFill="1" applyBorder="1" applyAlignment="1">
      <alignment vertical="center" wrapText="1"/>
    </xf>
    <xf numFmtId="0" fontId="12" fillId="0" borderId="0" xfId="2" applyFont="1" applyFill="1" applyBorder="1" applyAlignment="1">
      <alignment horizontal="center" vertical="center"/>
    </xf>
    <xf numFmtId="0" fontId="12" fillId="0" borderId="71" xfId="2" applyFont="1" applyFill="1" applyBorder="1" applyAlignment="1">
      <alignment vertical="center" wrapText="1"/>
    </xf>
    <xf numFmtId="0" fontId="12" fillId="0" borderId="0" xfId="2" applyFont="1" applyFill="1" applyBorder="1" applyAlignment="1">
      <alignment horizontal="center" vertical="center" wrapText="1"/>
    </xf>
    <xf numFmtId="0" fontId="12" fillId="0" borderId="0" xfId="2" applyFont="1" applyFill="1" applyBorder="1" applyAlignment="1">
      <alignment horizontal="center" vertical="top" wrapText="1"/>
    </xf>
    <xf numFmtId="0" fontId="12" fillId="0" borderId="0" xfId="2" applyFont="1" applyFill="1" applyBorder="1" applyAlignment="1">
      <alignment horizontal="center" vertical="top"/>
    </xf>
    <xf numFmtId="0" fontId="12" fillId="0" borderId="3" xfId="2" applyFont="1" applyFill="1" applyBorder="1" applyAlignment="1">
      <alignment vertical="center"/>
    </xf>
    <xf numFmtId="0" fontId="12" fillId="0" borderId="3"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3" xfId="2" applyFont="1" applyFill="1" applyBorder="1" applyAlignment="1">
      <alignment horizontal="left" vertical="center" wrapText="1"/>
    </xf>
    <xf numFmtId="0" fontId="12" fillId="0" borderId="0" xfId="2" applyFont="1" applyFill="1" applyAlignment="1">
      <alignment horizontal="center"/>
    </xf>
    <xf numFmtId="0" fontId="12" fillId="0" borderId="0" xfId="2" applyFont="1"/>
    <xf numFmtId="0" fontId="23" fillId="0" borderId="0" xfId="2" applyFont="1" applyAlignment="1">
      <alignment horizontal="left"/>
    </xf>
    <xf numFmtId="0" fontId="15" fillId="0" borderId="0" xfId="2" applyFont="1" applyAlignment="1">
      <alignment horizontal="center"/>
    </xf>
    <xf numFmtId="0" fontId="12"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center"/>
    </xf>
    <xf numFmtId="0" fontId="24" fillId="0" borderId="0" xfId="5" applyFont="1">
      <alignment vertical="center"/>
    </xf>
    <xf numFmtId="0" fontId="24" fillId="0" borderId="0" xfId="5" applyFont="1" applyAlignment="1">
      <alignment horizontal="center" vertical="center"/>
    </xf>
    <xf numFmtId="0" fontId="26" fillId="0" borderId="0" xfId="5" applyFont="1" applyAlignment="1">
      <alignment vertical="center"/>
    </xf>
    <xf numFmtId="0" fontId="29" fillId="0" borderId="0" xfId="5" applyFont="1" applyAlignment="1">
      <alignment vertical="center" wrapText="1"/>
    </xf>
    <xf numFmtId="0" fontId="29" fillId="0" borderId="0" xfId="5" applyFont="1" applyAlignment="1">
      <alignment horizontal="left" vertical="center"/>
    </xf>
    <xf numFmtId="0" fontId="29" fillId="0" borderId="0" xfId="5" applyFont="1" applyAlignment="1">
      <alignment vertical="center"/>
    </xf>
    <xf numFmtId="0" fontId="30" fillId="6" borderId="20" xfId="5" applyFont="1" applyFill="1" applyBorder="1" applyAlignment="1">
      <alignment horizontal="center" vertical="center"/>
    </xf>
    <xf numFmtId="0" fontId="30" fillId="6" borderId="11" xfId="5" applyFont="1" applyFill="1" applyBorder="1" applyAlignment="1">
      <alignment horizontal="center" vertical="center"/>
    </xf>
    <xf numFmtId="0" fontId="30" fillId="6" borderId="74" xfId="5" applyFont="1" applyFill="1" applyBorder="1" applyAlignment="1">
      <alignment horizontal="center" vertical="center" wrapText="1"/>
    </xf>
    <xf numFmtId="0" fontId="30" fillId="6" borderId="13" xfId="5" applyFont="1" applyFill="1" applyBorder="1" applyAlignment="1">
      <alignment horizontal="center" vertical="center" wrapText="1"/>
    </xf>
    <xf numFmtId="0" fontId="24" fillId="7" borderId="75" xfId="5" applyFont="1" applyFill="1" applyBorder="1">
      <alignment vertical="center"/>
    </xf>
    <xf numFmtId="0" fontId="24" fillId="7" borderId="76" xfId="5" applyFont="1" applyFill="1" applyBorder="1">
      <alignment vertical="center"/>
    </xf>
    <xf numFmtId="0" fontId="24" fillId="7" borderId="77" xfId="5" applyFont="1" applyFill="1" applyBorder="1" applyAlignment="1">
      <alignment horizontal="center" vertical="center"/>
    </xf>
    <xf numFmtId="0" fontId="24" fillId="7" borderId="78" xfId="5" applyFont="1" applyFill="1" applyBorder="1" applyAlignment="1">
      <alignment horizontal="center" vertical="center"/>
    </xf>
    <xf numFmtId="0" fontId="24" fillId="0" borderId="77" xfId="5" applyFont="1" applyBorder="1" applyAlignment="1">
      <alignment horizontal="center" vertical="center"/>
    </xf>
    <xf numFmtId="0" fontId="24" fillId="0" borderId="78" xfId="5" applyFont="1" applyBorder="1" applyAlignment="1">
      <alignment horizontal="center" vertical="center"/>
    </xf>
    <xf numFmtId="0" fontId="24" fillId="0" borderId="81" xfId="5" applyFont="1" applyBorder="1" applyAlignment="1">
      <alignment horizontal="center" vertical="center"/>
    </xf>
    <xf numFmtId="0" fontId="24" fillId="0" borderId="82" xfId="5" applyFont="1"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right" vertical="center" shrinkToFit="1"/>
    </xf>
    <xf numFmtId="0" fontId="0" fillId="0" borderId="0" xfId="0" applyAlignment="1">
      <alignment horizontal="left" vertical="center"/>
    </xf>
    <xf numFmtId="0" fontId="0" fillId="0" borderId="0" xfId="0" applyAlignment="1">
      <alignment horizontal="right" vertical="center" shrinkToFit="1"/>
    </xf>
    <xf numFmtId="0" fontId="0" fillId="0" borderId="9" xfId="0" applyBorder="1" applyAlignment="1">
      <alignment horizontal="center" vertical="center" shrinkToFit="1"/>
    </xf>
    <xf numFmtId="0" fontId="0" fillId="5" borderId="9" xfId="0" applyFill="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12" fillId="5" borderId="9" xfId="2" applyFont="1" applyFill="1" applyBorder="1" applyAlignment="1">
      <alignment horizontal="center" vertical="center"/>
    </xf>
    <xf numFmtId="0" fontId="4" fillId="0" borderId="0" xfId="0" applyFont="1" applyAlignment="1">
      <alignment horizontal="center" vertical="center"/>
    </xf>
    <xf numFmtId="0" fontId="12" fillId="0" borderId="0" xfId="0" applyFont="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12" fillId="0" borderId="83" xfId="0" applyFont="1" applyBorder="1" applyAlignment="1">
      <alignment horizontal="right" vertical="center" wrapText="1"/>
    </xf>
    <xf numFmtId="0" fontId="12" fillId="0" borderId="86" xfId="0" applyFont="1" applyBorder="1" applyAlignment="1">
      <alignment horizontal="right" vertical="center" wrapText="1"/>
    </xf>
    <xf numFmtId="0" fontId="12" fillId="0" borderId="95" xfId="0" applyFont="1" applyBorder="1" applyAlignment="1">
      <alignment horizontal="right" vertical="center" wrapText="1"/>
    </xf>
    <xf numFmtId="0" fontId="12" fillId="0" borderId="84" xfId="0" applyFont="1" applyBorder="1" applyAlignment="1">
      <alignment horizontal="left" vertical="center" wrapText="1"/>
    </xf>
    <xf numFmtId="0" fontId="12" fillId="0" borderId="87" xfId="0" applyFont="1" applyBorder="1" applyAlignment="1">
      <alignment horizontal="left" vertical="center" wrapText="1"/>
    </xf>
    <xf numFmtId="0" fontId="12" fillId="0" borderId="96" xfId="0" applyFont="1" applyBorder="1" applyAlignment="1">
      <alignment horizontal="left" vertical="center" wrapText="1"/>
    </xf>
    <xf numFmtId="0" fontId="12" fillId="0" borderId="98" xfId="0" applyFont="1" applyBorder="1" applyAlignment="1">
      <alignment vertical="center"/>
    </xf>
    <xf numFmtId="0" fontId="12" fillId="0" borderId="69" xfId="0" applyFont="1" applyBorder="1" applyAlignment="1">
      <alignment vertical="center"/>
    </xf>
    <xf numFmtId="0" fontId="12" fillId="0" borderId="99" xfId="0" applyFont="1" applyBorder="1" applyAlignment="1">
      <alignment vertical="center"/>
    </xf>
    <xf numFmtId="0" fontId="16" fillId="0" borderId="0" xfId="0" applyFont="1" applyBorder="1" applyAlignment="1">
      <alignment horizontal="left" vertical="center" wrapText="1"/>
    </xf>
    <xf numFmtId="0" fontId="16" fillId="0" borderId="0" xfId="0" applyFont="1" applyAlignment="1">
      <alignment vertical="center"/>
    </xf>
    <xf numFmtId="0" fontId="12" fillId="0" borderId="65" xfId="0" applyFont="1" applyBorder="1" applyAlignment="1">
      <alignment vertical="center"/>
    </xf>
    <xf numFmtId="0" fontId="12" fillId="0" borderId="63" xfId="0" applyFont="1" applyBorder="1" applyAlignment="1">
      <alignment vertical="center"/>
    </xf>
    <xf numFmtId="0" fontId="0" fillId="5" borderId="5" xfId="0" applyFill="1" applyBorder="1" applyAlignment="1">
      <alignment horizontal="center" vertical="center"/>
    </xf>
    <xf numFmtId="0" fontId="36" fillId="0" borderId="1" xfId="0" applyFont="1" applyBorder="1" applyAlignment="1">
      <alignment horizontal="center" vertical="center" shrinkToFit="1"/>
    </xf>
    <xf numFmtId="0" fontId="36" fillId="0" borderId="9" xfId="0" applyFont="1" applyBorder="1">
      <alignment vertical="center"/>
    </xf>
    <xf numFmtId="0" fontId="36" fillId="0" borderId="5" xfId="0" applyFont="1" applyBorder="1" applyAlignment="1">
      <alignment horizontal="center" vertical="center" shrinkToFit="1"/>
    </xf>
    <xf numFmtId="0" fontId="36" fillId="0" borderId="9" xfId="0" applyFont="1" applyBorder="1" applyAlignment="1">
      <alignment horizontal="center" vertical="center" shrinkToFit="1"/>
    </xf>
    <xf numFmtId="0" fontId="0" fillId="8" borderId="9" xfId="0" applyFill="1" applyBorder="1" applyAlignment="1">
      <alignment horizontal="center" vertical="center"/>
    </xf>
    <xf numFmtId="0" fontId="12" fillId="0" borderId="9" xfId="2" applyFont="1" applyFill="1" applyBorder="1" applyAlignment="1">
      <alignment horizontal="left" vertical="center" wrapText="1"/>
    </xf>
    <xf numFmtId="0" fontId="0" fillId="0" borderId="9" xfId="0" applyBorder="1" applyAlignment="1">
      <alignment horizontal="center" vertical="center"/>
    </xf>
    <xf numFmtId="0" fontId="0" fillId="8" borderId="9" xfId="0" applyFill="1" applyBorder="1" applyAlignment="1">
      <alignment horizontal="center" vertical="center"/>
    </xf>
    <xf numFmtId="0" fontId="22" fillId="0" borderId="0" xfId="2" applyFont="1" applyFill="1" applyAlignment="1">
      <alignment horizontal="center" vertical="center"/>
    </xf>
    <xf numFmtId="0" fontId="36" fillId="0" borderId="50" xfId="0" applyFont="1" applyBorder="1" applyAlignment="1">
      <alignment horizontal="center" vertical="center" shrinkToFit="1"/>
    </xf>
    <xf numFmtId="0" fontId="0" fillId="0" borderId="9" xfId="0" applyBorder="1" applyAlignment="1">
      <alignment horizontal="center" vertical="center"/>
    </xf>
    <xf numFmtId="0" fontId="29" fillId="0" borderId="76" xfId="5" applyFont="1" applyFill="1" applyBorder="1">
      <alignment vertical="center"/>
    </xf>
    <xf numFmtId="0" fontId="29" fillId="0" borderId="80" xfId="5" applyFont="1" applyFill="1" applyBorder="1">
      <alignment vertical="center"/>
    </xf>
    <xf numFmtId="0" fontId="29" fillId="0" borderId="75" xfId="5" applyFont="1" applyBorder="1">
      <alignment vertical="center"/>
    </xf>
    <xf numFmtId="0" fontId="29" fillId="0" borderId="79" xfId="5" applyFont="1" applyBorder="1">
      <alignment vertical="center"/>
    </xf>
    <xf numFmtId="0" fontId="12" fillId="0" borderId="9" xfId="2" applyFont="1" applyBorder="1" applyAlignment="1">
      <alignment horizontal="center" vertical="center"/>
    </xf>
    <xf numFmtId="0" fontId="12" fillId="8" borderId="9" xfId="2" applyFont="1" applyFill="1" applyBorder="1" applyAlignment="1">
      <alignment horizontal="center" vertical="center"/>
    </xf>
    <xf numFmtId="0" fontId="19" fillId="0" borderId="9" xfId="2" applyFont="1" applyFill="1" applyBorder="1" applyAlignment="1">
      <alignment horizontal="center" vertical="center"/>
    </xf>
    <xf numFmtId="0" fontId="12" fillId="0" borderId="24" xfId="2" applyFont="1" applyFill="1" applyBorder="1" applyAlignment="1">
      <alignment horizontal="left" vertical="center" wrapText="1"/>
    </xf>
    <xf numFmtId="0" fontId="12" fillId="0" borderId="22" xfId="2" applyFont="1" applyFill="1" applyBorder="1" applyAlignment="1">
      <alignment horizontal="center" vertical="center"/>
    </xf>
    <xf numFmtId="0" fontId="12" fillId="0" borderId="23" xfId="2" applyFont="1" applyFill="1" applyBorder="1" applyAlignment="1">
      <alignment horizontal="left" vertical="center" wrapText="1"/>
    </xf>
    <xf numFmtId="0" fontId="12" fillId="0" borderId="8" xfId="2" applyFont="1" applyFill="1" applyBorder="1" applyAlignment="1">
      <alignment horizontal="center" vertical="center"/>
    </xf>
    <xf numFmtId="0" fontId="12" fillId="0" borderId="9" xfId="2" applyFont="1" applyFill="1" applyBorder="1" applyAlignment="1">
      <alignment horizontal="center" vertical="center"/>
    </xf>
    <xf numFmtId="0" fontId="12" fillId="5" borderId="7" xfId="2" applyFont="1" applyFill="1" applyBorder="1" applyAlignment="1">
      <alignment horizontal="center" vertical="center"/>
    </xf>
    <xf numFmtId="0" fontId="12" fillId="0" borderId="24" xfId="2" applyFont="1" applyFill="1" applyBorder="1" applyAlignment="1">
      <alignment vertical="center"/>
    </xf>
    <xf numFmtId="0" fontId="12" fillId="0" borderId="23" xfId="2" applyFont="1" applyFill="1" applyBorder="1" applyAlignment="1">
      <alignment vertical="center"/>
    </xf>
    <xf numFmtId="0" fontId="19" fillId="0" borderId="22" xfId="2" applyFont="1" applyFill="1" applyBorder="1" applyAlignment="1">
      <alignment horizontal="center" vertical="center"/>
    </xf>
    <xf numFmtId="0" fontId="0" fillId="0" borderId="9" xfId="0" applyBorder="1" applyAlignment="1">
      <alignment horizontal="center" vertical="center"/>
    </xf>
    <xf numFmtId="0" fontId="0" fillId="8" borderId="9" xfId="0" applyFill="1" applyBorder="1" applyAlignment="1">
      <alignment horizontal="center" vertical="center"/>
    </xf>
    <xf numFmtId="0" fontId="36" fillId="0" borderId="9"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9" xfId="0" applyFont="1" applyBorder="1" applyAlignment="1">
      <alignment horizontal="center" vertical="center"/>
    </xf>
    <xf numFmtId="0" fontId="19" fillId="0" borderId="0" xfId="0" applyFont="1" applyBorder="1" applyAlignment="1">
      <alignment horizontal="center" vertical="center"/>
    </xf>
    <xf numFmtId="0" fontId="21" fillId="0" borderId="0" xfId="0" applyFont="1" applyFill="1" applyBorder="1" applyAlignment="1">
      <alignment horizontal="left" vertical="center" wrapText="1"/>
    </xf>
    <xf numFmtId="0" fontId="28" fillId="0" borderId="0" xfId="5" applyFont="1" applyAlignment="1">
      <alignment horizontal="center" vertical="center"/>
    </xf>
    <xf numFmtId="0" fontId="27" fillId="0" borderId="0" xfId="5" applyFont="1" applyAlignment="1">
      <alignment horizontal="center" vertical="center"/>
    </xf>
    <xf numFmtId="0" fontId="0" fillId="0" borderId="50" xfId="0" applyBorder="1" applyAlignment="1">
      <alignment horizontal="center" vertical="center"/>
    </xf>
    <xf numFmtId="0" fontId="16"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9" fillId="0" borderId="109" xfId="5" applyFont="1" applyBorder="1">
      <alignment vertical="center"/>
    </xf>
    <xf numFmtId="0" fontId="29" fillId="0" borderId="110" xfId="5" applyFont="1" applyBorder="1">
      <alignment vertical="center"/>
    </xf>
    <xf numFmtId="0" fontId="29" fillId="0" borderId="111" xfId="5" applyFont="1" applyBorder="1">
      <alignment vertical="center"/>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2" fillId="0" borderId="83" xfId="0" applyFont="1" applyBorder="1" applyAlignment="1">
      <alignment horizontal="right" vertical="center" wrapText="1"/>
    </xf>
    <xf numFmtId="0" fontId="12" fillId="0" borderId="108" xfId="0" applyFont="1" applyBorder="1" applyAlignment="1">
      <alignment horizontal="left" vertical="center" wrapText="1"/>
    </xf>
    <xf numFmtId="0" fontId="12" fillId="0" borderId="9" xfId="2" applyFont="1" applyFill="1" applyBorder="1" applyAlignment="1">
      <alignment horizontal="center" vertical="center"/>
    </xf>
    <xf numFmtId="0" fontId="12" fillId="0" borderId="83" xfId="0" applyFont="1" applyFill="1" applyBorder="1" applyAlignment="1">
      <alignment horizontal="right" vertical="center" wrapText="1"/>
    </xf>
    <xf numFmtId="0" fontId="12" fillId="0" borderId="84" xfId="0" applyFont="1" applyFill="1" applyBorder="1" applyAlignment="1">
      <alignment horizontal="left" vertical="center" wrapText="1"/>
    </xf>
    <xf numFmtId="0" fontId="12" fillId="0" borderId="0" xfId="0" applyFont="1" applyFill="1">
      <alignment vertical="center"/>
    </xf>
    <xf numFmtId="0" fontId="15" fillId="0" borderId="0" xfId="0" applyFont="1" applyFill="1">
      <alignment vertical="center"/>
    </xf>
    <xf numFmtId="0" fontId="12" fillId="0" borderId="0" xfId="0" applyFont="1" applyFill="1" applyBorder="1" applyAlignment="1">
      <alignment horizontal="center" vertical="center"/>
    </xf>
    <xf numFmtId="0" fontId="29" fillId="0" borderId="83" xfId="5" applyFont="1" applyFill="1" applyBorder="1" applyAlignment="1">
      <alignment vertical="center" wrapText="1"/>
    </xf>
    <xf numFmtId="0" fontId="24" fillId="0" borderId="0" xfId="0" applyFo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39" fillId="0" borderId="0" xfId="8" applyFont="1" applyFill="1" applyAlignment="1" applyProtection="1">
      <alignment vertical="center"/>
    </xf>
    <xf numFmtId="0" fontId="39" fillId="0" borderId="0" xfId="8" applyFont="1" applyFill="1" applyAlignment="1" applyProtection="1">
      <alignment horizontal="left" vertical="center"/>
    </xf>
    <xf numFmtId="0" fontId="40" fillId="0" borderId="0" xfId="8" applyFont="1" applyFill="1" applyAlignment="1" applyProtection="1">
      <alignment horizontal="left" vertical="center"/>
    </xf>
    <xf numFmtId="0" fontId="40" fillId="0" borderId="0" xfId="8" applyFont="1" applyFill="1" applyAlignment="1" applyProtection="1">
      <alignment horizontal="right" vertical="center"/>
    </xf>
    <xf numFmtId="0" fontId="42" fillId="0" borderId="0" xfId="8" applyFont="1" applyFill="1" applyAlignment="1" applyProtection="1">
      <alignment horizontal="left" vertical="center"/>
    </xf>
    <xf numFmtId="0" fontId="39" fillId="0" borderId="0" xfId="8" applyFont="1" applyFill="1" applyAlignment="1">
      <alignment vertical="center"/>
    </xf>
    <xf numFmtId="0" fontId="40" fillId="0" borderId="0" xfId="8" applyFont="1" applyFill="1" applyAlignment="1" applyProtection="1">
      <alignment vertical="center"/>
    </xf>
    <xf numFmtId="0" fontId="40" fillId="0" borderId="0" xfId="8" applyFont="1" applyFill="1" applyAlignment="1">
      <alignment horizontal="right" vertical="center"/>
    </xf>
    <xf numFmtId="0" fontId="40" fillId="0" borderId="0" xfId="8" applyFont="1" applyFill="1" applyAlignment="1">
      <alignment vertical="center"/>
    </xf>
    <xf numFmtId="0" fontId="42" fillId="0" borderId="0" xfId="8" applyFont="1" applyFill="1" applyAlignment="1" applyProtection="1">
      <alignment horizontal="right" vertical="center"/>
    </xf>
    <xf numFmtId="0" fontId="42" fillId="10" borderId="0" xfId="8" applyFont="1" applyFill="1" applyAlignment="1" applyProtection="1">
      <alignment horizontal="center" vertical="center"/>
    </xf>
    <xf numFmtId="0" fontId="42" fillId="10" borderId="0" xfId="8" applyFont="1" applyFill="1" applyAlignment="1" applyProtection="1">
      <alignment horizontal="right" vertical="center"/>
    </xf>
    <xf numFmtId="0" fontId="42" fillId="10" borderId="0" xfId="8" applyFont="1" applyFill="1" applyAlignment="1" applyProtection="1">
      <alignment vertical="center"/>
    </xf>
    <xf numFmtId="0" fontId="42" fillId="0" borderId="0" xfId="8" applyFont="1" applyFill="1" applyAlignment="1" applyProtection="1">
      <alignment vertical="center"/>
    </xf>
    <xf numFmtId="0" fontId="40" fillId="0" borderId="0" xfId="8" applyFont="1" applyFill="1" applyAlignment="1" applyProtection="1">
      <alignment horizontal="center" vertical="center"/>
    </xf>
    <xf numFmtId="0" fontId="39" fillId="0" borderId="0" xfId="8" quotePrefix="1" applyFont="1" applyFill="1" applyAlignment="1" applyProtection="1">
      <alignment horizontal="center" vertical="center"/>
    </xf>
    <xf numFmtId="0" fontId="39" fillId="10" borderId="0" xfId="8" applyFont="1" applyFill="1" applyBorder="1" applyAlignment="1" applyProtection="1">
      <alignment vertical="center"/>
    </xf>
    <xf numFmtId="0" fontId="40" fillId="10" borderId="0" xfId="8" applyFont="1" applyFill="1" applyBorder="1" applyAlignment="1" applyProtection="1">
      <alignment horizontal="right" vertical="center"/>
    </xf>
    <xf numFmtId="0" fontId="40" fillId="10" borderId="0" xfId="8" applyFont="1" applyFill="1" applyBorder="1" applyProtection="1">
      <alignment vertical="center"/>
    </xf>
    <xf numFmtId="0" fontId="40" fillId="10" borderId="0" xfId="8" applyFont="1" applyFill="1" applyBorder="1" applyAlignment="1" applyProtection="1">
      <alignment horizontal="center" vertical="center"/>
    </xf>
    <xf numFmtId="0" fontId="40" fillId="0" borderId="0" xfId="8" applyFont="1" applyBorder="1" applyProtection="1">
      <alignment vertical="center"/>
    </xf>
    <xf numFmtId="0" fontId="39" fillId="10" borderId="0" xfId="8" applyFont="1" applyFill="1" applyBorder="1" applyAlignment="1" applyProtection="1">
      <alignment horizontal="center" vertical="center"/>
    </xf>
    <xf numFmtId="0" fontId="40" fillId="10" borderId="0" xfId="8" applyFont="1" applyFill="1" applyBorder="1" applyAlignment="1" applyProtection="1">
      <alignment vertical="center"/>
    </xf>
    <xf numFmtId="0" fontId="43" fillId="10" borderId="0" xfId="8" applyFont="1" applyFill="1" applyBorder="1" applyAlignment="1" applyProtection="1">
      <alignment horizontal="centerContinuous" vertical="center"/>
    </xf>
    <xf numFmtId="0" fontId="39" fillId="10" borderId="0" xfId="8" applyFont="1" applyFill="1" applyBorder="1" applyAlignment="1" applyProtection="1">
      <alignment horizontal="centerContinuous" vertical="center"/>
    </xf>
    <xf numFmtId="0" fontId="39" fillId="10" borderId="0" xfId="8" applyFont="1" applyFill="1" applyBorder="1" applyProtection="1">
      <alignment vertical="center"/>
    </xf>
    <xf numFmtId="0" fontId="39" fillId="0" borderId="0" xfId="8" applyFont="1" applyBorder="1" applyProtection="1">
      <alignment vertical="center"/>
    </xf>
    <xf numFmtId="0" fontId="39" fillId="0" borderId="0" xfId="8" applyFont="1" applyProtection="1">
      <alignment vertical="center"/>
    </xf>
    <xf numFmtId="0" fontId="43" fillId="0" borderId="0" xfId="8" applyFont="1" applyProtection="1">
      <alignment vertical="center"/>
    </xf>
    <xf numFmtId="0" fontId="39" fillId="0" borderId="0" xfId="8" applyFont="1" applyAlignment="1" applyProtection="1">
      <alignment horizontal="center" vertical="center"/>
    </xf>
    <xf numFmtId="0" fontId="39" fillId="0" borderId="0" xfId="8" applyFont="1" applyAlignment="1" applyProtection="1">
      <alignment horizontal="right" vertical="center"/>
    </xf>
    <xf numFmtId="0" fontId="43" fillId="0" borderId="0" xfId="8" applyFont="1">
      <alignment vertical="center"/>
    </xf>
    <xf numFmtId="20" fontId="39" fillId="10" borderId="0" xfId="8" applyNumberFormat="1" applyFont="1" applyFill="1" applyBorder="1" applyAlignment="1" applyProtection="1">
      <alignment vertical="center"/>
    </xf>
    <xf numFmtId="20" fontId="39" fillId="10" borderId="0" xfId="8" applyNumberFormat="1" applyFont="1" applyFill="1" applyBorder="1" applyAlignment="1" applyProtection="1">
      <alignment horizontal="center" vertical="center"/>
    </xf>
    <xf numFmtId="178" fontId="39" fillId="10" borderId="0" xfId="8" applyNumberFormat="1" applyFont="1" applyFill="1" applyBorder="1" applyAlignment="1" applyProtection="1">
      <alignment vertical="center"/>
    </xf>
    <xf numFmtId="0" fontId="39" fillId="10" borderId="0" xfId="8" applyFont="1" applyFill="1" applyBorder="1" applyAlignment="1" applyProtection="1">
      <alignment horizontal="left" vertical="center"/>
    </xf>
    <xf numFmtId="0" fontId="39" fillId="0" borderId="0" xfId="8" applyFont="1" applyBorder="1" applyAlignment="1" applyProtection="1">
      <alignment horizontal="center" vertical="center"/>
    </xf>
    <xf numFmtId="0" fontId="43" fillId="0" borderId="0" xfId="8" applyFont="1" applyFill="1" applyAlignment="1" applyProtection="1">
      <alignment vertical="center"/>
    </xf>
    <xf numFmtId="0" fontId="43" fillId="0" borderId="0" xfId="8" applyFont="1" applyFill="1" applyAlignment="1" applyProtection="1">
      <alignment horizontal="left" vertical="center"/>
    </xf>
    <xf numFmtId="0" fontId="39" fillId="0" borderId="0" xfId="8" applyFont="1" applyFill="1" applyAlignment="1" applyProtection="1">
      <alignment horizontal="right" vertical="center"/>
    </xf>
    <xf numFmtId="0" fontId="39" fillId="0" borderId="0" xfId="8" applyFont="1" applyFill="1" applyAlignment="1" applyProtection="1">
      <alignment horizontal="center" vertical="center"/>
    </xf>
    <xf numFmtId="0" fontId="44" fillId="0" borderId="0" xfId="8" applyFont="1" applyFill="1" applyAlignment="1" applyProtection="1">
      <alignment vertical="center"/>
    </xf>
    <xf numFmtId="0" fontId="44" fillId="0" borderId="0" xfId="8" applyFont="1" applyFill="1" applyAlignment="1" applyProtection="1">
      <alignment horizontal="left" vertical="center"/>
    </xf>
    <xf numFmtId="0" fontId="44" fillId="0" borderId="0" xfId="8" applyFont="1" applyFill="1" applyBorder="1" applyAlignment="1" applyProtection="1">
      <alignment vertical="center"/>
    </xf>
    <xf numFmtId="0" fontId="44" fillId="0" borderId="0" xfId="8" applyFont="1" applyFill="1" applyAlignment="1" applyProtection="1">
      <alignment horizontal="right" vertical="center"/>
    </xf>
    <xf numFmtId="0" fontId="44" fillId="0" borderId="0" xfId="8" applyFont="1" applyFill="1" applyAlignment="1">
      <alignment horizontal="right" vertical="center"/>
    </xf>
    <xf numFmtId="0" fontId="44" fillId="0" borderId="0" xfId="8" applyFont="1" applyFill="1" applyAlignment="1">
      <alignment vertical="center"/>
    </xf>
    <xf numFmtId="0" fontId="43" fillId="0" borderId="14" xfId="8" applyFont="1" applyFill="1" applyBorder="1" applyAlignment="1" applyProtection="1">
      <alignment horizontal="center" vertical="center"/>
    </xf>
    <xf numFmtId="0" fontId="43" fillId="0" borderId="9" xfId="8" applyFont="1" applyFill="1" applyBorder="1" applyAlignment="1" applyProtection="1">
      <alignment horizontal="center" vertical="center"/>
    </xf>
    <xf numFmtId="0" fontId="43" fillId="0" borderId="15" xfId="8" applyFont="1" applyFill="1" applyBorder="1" applyAlignment="1" applyProtection="1">
      <alignment horizontal="center" vertical="center"/>
    </xf>
    <xf numFmtId="0" fontId="39" fillId="0" borderId="15" xfId="8" applyFont="1" applyFill="1" applyBorder="1" applyAlignment="1" applyProtection="1">
      <alignment horizontal="center" vertical="center"/>
    </xf>
    <xf numFmtId="0" fontId="43" fillId="0" borderId="18" xfId="8" applyNumberFormat="1" applyFont="1" applyFill="1" applyBorder="1" applyAlignment="1" applyProtection="1">
      <alignment horizontal="center" vertical="center" wrapText="1"/>
    </xf>
    <xf numFmtId="0" fontId="43" fillId="0" borderId="17" xfId="8" applyNumberFormat="1" applyFont="1" applyFill="1" applyBorder="1" applyAlignment="1" applyProtection="1">
      <alignment horizontal="center" vertical="center" wrapText="1"/>
    </xf>
    <xf numFmtId="0" fontId="43" fillId="0" borderId="19" xfId="8" applyNumberFormat="1" applyFont="1" applyFill="1" applyBorder="1" applyAlignment="1" applyProtection="1">
      <alignment horizontal="center" vertical="center" wrapText="1"/>
    </xf>
    <xf numFmtId="0" fontId="39" fillId="0" borderId="17" xfId="8" applyNumberFormat="1" applyFont="1" applyFill="1" applyBorder="1" applyAlignment="1" applyProtection="1">
      <alignment horizontal="center" vertical="center" wrapText="1"/>
    </xf>
    <xf numFmtId="0" fontId="39" fillId="0" borderId="125" xfId="8" applyFont="1" applyFill="1" applyBorder="1" applyAlignment="1" applyProtection="1">
      <alignment vertical="center"/>
    </xf>
    <xf numFmtId="179" fontId="39" fillId="9" borderId="131" xfId="8" applyNumberFormat="1" applyFont="1" applyFill="1" applyBorder="1" applyAlignment="1" applyProtection="1">
      <alignment horizontal="center" vertical="center" shrinkToFit="1"/>
      <protection locked="0"/>
    </xf>
    <xf numFmtId="179" fontId="39" fillId="9" borderId="132" xfId="8" applyNumberFormat="1" applyFont="1" applyFill="1" applyBorder="1" applyAlignment="1" applyProtection="1">
      <alignment horizontal="center" vertical="center" shrinkToFit="1"/>
      <protection locked="0"/>
    </xf>
    <xf numFmtId="179" fontId="39" fillId="9" borderId="133" xfId="8" applyNumberFormat="1" applyFont="1" applyFill="1" applyBorder="1" applyAlignment="1" applyProtection="1">
      <alignment horizontal="center" vertical="center" shrinkToFit="1"/>
      <protection locked="0"/>
    </xf>
    <xf numFmtId="0" fontId="39" fillId="0" borderId="134" xfId="8" applyFont="1" applyFill="1" applyBorder="1" applyAlignment="1" applyProtection="1">
      <alignment vertical="center"/>
    </xf>
    <xf numFmtId="179" fontId="39" fillId="9" borderId="75" xfId="8" applyNumberFormat="1" applyFont="1" applyFill="1" applyBorder="1" applyAlignment="1" applyProtection="1">
      <alignment horizontal="center" vertical="center" shrinkToFit="1"/>
      <protection locked="0"/>
    </xf>
    <xf numFmtId="179" fontId="39" fillId="9" borderId="76" xfId="8" applyNumberFormat="1" applyFont="1" applyFill="1" applyBorder="1" applyAlignment="1" applyProtection="1">
      <alignment horizontal="center" vertical="center" shrinkToFit="1"/>
      <protection locked="0"/>
    </xf>
    <xf numFmtId="179" fontId="39" fillId="9" borderId="78" xfId="8" applyNumberFormat="1" applyFont="1" applyFill="1" applyBorder="1" applyAlignment="1" applyProtection="1">
      <alignment horizontal="center" vertical="center" shrinkToFit="1"/>
      <protection locked="0"/>
    </xf>
    <xf numFmtId="0" fontId="39" fillId="0" borderId="135" xfId="8" applyFont="1" applyFill="1" applyBorder="1" applyAlignment="1" applyProtection="1">
      <alignment vertical="center"/>
    </xf>
    <xf numFmtId="179" fontId="39" fillId="9" borderId="18" xfId="8" applyNumberFormat="1" applyFont="1" applyFill="1" applyBorder="1" applyAlignment="1" applyProtection="1">
      <alignment horizontal="center" vertical="center" shrinkToFit="1"/>
      <protection locked="0"/>
    </xf>
    <xf numFmtId="179" fontId="39" fillId="9" borderId="17" xfId="8" applyNumberFormat="1" applyFont="1" applyFill="1" applyBorder="1" applyAlignment="1" applyProtection="1">
      <alignment horizontal="center" vertical="center" shrinkToFit="1"/>
      <protection locked="0"/>
    </xf>
    <xf numFmtId="179" fontId="39" fillId="9" borderId="19" xfId="8" applyNumberFormat="1" applyFont="1" applyFill="1" applyBorder="1" applyAlignment="1" applyProtection="1">
      <alignment horizontal="center" vertical="center" shrinkToFit="1"/>
      <protection locked="0"/>
    </xf>
    <xf numFmtId="0" fontId="46" fillId="0" borderId="0" xfId="8" applyFont="1" applyFill="1" applyAlignment="1" applyProtection="1">
      <alignment vertical="center"/>
    </xf>
    <xf numFmtId="0" fontId="44" fillId="0" borderId="0" xfId="8" applyFont="1" applyFill="1" applyBorder="1" applyAlignment="1" applyProtection="1">
      <alignment vertical="center" shrinkToFit="1"/>
    </xf>
    <xf numFmtId="0" fontId="45" fillId="0" borderId="0" xfId="8" applyFont="1" applyFill="1" applyBorder="1" applyAlignment="1" applyProtection="1">
      <alignment vertical="center" shrinkToFit="1"/>
    </xf>
    <xf numFmtId="0" fontId="44" fillId="0" borderId="0" xfId="8" applyFont="1" applyFill="1" applyBorder="1" applyAlignment="1" applyProtection="1">
      <alignment horizontal="left" vertical="center"/>
    </xf>
    <xf numFmtId="0" fontId="43" fillId="0" borderId="0" xfId="8" applyFont="1" applyFill="1" applyBorder="1" applyAlignment="1" applyProtection="1">
      <alignment vertical="center"/>
    </xf>
    <xf numFmtId="0" fontId="43" fillId="0" borderId="0" xfId="8" applyFont="1" applyFill="1" applyBorder="1" applyAlignment="1" applyProtection="1">
      <alignment horizontal="left" vertical="center"/>
    </xf>
    <xf numFmtId="0" fontId="43" fillId="10" borderId="0" xfId="8" applyFont="1" applyFill="1" applyBorder="1" applyAlignment="1" applyProtection="1">
      <alignment vertical="center"/>
    </xf>
    <xf numFmtId="0" fontId="43" fillId="0" borderId="0" xfId="8" applyFont="1" applyFill="1" applyBorder="1" applyAlignment="1" applyProtection="1">
      <alignment horizontal="centerContinuous" vertical="center"/>
    </xf>
    <xf numFmtId="180" fontId="43" fillId="10" borderId="0" xfId="8" applyNumberFormat="1" applyFont="1" applyFill="1" applyBorder="1" applyAlignment="1" applyProtection="1">
      <alignment horizontal="center" vertical="center"/>
    </xf>
    <xf numFmtId="181" fontId="43" fillId="0" borderId="0" xfId="8" applyNumberFormat="1" applyFont="1" applyFill="1" applyBorder="1" applyAlignment="1" applyProtection="1">
      <alignment vertical="center"/>
    </xf>
    <xf numFmtId="181" fontId="43" fillId="0" borderId="0" xfId="8" applyNumberFormat="1" applyFont="1" applyFill="1" applyAlignment="1" applyProtection="1">
      <alignment vertical="center"/>
    </xf>
    <xf numFmtId="0" fontId="43" fillId="10" borderId="0" xfId="8" applyFont="1" applyFill="1" applyBorder="1" applyAlignment="1" applyProtection="1">
      <alignment horizontal="center" vertical="center"/>
    </xf>
    <xf numFmtId="182" fontId="43" fillId="10" borderId="0" xfId="9" applyNumberFormat="1" applyFont="1" applyFill="1" applyBorder="1" applyAlignment="1" applyProtection="1">
      <alignment horizontal="right" vertical="center"/>
    </xf>
    <xf numFmtId="182" fontId="43" fillId="10" borderId="0" xfId="9" applyNumberFormat="1" applyFont="1" applyFill="1" applyBorder="1" applyAlignment="1" applyProtection="1">
      <alignment vertical="center"/>
    </xf>
    <xf numFmtId="178" fontId="43" fillId="10" borderId="0" xfId="8" applyNumberFormat="1" applyFont="1" applyFill="1" applyBorder="1" applyAlignment="1" applyProtection="1">
      <alignment vertical="center"/>
    </xf>
    <xf numFmtId="0" fontId="43" fillId="0" borderId="0" xfId="8" applyFont="1" applyFill="1" applyBorder="1" applyAlignment="1" applyProtection="1">
      <alignment horizontal="right" vertical="center"/>
    </xf>
    <xf numFmtId="0" fontId="47" fillId="0" borderId="0" xfId="8" applyFont="1" applyFill="1" applyBorder="1" applyAlignment="1" applyProtection="1">
      <alignment vertical="center"/>
    </xf>
    <xf numFmtId="0" fontId="43" fillId="10" borderId="0" xfId="8" applyFont="1" applyFill="1" applyBorder="1" applyAlignment="1" applyProtection="1">
      <alignment horizontal="left" vertical="center"/>
    </xf>
    <xf numFmtId="0" fontId="43" fillId="0" borderId="0" xfId="8" applyFont="1" applyFill="1" applyBorder="1" applyAlignment="1" applyProtection="1">
      <alignment horizontal="center" vertical="center"/>
    </xf>
    <xf numFmtId="0" fontId="43" fillId="0" borderId="0" xfId="8" applyFont="1" applyFill="1" applyBorder="1" applyAlignment="1" applyProtection="1">
      <alignment vertical="center" wrapText="1"/>
    </xf>
    <xf numFmtId="0" fontId="43" fillId="0" borderId="0" xfId="8" applyFont="1" applyFill="1" applyBorder="1" applyAlignment="1" applyProtection="1">
      <alignment horizontal="justify" vertical="center" wrapText="1"/>
    </xf>
    <xf numFmtId="0" fontId="44" fillId="0" borderId="0" xfId="8" applyFont="1" applyFill="1" applyBorder="1" applyAlignment="1">
      <alignment horizontal="left" vertical="center"/>
    </xf>
    <xf numFmtId="0" fontId="44" fillId="0" borderId="0" xfId="8" applyFont="1" applyFill="1" applyBorder="1" applyAlignment="1">
      <alignment vertical="center"/>
    </xf>
    <xf numFmtId="0" fontId="44" fillId="0" borderId="0" xfId="8" applyFont="1" applyFill="1" applyBorder="1" applyAlignment="1">
      <alignment vertical="center" wrapText="1"/>
    </xf>
    <xf numFmtId="0" fontId="44" fillId="0" borderId="0" xfId="8" applyFont="1" applyFill="1" applyBorder="1" applyAlignment="1">
      <alignment horizontal="justify" vertical="center" wrapText="1"/>
    </xf>
    <xf numFmtId="0" fontId="48" fillId="10" borderId="0" xfId="8" applyFont="1" applyFill="1">
      <alignment vertical="center"/>
    </xf>
    <xf numFmtId="0" fontId="48" fillId="10" borderId="9" xfId="8" applyFont="1" applyFill="1" applyBorder="1" applyAlignment="1">
      <alignment horizontal="center" vertical="center"/>
    </xf>
    <xf numFmtId="0" fontId="48" fillId="10" borderId="9" xfId="8" applyFont="1" applyFill="1" applyBorder="1" applyAlignment="1">
      <alignment vertical="center" shrinkToFit="1"/>
    </xf>
    <xf numFmtId="0" fontId="48" fillId="10" borderId="117" xfId="8" applyFont="1" applyFill="1" applyBorder="1" applyAlignment="1">
      <alignment horizontal="center" vertical="center" shrinkToFit="1"/>
    </xf>
    <xf numFmtId="0" fontId="39" fillId="10" borderId="138" xfId="8" applyFont="1" applyFill="1" applyBorder="1" applyAlignment="1">
      <alignment horizontal="center" vertical="center"/>
    </xf>
    <xf numFmtId="0" fontId="39" fillId="10" borderId="64" xfId="8" applyFont="1" applyFill="1" applyBorder="1" applyAlignment="1">
      <alignment horizontal="center" vertical="center"/>
    </xf>
    <xf numFmtId="0" fontId="48" fillId="10" borderId="139" xfId="8" applyFont="1" applyFill="1" applyBorder="1" applyAlignment="1">
      <alignment horizontal="center" vertical="center"/>
    </xf>
    <xf numFmtId="0" fontId="48" fillId="10" borderId="140" xfId="8" applyFont="1" applyFill="1" applyBorder="1" applyAlignment="1">
      <alignment horizontal="center" vertical="center"/>
    </xf>
    <xf numFmtId="0" fontId="39" fillId="10" borderId="20" xfId="8" applyFont="1" applyFill="1" applyBorder="1">
      <alignment vertical="center"/>
    </xf>
    <xf numFmtId="0" fontId="39" fillId="10" borderId="5" xfId="8" applyFont="1" applyFill="1" applyBorder="1">
      <alignment vertical="center"/>
    </xf>
    <xf numFmtId="0" fontId="48" fillId="10" borderId="11" xfId="8" applyFont="1" applyFill="1" applyBorder="1">
      <alignment vertical="center"/>
    </xf>
    <xf numFmtId="0" fontId="48" fillId="10" borderId="116" xfId="8" applyFont="1" applyFill="1" applyBorder="1">
      <alignment vertical="center"/>
    </xf>
    <xf numFmtId="0" fontId="39" fillId="10" borderId="14" xfId="8" applyFont="1" applyFill="1" applyBorder="1">
      <alignment vertical="center"/>
    </xf>
    <xf numFmtId="0" fontId="48" fillId="10" borderId="9" xfId="8" applyFont="1" applyFill="1" applyBorder="1">
      <alignment vertical="center"/>
    </xf>
    <xf numFmtId="0" fontId="48" fillId="10" borderId="15" xfId="8" applyFont="1" applyFill="1" applyBorder="1">
      <alignment vertical="center"/>
    </xf>
    <xf numFmtId="0" fontId="39" fillId="10" borderId="9" xfId="8" applyFont="1" applyFill="1" applyBorder="1">
      <alignment vertical="center"/>
    </xf>
    <xf numFmtId="0" fontId="39" fillId="10" borderId="18" xfId="8" applyFont="1" applyFill="1" applyBorder="1">
      <alignment vertical="center"/>
    </xf>
    <xf numFmtId="0" fontId="48" fillId="10" borderId="17" xfId="8" applyFont="1" applyFill="1" applyBorder="1">
      <alignment vertical="center"/>
    </xf>
    <xf numFmtId="0" fontId="48" fillId="10" borderId="19" xfId="8" applyFont="1" applyFill="1" applyBorder="1">
      <alignment vertical="center"/>
    </xf>
    <xf numFmtId="0" fontId="1" fillId="10" borderId="0" xfId="8" applyFill="1">
      <alignment vertical="center"/>
    </xf>
    <xf numFmtId="0" fontId="42" fillId="10" borderId="0" xfId="8" applyFont="1" applyFill="1" applyAlignment="1">
      <alignment horizontal="left" vertical="center"/>
    </xf>
    <xf numFmtId="0" fontId="44" fillId="10" borderId="0" xfId="8" applyFont="1" applyFill="1" applyAlignment="1">
      <alignment horizontal="left" vertical="center"/>
    </xf>
    <xf numFmtId="0" fontId="44" fillId="10" borderId="0" xfId="8" applyFont="1" applyFill="1" applyAlignment="1">
      <alignment vertical="center"/>
    </xf>
    <xf numFmtId="0" fontId="44" fillId="9" borderId="9" xfId="8" applyFont="1" applyFill="1" applyBorder="1" applyAlignment="1">
      <alignment horizontal="left" vertical="center"/>
    </xf>
    <xf numFmtId="0" fontId="45" fillId="10" borderId="0" xfId="8" applyFont="1" applyFill="1" applyAlignment="1">
      <alignment horizontal="left" vertical="center"/>
    </xf>
    <xf numFmtId="0" fontId="44" fillId="11" borderId="9" xfId="8" applyFont="1" applyFill="1" applyBorder="1" applyAlignment="1">
      <alignment horizontal="left" vertical="center"/>
    </xf>
    <xf numFmtId="0" fontId="49" fillId="10" borderId="0" xfId="8" applyFont="1" applyFill="1" applyAlignment="1">
      <alignment horizontal="left" vertical="center"/>
    </xf>
    <xf numFmtId="0" fontId="44" fillId="10" borderId="9" xfId="8" applyFont="1" applyFill="1" applyBorder="1" applyAlignment="1">
      <alignment horizontal="center" vertical="center"/>
    </xf>
    <xf numFmtId="0" fontId="44" fillId="10" borderId="9" xfId="8" applyFont="1" applyFill="1" applyBorder="1" applyAlignment="1">
      <alignment horizontal="left" vertical="center"/>
    </xf>
    <xf numFmtId="0" fontId="50" fillId="10" borderId="0" xfId="8" applyFont="1" applyFill="1" applyAlignment="1">
      <alignment horizontal="left" vertical="center"/>
    </xf>
    <xf numFmtId="0" fontId="44" fillId="10" borderId="0" xfId="8" applyFont="1" applyFill="1" applyAlignment="1">
      <alignment horizontal="left" vertical="center" wrapText="1"/>
    </xf>
    <xf numFmtId="0" fontId="50" fillId="10" borderId="0" xfId="8" applyFont="1" applyFill="1" applyBorder="1" applyAlignment="1">
      <alignment horizontal="left" vertical="center"/>
    </xf>
    <xf numFmtId="0" fontId="50" fillId="10" borderId="0" xfId="8" applyFont="1" applyFill="1" applyBorder="1" applyAlignment="1">
      <alignment vertical="center"/>
    </xf>
    <xf numFmtId="0" fontId="44" fillId="10" borderId="0" xfId="8" applyFont="1" applyFill="1" applyBorder="1" applyAlignment="1">
      <alignment vertical="center"/>
    </xf>
    <xf numFmtId="0" fontId="46" fillId="10" borderId="0" xfId="8" applyFont="1" applyFill="1" applyAlignment="1">
      <alignment vertical="center"/>
    </xf>
    <xf numFmtId="0" fontId="50" fillId="10" borderId="0" xfId="8" applyFont="1" applyFill="1" applyBorder="1" applyAlignment="1">
      <alignment vertical="center" shrinkToFit="1"/>
    </xf>
    <xf numFmtId="0" fontId="53" fillId="10" borderId="0" xfId="8" applyFont="1" applyFill="1" applyBorder="1" applyAlignment="1">
      <alignment vertical="center" shrinkToFit="1"/>
    </xf>
    <xf numFmtId="0" fontId="44" fillId="10" borderId="0" xfId="8" applyFont="1" applyFill="1" applyAlignment="1">
      <alignment vertical="center" wrapText="1"/>
    </xf>
    <xf numFmtId="0" fontId="44" fillId="10" borderId="0" xfId="8" applyFont="1" applyFill="1" applyAlignment="1">
      <alignment vertical="center" textRotation="90"/>
    </xf>
    <xf numFmtId="0" fontId="0" fillId="0" borderId="0" xfId="0" applyFont="1">
      <alignment vertical="center"/>
    </xf>
    <xf numFmtId="0" fontId="54" fillId="10" borderId="0" xfId="8" applyFont="1" applyFill="1" applyAlignment="1">
      <alignment horizontal="left" vertical="center"/>
    </xf>
    <xf numFmtId="0" fontId="54" fillId="0" borderId="0" xfId="8" applyFont="1" applyAlignment="1">
      <alignment horizontal="left" vertical="center"/>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21"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83" xfId="0" applyFont="1" applyBorder="1" applyAlignment="1">
      <alignment horizontal="justify" vertical="center" wrapText="1"/>
    </xf>
    <xf numFmtId="0" fontId="12" fillId="0" borderId="108" xfId="0" applyFont="1" applyBorder="1" applyAlignment="1">
      <alignment horizontal="justify" vertical="center" wrapText="1"/>
    </xf>
    <xf numFmtId="0" fontId="0" fillId="0" borderId="9" xfId="0" applyBorder="1" applyAlignment="1">
      <alignment horizontal="center" vertical="center"/>
    </xf>
    <xf numFmtId="0" fontId="22" fillId="0" borderId="0" xfId="2" applyFont="1" applyFill="1" applyAlignment="1">
      <alignment horizontal="center" vertical="center"/>
    </xf>
    <xf numFmtId="0" fontId="12" fillId="0" borderId="9"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0" fillId="0" borderId="0" xfId="0" applyBorder="1" applyAlignment="1">
      <alignment horizontal="justify" vertical="center" wrapText="1"/>
    </xf>
    <xf numFmtId="0" fontId="0" fillId="0" borderId="9" xfId="0" applyBorder="1" applyAlignment="1">
      <alignment horizontal="center" vertical="center" shrinkToFit="1"/>
    </xf>
    <xf numFmtId="0" fontId="57" fillId="10" borderId="0" xfId="8" applyFont="1" applyFill="1">
      <alignment vertical="center"/>
    </xf>
    <xf numFmtId="0" fontId="0" fillId="0" borderId="0" xfId="0" applyBorder="1" applyAlignment="1">
      <alignment horizontal="center" vertical="center"/>
    </xf>
    <xf numFmtId="0" fontId="0" fillId="0" borderId="0" xfId="0" applyAlignment="1">
      <alignment horizontal="justify" vertical="center"/>
    </xf>
    <xf numFmtId="0" fontId="55" fillId="0" borderId="0" xfId="2" applyFont="1" applyFill="1" applyAlignment="1">
      <alignment horizontal="left" vertical="center"/>
    </xf>
    <xf numFmtId="0" fontId="12" fillId="12" borderId="70" xfId="2" applyFont="1" applyFill="1" applyBorder="1" applyAlignment="1">
      <alignment horizontal="center" vertical="center"/>
    </xf>
    <xf numFmtId="0" fontId="36" fillId="12" borderId="70" xfId="0" applyFont="1" applyFill="1" applyBorder="1">
      <alignment vertical="center"/>
    </xf>
    <xf numFmtId="0" fontId="36" fillId="12" borderId="70" xfId="0" applyFont="1" applyFill="1" applyBorder="1" applyAlignment="1">
      <alignment horizontal="center" vertical="center" shrinkToFit="1"/>
    </xf>
    <xf numFmtId="0" fontId="36" fillId="0" borderId="0" xfId="0" applyFont="1" applyBorder="1" applyAlignment="1">
      <alignment horizontal="center" vertical="center" shrinkToFit="1"/>
    </xf>
    <xf numFmtId="0" fontId="36" fillId="0" borderId="0" xfId="0" applyFont="1" applyBorder="1">
      <alignment vertical="center"/>
    </xf>
    <xf numFmtId="0" fontId="58" fillId="0" borderId="0" xfId="0" applyFont="1" applyAlignment="1">
      <alignment vertical="top" wrapText="1"/>
    </xf>
    <xf numFmtId="0" fontId="62" fillId="0" borderId="0" xfId="0" applyFont="1" applyAlignment="1">
      <alignment horizontal="left" vertical="center" wrapText="1"/>
    </xf>
    <xf numFmtId="0" fontId="0" fillId="0" borderId="0" xfId="0" applyBorder="1" applyAlignment="1">
      <alignment vertical="top"/>
    </xf>
    <xf numFmtId="0" fontId="59" fillId="0" borderId="0" xfId="0" applyFont="1" applyBorder="1" applyAlignment="1">
      <alignment vertical="top"/>
    </xf>
    <xf numFmtId="0" fontId="0" fillId="0" borderId="0" xfId="0" applyFont="1" applyBorder="1" applyAlignment="1">
      <alignment horizontal="justify" vertical="center" wrapText="1"/>
    </xf>
    <xf numFmtId="0" fontId="0" fillId="0" borderId="0" xfId="0" applyFont="1" applyBorder="1">
      <alignment vertical="center"/>
    </xf>
    <xf numFmtId="0" fontId="0" fillId="0" borderId="0" xfId="0" applyFont="1" applyAlignment="1">
      <alignment horizontal="center" vertical="center"/>
    </xf>
    <xf numFmtId="0" fontId="12" fillId="0" borderId="84" xfId="0" applyFont="1" applyBorder="1" applyAlignment="1">
      <alignment horizontal="left" vertical="center" wrapText="1"/>
    </xf>
    <xf numFmtId="0" fontId="13" fillId="0" borderId="0" xfId="0" applyFont="1" applyBorder="1" applyAlignment="1">
      <alignment horizontal="left" vertical="top" wrapText="1"/>
    </xf>
    <xf numFmtId="0" fontId="13" fillId="0" borderId="49" xfId="0" applyFont="1" applyBorder="1" applyAlignment="1">
      <alignment horizontal="left" vertical="top" wrapText="1"/>
    </xf>
    <xf numFmtId="0" fontId="9" fillId="0" borderId="3" xfId="0" applyFont="1" applyBorder="1" applyAlignment="1">
      <alignment horizontal="left" vertical="center"/>
    </xf>
    <xf numFmtId="0" fontId="9" fillId="0" borderId="3" xfId="0" applyFont="1" applyBorder="1" applyAlignment="1">
      <alignment horizontal="right"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9" fillId="0" borderId="40" xfId="0" applyFont="1" applyBorder="1" applyAlignment="1">
      <alignment horizontal="left" vertical="center"/>
    </xf>
    <xf numFmtId="0" fontId="9" fillId="0" borderId="44" xfId="0" applyFont="1" applyBorder="1" applyAlignment="1">
      <alignment horizontal="left"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1" fillId="0" borderId="45" xfId="0" applyFont="1" applyBorder="1" applyAlignment="1">
      <alignment horizontal="center" vertical="center" textRotation="255"/>
    </xf>
    <xf numFmtId="0" fontId="11" fillId="0" borderId="46"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33" xfId="0" applyFont="1" applyBorder="1" applyAlignment="1">
      <alignment horizontal="center" vertical="center" textRotation="255"/>
    </xf>
    <xf numFmtId="0" fontId="9" fillId="0" borderId="3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6"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9" fillId="0" borderId="24"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23" xfId="0" applyFont="1" applyBorder="1" applyAlignment="1">
      <alignment horizontal="left" vertical="center"/>
    </xf>
    <xf numFmtId="0" fontId="9" fillId="0" borderId="38"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16" xfId="0" applyFont="1" applyBorder="1" applyAlignment="1">
      <alignment horizontal="center" vertical="center"/>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176" fontId="12" fillId="0" borderId="10"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12" fillId="0" borderId="13"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12" fillId="0" borderId="61" xfId="0" applyFont="1" applyFill="1" applyBorder="1" applyAlignment="1">
      <alignment horizontal="right" vertical="center" shrinkToFit="1"/>
    </xf>
    <xf numFmtId="0" fontId="12" fillId="0" borderId="62" xfId="0" applyFont="1" applyFill="1" applyBorder="1" applyAlignment="1">
      <alignment horizontal="right" vertical="center" shrinkToFit="1"/>
    </xf>
    <xf numFmtId="0" fontId="12" fillId="0" borderId="65" xfId="0" applyFont="1" applyFill="1" applyBorder="1" applyAlignment="1">
      <alignment horizontal="right" vertical="center" shrinkToFi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176" fontId="12" fillId="0" borderId="9" xfId="0" applyNumberFormat="1" applyFont="1" applyBorder="1" applyAlignment="1">
      <alignment horizontal="center" vertical="center"/>
    </xf>
    <xf numFmtId="176" fontId="12" fillId="0" borderId="15" xfId="0" applyNumberFormat="1"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3" borderId="64" xfId="0" applyNumberFormat="1" applyFont="1" applyFill="1" applyBorder="1" applyAlignment="1">
      <alignment horizontal="right" vertical="center"/>
    </xf>
    <xf numFmtId="176" fontId="12" fillId="3" borderId="62" xfId="0" applyNumberFormat="1" applyFont="1" applyFill="1" applyBorder="1" applyAlignment="1">
      <alignment horizontal="right" vertical="center"/>
    </xf>
    <xf numFmtId="176" fontId="12" fillId="3" borderId="65" xfId="0" applyNumberFormat="1" applyFont="1" applyFill="1" applyBorder="1" applyAlignment="1">
      <alignment horizontal="right" vertical="center"/>
    </xf>
    <xf numFmtId="176" fontId="12" fillId="3" borderId="63" xfId="0" applyNumberFormat="1" applyFont="1" applyFill="1" applyBorder="1" applyAlignment="1">
      <alignment horizontal="right" vertical="center"/>
    </xf>
    <xf numFmtId="0" fontId="12" fillId="0" borderId="23" xfId="0" applyFont="1" applyBorder="1" applyAlignment="1">
      <alignment horizontal="right" vertical="center"/>
    </xf>
    <xf numFmtId="0" fontId="12" fillId="0" borderId="3" xfId="0" applyFont="1" applyBorder="1" applyAlignment="1">
      <alignment horizontal="right" vertical="center"/>
    </xf>
    <xf numFmtId="0" fontId="12" fillId="0" borderId="8" xfId="0" applyFont="1" applyBorder="1" applyAlignment="1">
      <alignment horizontal="right" vertical="center"/>
    </xf>
    <xf numFmtId="0" fontId="12" fillId="0" borderId="38" xfId="0" applyFont="1" applyBorder="1" applyAlignment="1">
      <alignment horizontal="righ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6" xfId="0" applyFont="1" applyBorder="1" applyAlignment="1">
      <alignment horizontal="right" vertical="center"/>
    </xf>
    <xf numFmtId="0" fontId="12" fillId="0" borderId="21" xfId="0" applyFont="1" applyBorder="1" applyAlignment="1">
      <alignment horizontal="right" vertical="center"/>
    </xf>
    <xf numFmtId="176" fontId="12" fillId="4" borderId="64" xfId="0" applyNumberFormat="1" applyFont="1" applyFill="1" applyBorder="1" applyAlignment="1">
      <alignment horizontal="right" vertical="center"/>
    </xf>
    <xf numFmtId="176" fontId="12" fillId="4" borderId="62" xfId="0" applyNumberFormat="1" applyFont="1" applyFill="1" applyBorder="1" applyAlignment="1">
      <alignment horizontal="right" vertical="center"/>
    </xf>
    <xf numFmtId="176" fontId="12" fillId="4" borderId="65" xfId="0" applyNumberFormat="1" applyFont="1" applyFill="1" applyBorder="1" applyAlignment="1">
      <alignment horizontal="right" vertical="center"/>
    </xf>
    <xf numFmtId="0" fontId="12" fillId="0" borderId="67" xfId="0" applyFont="1" applyBorder="1" applyAlignment="1">
      <alignment horizontal="left" vertical="center"/>
    </xf>
    <xf numFmtId="0" fontId="12" fillId="0" borderId="2" xfId="0" applyFont="1" applyBorder="1" applyAlignment="1">
      <alignment horizontal="left" vertical="center"/>
    </xf>
    <xf numFmtId="0" fontId="12" fillId="0" borderId="36" xfId="0" applyFont="1" applyBorder="1" applyAlignment="1">
      <alignment horizontal="left" vertical="center"/>
    </xf>
    <xf numFmtId="0" fontId="12" fillId="3" borderId="61" xfId="0" applyFont="1" applyFill="1" applyBorder="1" applyAlignment="1">
      <alignment horizontal="right" vertical="center"/>
    </xf>
    <xf numFmtId="0" fontId="12" fillId="3" borderId="62" xfId="0" applyFont="1" applyFill="1" applyBorder="1" applyAlignment="1">
      <alignment horizontal="right" vertical="center"/>
    </xf>
    <xf numFmtId="0" fontId="12" fillId="3" borderId="65" xfId="0" applyFont="1" applyFill="1" applyBorder="1" applyAlignment="1">
      <alignment horizontal="right" vertical="center"/>
    </xf>
    <xf numFmtId="0" fontId="12" fillId="0" borderId="66" xfId="0" applyFont="1" applyBorder="1" applyAlignment="1">
      <alignment horizontal="left"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9" fillId="0" borderId="9" xfId="0" applyFont="1" applyBorder="1" applyAlignment="1">
      <alignment horizontal="center" vertical="center" wrapTex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5" fillId="0" borderId="58"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2" fillId="0" borderId="6" xfId="0" applyFont="1" applyBorder="1" applyAlignment="1">
      <alignment horizontal="left" vertical="center" wrapText="1"/>
    </xf>
    <xf numFmtId="0" fontId="19" fillId="0" borderId="6" xfId="0" applyFont="1" applyBorder="1" applyAlignment="1">
      <alignment horizontal="right" vertical="center" wrapText="1"/>
    </xf>
    <xf numFmtId="0" fontId="12" fillId="0" borderId="7" xfId="0" applyFont="1" applyBorder="1" applyAlignment="1">
      <alignment horizontal="left" vertical="center" wrapText="1"/>
    </xf>
    <xf numFmtId="0" fontId="19" fillId="0" borderId="5" xfId="0" applyFont="1" applyBorder="1" applyAlignment="1">
      <alignment horizontal="righ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0" xfId="0" applyFont="1" applyFill="1" applyBorder="1" applyAlignment="1">
      <alignment horizontal="justify" vertical="center" wrapText="1"/>
    </xf>
    <xf numFmtId="0" fontId="12" fillId="0" borderId="64" xfId="0" applyFont="1" applyFill="1" applyBorder="1" applyAlignment="1">
      <alignment horizontal="center" vertical="center"/>
    </xf>
    <xf numFmtId="0" fontId="12" fillId="0" borderId="62"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6"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35" fillId="0" borderId="2" xfId="0" applyFont="1" applyBorder="1" applyAlignment="1">
      <alignment vertical="top" wrapText="1"/>
    </xf>
    <xf numFmtId="0" fontId="35" fillId="0" borderId="0" xfId="0" applyFont="1" applyBorder="1" applyAlignment="1">
      <alignment vertical="top" wrapText="1"/>
    </xf>
    <xf numFmtId="0" fontId="12" fillId="0" borderId="0" xfId="0" applyFont="1" applyFill="1" applyBorder="1" applyAlignment="1">
      <alignment horizontal="justify" vertical="center" wrapText="1"/>
    </xf>
    <xf numFmtId="0" fontId="12" fillId="0" borderId="96" xfId="0" applyFont="1" applyFill="1" applyBorder="1" applyAlignment="1">
      <alignment horizontal="justify" vertical="center" wrapText="1"/>
    </xf>
    <xf numFmtId="0" fontId="12" fillId="0" borderId="105" xfId="0" applyFont="1" applyFill="1" applyBorder="1" applyAlignment="1">
      <alignment horizontal="justify" vertical="center" wrapText="1"/>
    </xf>
    <xf numFmtId="0" fontId="12" fillId="0" borderId="107"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Fill="1" applyBorder="1" applyAlignment="1">
      <alignment horizontal="justify" vertical="center" wrapText="1"/>
    </xf>
    <xf numFmtId="0" fontId="12" fillId="0" borderId="104" xfId="0" applyFont="1" applyFill="1" applyBorder="1" applyAlignment="1">
      <alignment horizontal="justify" vertical="center" wrapText="1"/>
    </xf>
    <xf numFmtId="0" fontId="12" fillId="0" borderId="97" xfId="0" applyFont="1" applyFill="1" applyBorder="1" applyAlignment="1">
      <alignment horizontal="justify" vertical="center" wrapText="1"/>
    </xf>
    <xf numFmtId="0" fontId="12" fillId="0" borderId="100" xfId="0" applyFont="1" applyFill="1" applyBorder="1" applyAlignment="1">
      <alignment horizontal="justify" vertical="center" wrapText="1"/>
    </xf>
    <xf numFmtId="0" fontId="12" fillId="0" borderId="84" xfId="0" applyFont="1" applyFill="1" applyBorder="1" applyAlignment="1">
      <alignment horizontal="justify" vertical="center" wrapText="1"/>
    </xf>
    <xf numFmtId="0" fontId="12" fillId="0" borderId="85"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36"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2" xfId="0" applyFont="1" applyFill="1" applyBorder="1" applyAlignment="1">
      <alignment horizontal="justify" vertical="center" wrapText="1"/>
    </xf>
    <xf numFmtId="0" fontId="12" fillId="0" borderId="95" xfId="0" applyFont="1" applyFill="1" applyBorder="1" applyAlignment="1">
      <alignment horizontal="justify" vertical="center" wrapText="1"/>
    </xf>
    <xf numFmtId="0" fontId="12" fillId="0" borderId="102" xfId="0" applyFont="1" applyFill="1" applyBorder="1" applyAlignment="1">
      <alignment horizontal="justify" vertical="center" wrapText="1"/>
    </xf>
    <xf numFmtId="0" fontId="12" fillId="0" borderId="93" xfId="0" applyFont="1" applyFill="1" applyBorder="1" applyAlignment="1">
      <alignment horizontal="justify" vertical="center" wrapText="1"/>
    </xf>
    <xf numFmtId="0" fontId="12" fillId="0" borderId="94" xfId="0" applyFont="1" applyFill="1" applyBorder="1" applyAlignment="1">
      <alignment horizontal="justify" vertical="center" wrapText="1"/>
    </xf>
    <xf numFmtId="0" fontId="12" fillId="0" borderId="106" xfId="0" applyFont="1" applyFill="1" applyBorder="1" applyAlignment="1">
      <alignment horizontal="justify" vertical="center" wrapText="1"/>
    </xf>
    <xf numFmtId="0" fontId="12" fillId="0" borderId="87" xfId="0" applyFont="1" applyBorder="1" applyAlignment="1">
      <alignment horizontal="center" vertical="center" wrapText="1"/>
    </xf>
    <xf numFmtId="0" fontId="12" fillId="0" borderId="101"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103"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12" fillId="0" borderId="104" xfId="0" applyFont="1" applyBorder="1" applyAlignment="1">
      <alignment horizontal="left"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0" borderId="96" xfId="0" applyFont="1" applyBorder="1" applyAlignment="1">
      <alignment horizontal="center" vertical="center" wrapText="1"/>
    </xf>
    <xf numFmtId="0" fontId="12" fillId="0" borderId="100" xfId="0" applyFont="1" applyBorder="1" applyAlignment="1">
      <alignment horizontal="left" vertical="center" wrapText="1"/>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10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84" xfId="0" applyFont="1" applyBorder="1" applyAlignment="1">
      <alignment horizontal="center" vertical="center" wrapText="1"/>
    </xf>
    <xf numFmtId="0" fontId="12" fillId="0" borderId="92" xfId="0" applyFont="1" applyBorder="1" applyAlignment="1">
      <alignment horizontal="right" vertical="center" wrapText="1"/>
    </xf>
    <xf numFmtId="0" fontId="12" fillId="0" borderId="24" xfId="0" applyFont="1" applyBorder="1" applyAlignment="1">
      <alignment horizontal="right" vertical="center" wrapText="1"/>
    </xf>
    <xf numFmtId="0" fontId="12" fillId="0" borderId="95" xfId="0" applyFont="1" applyBorder="1" applyAlignment="1">
      <alignment horizontal="right" vertical="center" wrapText="1"/>
    </xf>
    <xf numFmtId="0" fontId="12" fillId="0" borderId="9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12" fillId="0" borderId="0"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justify" vertical="center" wrapText="1"/>
    </xf>
    <xf numFmtId="0" fontId="12" fillId="0" borderId="9"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6" xfId="0" applyFont="1" applyBorder="1" applyAlignment="1">
      <alignment horizontal="left" vertical="center" wrapText="1"/>
    </xf>
    <xf numFmtId="0" fontId="12" fillId="0" borderId="23"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6" fillId="0" borderId="50" xfId="0" applyFont="1" applyBorder="1" applyAlignment="1">
      <alignment horizontal="center" vertical="center" textRotation="255"/>
    </xf>
    <xf numFmtId="0" fontId="16" fillId="0" borderId="51" xfId="0" applyFont="1" applyBorder="1" applyAlignment="1">
      <alignment horizontal="center" vertical="center" textRotation="255"/>
    </xf>
    <xf numFmtId="0" fontId="16" fillId="0" borderId="10" xfId="0" applyFont="1" applyBorder="1" applyAlignment="1">
      <alignment horizontal="center" vertical="center" textRotation="255"/>
    </xf>
    <xf numFmtId="0" fontId="12" fillId="0" borderId="8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34" fillId="0" borderId="0" xfId="0" applyFont="1" applyFill="1" applyBorder="1" applyAlignment="1">
      <alignment horizontal="justify" vertical="center" wrapText="1"/>
    </xf>
    <xf numFmtId="0" fontId="19" fillId="0" borderId="9" xfId="0" applyFont="1" applyBorder="1" applyAlignment="1">
      <alignment horizontal="center" vertical="center"/>
    </xf>
    <xf numFmtId="0" fontId="15" fillId="0" borderId="0" xfId="0" applyFont="1" applyBorder="1" applyAlignment="1">
      <alignment horizontal="center" vertical="center"/>
    </xf>
    <xf numFmtId="0" fontId="12" fillId="0" borderId="9" xfId="0" applyFont="1" applyFill="1" applyBorder="1" applyAlignment="1">
      <alignment horizontal="left" vertical="center" wrapText="1"/>
    </xf>
    <xf numFmtId="0" fontId="19" fillId="0" borderId="2" xfId="0" applyFont="1" applyBorder="1">
      <alignment vertical="center"/>
    </xf>
    <xf numFmtId="0" fontId="19" fillId="0" borderId="36" xfId="0" applyFont="1" applyBorder="1">
      <alignment vertical="center"/>
    </xf>
    <xf numFmtId="0" fontId="19" fillId="0" borderId="0" xfId="0" applyFont="1" applyBorder="1">
      <alignment vertical="center"/>
    </xf>
    <xf numFmtId="0" fontId="19" fillId="0" borderId="22" xfId="0" applyFont="1" applyBorder="1">
      <alignment vertical="center"/>
    </xf>
    <xf numFmtId="0" fontId="19" fillId="0" borderId="24" xfId="0" applyFont="1" applyBorder="1">
      <alignment vertical="center"/>
    </xf>
    <xf numFmtId="0" fontId="12" fillId="0" borderId="68" xfId="0" applyFont="1" applyFill="1" applyBorder="1" applyAlignment="1">
      <alignment horizontal="justify" vertical="center" wrapText="1"/>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12" fillId="0" borderId="87" xfId="0" applyFont="1" applyFill="1" applyBorder="1" applyAlignment="1">
      <alignment horizontal="justify" vertical="center" wrapText="1"/>
    </xf>
    <xf numFmtId="0" fontId="12" fillId="0" borderId="83" xfId="0" applyFont="1" applyFill="1" applyBorder="1" applyAlignment="1">
      <alignment horizontal="justify" vertical="center" wrapText="1"/>
    </xf>
    <xf numFmtId="0" fontId="12" fillId="0" borderId="84" xfId="0" applyFont="1" applyFill="1" applyBorder="1" applyAlignment="1">
      <alignment vertical="center" wrapText="1"/>
    </xf>
    <xf numFmtId="0" fontId="12" fillId="0" borderId="85" xfId="0" applyFont="1" applyFill="1" applyBorder="1" applyAlignment="1">
      <alignment vertical="center" wrapText="1"/>
    </xf>
    <xf numFmtId="0" fontId="0" fillId="0" borderId="9" xfId="0" applyFont="1" applyBorder="1" applyAlignment="1">
      <alignment horizontal="center" vertical="center"/>
    </xf>
    <xf numFmtId="0" fontId="12" fillId="0" borderId="100" xfId="0" applyFont="1" applyBorder="1" applyAlignment="1">
      <alignment horizontal="justify" vertical="center" wrapText="1"/>
    </xf>
    <xf numFmtId="0" fontId="12" fillId="0" borderId="84" xfId="0" applyFont="1" applyBorder="1" applyAlignment="1">
      <alignment horizontal="justify" vertical="center" wrapText="1"/>
    </xf>
    <xf numFmtId="0" fontId="12" fillId="0" borderId="85" xfId="0" applyFont="1" applyBorder="1" applyAlignment="1">
      <alignment horizontal="justify" vertical="center" wrapText="1"/>
    </xf>
    <xf numFmtId="0" fontId="12" fillId="0" borderId="10" xfId="0" applyFont="1" applyFill="1" applyBorder="1" applyAlignment="1">
      <alignment horizontal="justify" vertical="center" wrapText="1"/>
    </xf>
    <xf numFmtId="0" fontId="12" fillId="0" borderId="10" xfId="0" applyFont="1" applyBorder="1" applyAlignment="1">
      <alignment horizontal="justify" vertical="center" wrapText="1"/>
    </xf>
    <xf numFmtId="0" fontId="0" fillId="0" borderId="9" xfId="0" applyFont="1" applyFill="1" applyBorder="1" applyAlignment="1">
      <alignment horizontal="justify" vertical="center" wrapText="1"/>
    </xf>
    <xf numFmtId="0" fontId="0" fillId="0" borderId="9" xfId="0" applyFont="1" applyBorder="1" applyAlignment="1">
      <alignment horizontal="justify" vertical="center" wrapText="1"/>
    </xf>
    <xf numFmtId="0" fontId="12" fillId="0" borderId="23"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19" fillId="0" borderId="10" xfId="0" applyFont="1" applyBorder="1" applyAlignment="1">
      <alignment horizontal="center" vertical="center"/>
    </xf>
    <xf numFmtId="0" fontId="12" fillId="0" borderId="23" xfId="0" applyFont="1" applyBorder="1" applyAlignment="1">
      <alignment horizontal="right" vertical="center" wrapText="1"/>
    </xf>
    <xf numFmtId="0" fontId="14" fillId="0" borderId="0" xfId="0" applyFont="1" applyFill="1" applyAlignment="1">
      <alignment horizontal="left" vertical="center"/>
    </xf>
    <xf numFmtId="0" fontId="16" fillId="0" borderId="58" xfId="0" applyFont="1" applyBorder="1" applyAlignment="1">
      <alignment horizontal="center" vertical="center"/>
    </xf>
    <xf numFmtId="0" fontId="56" fillId="0" borderId="0" xfId="0" applyFont="1" applyAlignment="1">
      <alignment horizontal="left" vertical="center" wrapText="1"/>
    </xf>
    <xf numFmtId="0" fontId="0" fillId="0" borderId="2"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12" fillId="0" borderId="95" xfId="0" applyFont="1" applyBorder="1" applyAlignment="1">
      <alignment horizontal="justify" vertical="center" wrapText="1"/>
    </xf>
    <xf numFmtId="0" fontId="12" fillId="0" borderId="96" xfId="0" applyFont="1" applyBorder="1" applyAlignment="1">
      <alignment horizontal="justify" vertical="center" wrapText="1"/>
    </xf>
    <xf numFmtId="0" fontId="12" fillId="0" borderId="97" xfId="0" applyFont="1" applyBorder="1" applyAlignment="1">
      <alignment horizontal="justify" vertical="center" wrapText="1"/>
    </xf>
    <xf numFmtId="0" fontId="12" fillId="0" borderId="3" xfId="0" applyFont="1" applyBorder="1" applyAlignment="1">
      <alignment horizontal="center" vertical="center" wrapText="1"/>
    </xf>
    <xf numFmtId="0" fontId="36" fillId="0" borderId="9" xfId="0" applyFont="1" applyFill="1" applyBorder="1" applyAlignment="1">
      <alignment horizontal="center" vertical="center"/>
    </xf>
    <xf numFmtId="0" fontId="36" fillId="0" borderId="9" xfId="0" applyFont="1" applyBorder="1" applyAlignment="1">
      <alignment horizontal="center" vertical="center"/>
    </xf>
    <xf numFmtId="0" fontId="12" fillId="0" borderId="105" xfId="0" applyFont="1" applyBorder="1" applyAlignment="1">
      <alignment horizontal="left" vertical="center" wrapText="1"/>
    </xf>
    <xf numFmtId="0" fontId="12" fillId="0" borderId="68" xfId="0" applyFont="1" applyBorder="1" applyAlignment="1">
      <alignment horizontal="left" vertical="center" wrapText="1"/>
    </xf>
    <xf numFmtId="0" fontId="12" fillId="0" borderId="83" xfId="0" applyFont="1" applyBorder="1" applyAlignment="1">
      <alignment horizontal="justify" vertical="center" wrapText="1"/>
    </xf>
    <xf numFmtId="0" fontId="12" fillId="0" borderId="108" xfId="0" applyFont="1" applyBorder="1" applyAlignment="1">
      <alignment horizontal="justify"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12" fillId="0" borderId="96" xfId="0" applyFont="1" applyFill="1" applyBorder="1" applyAlignment="1">
      <alignment horizontal="left" vertical="center" wrapText="1"/>
    </xf>
    <xf numFmtId="0" fontId="12" fillId="0" borderId="97" xfId="0" applyFont="1" applyFill="1" applyBorder="1" applyAlignment="1">
      <alignment horizontal="left" vertical="center" wrapText="1"/>
    </xf>
    <xf numFmtId="0" fontId="0" fillId="0" borderId="36" xfId="0" applyFont="1" applyFill="1" applyBorder="1" applyAlignment="1">
      <alignment horizontal="justify" vertical="center" wrapText="1"/>
    </xf>
    <xf numFmtId="0" fontId="0" fillId="0" borderId="22"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40" fillId="8" borderId="0" xfId="8" applyFont="1" applyFill="1" applyAlignment="1" applyProtection="1">
      <alignment horizontal="center" vertical="center"/>
      <protection locked="0"/>
    </xf>
    <xf numFmtId="0" fontId="40" fillId="9" borderId="0" xfId="8" applyFont="1" applyFill="1" applyAlignment="1" applyProtection="1">
      <alignment horizontal="center" vertical="center"/>
      <protection locked="0"/>
    </xf>
    <xf numFmtId="0" fontId="40" fillId="0" borderId="0" xfId="8" applyFont="1" applyFill="1" applyAlignment="1" applyProtection="1">
      <alignment horizontal="center" vertical="center"/>
    </xf>
    <xf numFmtId="0" fontId="39" fillId="8" borderId="9" xfId="8" applyFont="1" applyFill="1" applyBorder="1" applyAlignment="1" applyProtection="1">
      <alignment horizontal="center" vertical="center"/>
      <protection locked="0"/>
    </xf>
    <xf numFmtId="0" fontId="39" fillId="9" borderId="5" xfId="8" applyFont="1" applyFill="1" applyBorder="1" applyAlignment="1" applyProtection="1">
      <alignment horizontal="center" vertical="center"/>
      <protection locked="0"/>
    </xf>
    <xf numFmtId="0" fontId="39" fillId="9" borderId="7" xfId="8" applyFont="1" applyFill="1" applyBorder="1" applyAlignment="1" applyProtection="1">
      <alignment horizontal="center" vertical="center"/>
      <protection locked="0"/>
    </xf>
    <xf numFmtId="0" fontId="39" fillId="10" borderId="5" xfId="8" applyNumberFormat="1" applyFont="1" applyFill="1" applyBorder="1" applyAlignment="1" applyProtection="1">
      <alignment horizontal="center" vertical="center"/>
    </xf>
    <xf numFmtId="0" fontId="39" fillId="10" borderId="7" xfId="8" applyNumberFormat="1" applyFont="1" applyFill="1" applyBorder="1" applyAlignment="1" applyProtection="1">
      <alignment horizontal="center" vertical="center"/>
    </xf>
    <xf numFmtId="0" fontId="39" fillId="0" borderId="112" xfId="8" applyFont="1" applyFill="1" applyBorder="1" applyAlignment="1" applyProtection="1">
      <alignment horizontal="center" vertical="center"/>
    </xf>
    <xf numFmtId="0" fontId="39" fillId="0" borderId="118" xfId="8" applyFont="1" applyFill="1" applyBorder="1" applyAlignment="1" applyProtection="1">
      <alignment horizontal="center" vertical="center"/>
    </xf>
    <xf numFmtId="0" fontId="39" fillId="0" borderId="123" xfId="8" applyFont="1" applyFill="1" applyBorder="1" applyAlignment="1" applyProtection="1">
      <alignment horizontal="center" vertical="center"/>
    </xf>
    <xf numFmtId="0" fontId="39" fillId="0" borderId="113" xfId="8" applyFont="1" applyFill="1" applyBorder="1" applyAlignment="1" applyProtection="1">
      <alignment horizontal="center" vertical="center" wrapText="1"/>
    </xf>
    <xf numFmtId="0" fontId="39" fillId="0" borderId="46" xfId="8" applyFont="1" applyFill="1" applyBorder="1" applyAlignment="1" applyProtection="1">
      <alignment horizontal="center" vertical="center" wrapText="1"/>
    </xf>
    <xf numFmtId="0" fontId="39" fillId="0" borderId="0" xfId="8" applyFont="1" applyFill="1" applyBorder="1" applyAlignment="1" applyProtection="1">
      <alignment horizontal="center" vertical="center" wrapText="1"/>
    </xf>
    <xf numFmtId="0" fontId="39" fillId="0" borderId="22" xfId="8" applyFont="1" applyFill="1" applyBorder="1" applyAlignment="1" applyProtection="1">
      <alignment horizontal="center" vertical="center" wrapText="1"/>
    </xf>
    <xf numFmtId="0" fontId="39" fillId="0" borderId="4" xfId="8" applyFont="1" applyFill="1" applyBorder="1" applyAlignment="1" applyProtection="1">
      <alignment horizontal="center" vertical="center" wrapText="1"/>
    </xf>
    <xf numFmtId="0" fontId="39" fillId="0" borderId="33" xfId="8" applyFont="1" applyFill="1" applyBorder="1" applyAlignment="1" applyProtection="1">
      <alignment horizontal="center" vertical="center" wrapText="1"/>
    </xf>
    <xf numFmtId="0" fontId="39" fillId="0" borderId="114" xfId="8" applyFont="1" applyFill="1" applyBorder="1" applyAlignment="1" applyProtection="1">
      <alignment horizontal="center" vertical="center" wrapText="1"/>
    </xf>
    <xf numFmtId="0" fontId="39" fillId="0" borderId="24" xfId="8" applyFont="1" applyFill="1" applyBorder="1" applyAlignment="1" applyProtection="1">
      <alignment horizontal="center" vertical="center" wrapText="1"/>
    </xf>
    <xf numFmtId="0" fontId="39" fillId="0" borderId="32" xfId="8" applyFont="1" applyFill="1" applyBorder="1" applyAlignment="1" applyProtection="1">
      <alignment horizontal="center" vertical="center" wrapText="1"/>
    </xf>
    <xf numFmtId="0" fontId="39" fillId="0" borderId="115" xfId="8" applyFont="1" applyFill="1" applyBorder="1" applyAlignment="1" applyProtection="1">
      <alignment horizontal="center" vertical="center" wrapText="1"/>
    </xf>
    <xf numFmtId="0" fontId="39" fillId="0" borderId="37" xfId="8" applyFont="1" applyFill="1" applyBorder="1" applyAlignment="1" applyProtection="1">
      <alignment horizontal="center" vertical="center" wrapText="1"/>
    </xf>
    <xf numFmtId="0" fontId="39" fillId="0" borderId="124" xfId="8" applyFont="1" applyFill="1" applyBorder="1" applyAlignment="1" applyProtection="1">
      <alignment horizontal="center" vertical="center" wrapText="1"/>
    </xf>
    <xf numFmtId="0" fontId="39" fillId="0" borderId="45" xfId="8" quotePrefix="1" applyFont="1" applyFill="1" applyBorder="1" applyAlignment="1" applyProtection="1">
      <alignment horizontal="center" vertical="center"/>
    </xf>
    <xf numFmtId="0" fontId="39" fillId="0" borderId="113" xfId="8" applyFont="1" applyFill="1" applyBorder="1" applyAlignment="1" applyProtection="1">
      <alignment horizontal="center" vertical="center"/>
    </xf>
    <xf numFmtId="0" fontId="44" fillId="0" borderId="20" xfId="8" applyFont="1" applyFill="1" applyBorder="1" applyAlignment="1" applyProtection="1">
      <alignment horizontal="center" vertical="center" wrapText="1"/>
    </xf>
    <xf numFmtId="0" fontId="44" fillId="0" borderId="116" xfId="8" applyFont="1" applyFill="1" applyBorder="1" applyAlignment="1" applyProtection="1">
      <alignment horizontal="center" vertical="center" wrapText="1"/>
    </xf>
    <xf numFmtId="0" fontId="44" fillId="0" borderId="14" xfId="8" applyFont="1" applyFill="1" applyBorder="1" applyAlignment="1" applyProtection="1">
      <alignment horizontal="center" vertical="center" wrapText="1"/>
    </xf>
    <xf numFmtId="0" fontId="44" fillId="0" borderId="15" xfId="8" applyFont="1" applyFill="1" applyBorder="1" applyAlignment="1" applyProtection="1">
      <alignment horizontal="center" vertical="center" wrapText="1"/>
    </xf>
    <xf numFmtId="0" fontId="44" fillId="0" borderId="121" xfId="8" applyFont="1" applyFill="1" applyBorder="1" applyAlignment="1" applyProtection="1">
      <alignment horizontal="center" vertical="center" wrapText="1"/>
    </xf>
    <xf numFmtId="0" fontId="44" fillId="0" borderId="122" xfId="8" applyFont="1" applyFill="1" applyBorder="1" applyAlignment="1" applyProtection="1">
      <alignment horizontal="center" vertical="center" wrapText="1"/>
    </xf>
    <xf numFmtId="0" fontId="44" fillId="0" borderId="18" xfId="8" applyFont="1" applyFill="1" applyBorder="1" applyAlignment="1" applyProtection="1">
      <alignment horizontal="center" vertical="center" wrapText="1"/>
    </xf>
    <xf numFmtId="0" fontId="44" fillId="0" borderId="19" xfId="8" applyFont="1" applyFill="1" applyBorder="1" applyAlignment="1" applyProtection="1">
      <alignment horizontal="center" vertical="center" wrapText="1"/>
    </xf>
    <xf numFmtId="0" fontId="39" fillId="0" borderId="117" xfId="8" applyFont="1" applyFill="1" applyBorder="1" applyAlignment="1" applyProtection="1">
      <alignment horizontal="center" vertical="center" wrapText="1"/>
    </xf>
    <xf numFmtId="0" fontId="39" fillId="0" borderId="112" xfId="8" applyFont="1" applyFill="1" applyBorder="1" applyAlignment="1" applyProtection="1">
      <alignment horizontal="center" vertical="center" wrapText="1"/>
    </xf>
    <xf numFmtId="0" fontId="39" fillId="0" borderId="119" xfId="8" applyFont="1" applyFill="1" applyBorder="1" applyAlignment="1" applyProtection="1">
      <alignment horizontal="center" vertical="center"/>
    </xf>
    <xf numFmtId="0" fontId="39" fillId="0" borderId="6" xfId="8" applyFont="1" applyFill="1" applyBorder="1" applyAlignment="1" applyProtection="1">
      <alignment horizontal="center" vertical="center"/>
    </xf>
    <xf numFmtId="0" fontId="39" fillId="0" borderId="120" xfId="8" applyFont="1" applyFill="1" applyBorder="1" applyAlignment="1" applyProtection="1">
      <alignment horizontal="center" vertical="center"/>
    </xf>
    <xf numFmtId="0" fontId="39" fillId="9" borderId="126" xfId="8" applyFont="1" applyFill="1" applyBorder="1" applyAlignment="1" applyProtection="1">
      <alignment horizontal="left" vertical="center" wrapText="1"/>
      <protection locked="0"/>
    </xf>
    <xf numFmtId="0" fontId="39" fillId="9" borderId="129" xfId="8" applyFont="1" applyFill="1" applyBorder="1" applyAlignment="1" applyProtection="1">
      <alignment horizontal="left" vertical="center" wrapText="1"/>
      <protection locked="0"/>
    </xf>
    <xf numFmtId="0" fontId="39" fillId="9" borderId="130" xfId="8" applyFont="1" applyFill="1" applyBorder="1" applyAlignment="1" applyProtection="1">
      <alignment horizontal="left" vertical="center" wrapText="1"/>
      <protection locked="0"/>
    </xf>
    <xf numFmtId="0" fontId="44" fillId="8" borderId="119" xfId="8" applyFont="1" applyFill="1" applyBorder="1" applyAlignment="1" applyProtection="1">
      <alignment horizontal="center" vertical="center" wrapText="1"/>
      <protection locked="0"/>
    </xf>
    <xf numFmtId="0" fontId="44" fillId="8" borderId="7" xfId="8" applyFont="1" applyFill="1" applyBorder="1" applyAlignment="1" applyProtection="1">
      <alignment horizontal="center" vertical="center" wrapText="1"/>
      <protection locked="0"/>
    </xf>
    <xf numFmtId="0" fontId="39" fillId="8" borderId="5" xfId="8" applyFont="1" applyFill="1" applyBorder="1" applyAlignment="1" applyProtection="1">
      <alignment horizontal="center" vertical="center" wrapText="1"/>
      <protection locked="0"/>
    </xf>
    <xf numFmtId="0" fontId="39" fillId="8" borderId="7" xfId="8" applyFont="1" applyFill="1" applyBorder="1" applyAlignment="1" applyProtection="1">
      <alignment horizontal="center" vertical="center" wrapText="1"/>
      <protection locked="0"/>
    </xf>
    <xf numFmtId="0" fontId="39" fillId="8" borderId="5" xfId="8" applyFont="1" applyFill="1" applyBorder="1" applyAlignment="1" applyProtection="1">
      <alignment horizontal="center" vertical="center" shrinkToFit="1"/>
      <protection locked="0"/>
    </xf>
    <xf numFmtId="0" fontId="39" fillId="8" borderId="6" xfId="8" applyFont="1" applyFill="1" applyBorder="1" applyAlignment="1" applyProtection="1">
      <alignment horizontal="center" vertical="center" shrinkToFit="1"/>
      <protection locked="0"/>
    </xf>
    <xf numFmtId="0" fontId="39" fillId="8" borderId="7" xfId="8" applyFont="1" applyFill="1" applyBorder="1" applyAlignment="1" applyProtection="1">
      <alignment horizontal="center" vertical="center" shrinkToFit="1"/>
      <protection locked="0"/>
    </xf>
    <xf numFmtId="0" fontId="39" fillId="9" borderId="5" xfId="8" applyFont="1" applyFill="1" applyBorder="1" applyAlignment="1" applyProtection="1">
      <alignment horizontal="center" vertical="center" wrapText="1"/>
      <protection locked="0"/>
    </xf>
    <xf numFmtId="0" fontId="39" fillId="9" borderId="6" xfId="8" applyFont="1" applyFill="1" applyBorder="1" applyAlignment="1" applyProtection="1">
      <alignment horizontal="center" vertical="center" wrapText="1"/>
      <protection locked="0"/>
    </xf>
    <xf numFmtId="0" fontId="39" fillId="9" borderId="120" xfId="8" applyFont="1" applyFill="1" applyBorder="1" applyAlignment="1" applyProtection="1">
      <alignment horizontal="center" vertical="center" wrapText="1"/>
      <protection locked="0"/>
    </xf>
    <xf numFmtId="179" fontId="40" fillId="10" borderId="119" xfId="8" applyNumberFormat="1" applyFont="1" applyFill="1" applyBorder="1" applyAlignment="1" applyProtection="1">
      <alignment horizontal="center" vertical="center" wrapText="1"/>
    </xf>
    <xf numFmtId="179" fontId="40" fillId="10" borderId="120" xfId="8" applyNumberFormat="1" applyFont="1" applyFill="1" applyBorder="1" applyAlignment="1" applyProtection="1">
      <alignment horizontal="center" vertical="center" wrapText="1"/>
    </xf>
    <xf numFmtId="179" fontId="40" fillId="10" borderId="119" xfId="9" applyNumberFormat="1" applyFont="1" applyFill="1" applyBorder="1" applyAlignment="1" applyProtection="1">
      <alignment horizontal="center" vertical="center" wrapText="1"/>
    </xf>
    <xf numFmtId="179" fontId="40" fillId="10" borderId="120" xfId="9" applyNumberFormat="1" applyFont="1" applyFill="1" applyBorder="1" applyAlignment="1" applyProtection="1">
      <alignment horizontal="center" vertical="center" wrapText="1"/>
    </xf>
    <xf numFmtId="0" fontId="39" fillId="9" borderId="119" xfId="8" applyFont="1" applyFill="1" applyBorder="1" applyAlignment="1" applyProtection="1">
      <alignment horizontal="left" vertical="center" wrapText="1"/>
      <protection locked="0"/>
    </xf>
    <xf numFmtId="0" fontId="39" fillId="9" borderId="6" xfId="8" applyFont="1" applyFill="1" applyBorder="1" applyAlignment="1" applyProtection="1">
      <alignment horizontal="left" vertical="center" wrapText="1"/>
      <protection locked="0"/>
    </xf>
    <xf numFmtId="0" fontId="39" fillId="9" borderId="120" xfId="8" applyFont="1" applyFill="1" applyBorder="1" applyAlignment="1" applyProtection="1">
      <alignment horizontal="left" vertical="center" wrapText="1"/>
      <protection locked="0"/>
    </xf>
    <xf numFmtId="0" fontId="44" fillId="8" borderId="126" xfId="8" applyFont="1" applyFill="1" applyBorder="1" applyAlignment="1" applyProtection="1">
      <alignment horizontal="center" vertical="center" wrapText="1"/>
      <protection locked="0"/>
    </xf>
    <xf numFmtId="0" fontId="44" fillId="8" borderId="127" xfId="8" applyFont="1" applyFill="1" applyBorder="1" applyAlignment="1" applyProtection="1">
      <alignment horizontal="center" vertical="center" wrapText="1"/>
      <protection locked="0"/>
    </xf>
    <xf numFmtId="0" fontId="39" fillId="8" borderId="128" xfId="8" applyFont="1" applyFill="1" applyBorder="1" applyAlignment="1" applyProtection="1">
      <alignment horizontal="center" vertical="center" wrapText="1"/>
      <protection locked="0"/>
    </xf>
    <xf numFmtId="0" fontId="39" fillId="8" borderId="127" xfId="8" applyFont="1" applyFill="1" applyBorder="1" applyAlignment="1" applyProtection="1">
      <alignment horizontal="center" vertical="center" wrapText="1"/>
      <protection locked="0"/>
    </xf>
    <xf numFmtId="0" fontId="39" fillId="8" borderId="128" xfId="8" applyFont="1" applyFill="1" applyBorder="1" applyAlignment="1" applyProtection="1">
      <alignment horizontal="center" vertical="center" shrinkToFit="1"/>
      <protection locked="0"/>
    </xf>
    <xf numFmtId="0" fontId="39" fillId="8" borderId="129" xfId="8" applyFont="1" applyFill="1" applyBorder="1" applyAlignment="1" applyProtection="1">
      <alignment horizontal="center" vertical="center" shrinkToFit="1"/>
      <protection locked="0"/>
    </xf>
    <xf numFmtId="0" fontId="39" fillId="8" borderId="127" xfId="8" applyFont="1" applyFill="1" applyBorder="1" applyAlignment="1" applyProtection="1">
      <alignment horizontal="center" vertical="center" shrinkToFit="1"/>
      <protection locked="0"/>
    </xf>
    <xf numFmtId="0" fontId="39" fillId="9" borderId="128" xfId="8" applyFont="1" applyFill="1" applyBorder="1" applyAlignment="1" applyProtection="1">
      <alignment horizontal="center" vertical="center" wrapText="1"/>
      <protection locked="0"/>
    </xf>
    <xf numFmtId="0" fontId="39" fillId="9" borderId="129" xfId="8" applyFont="1" applyFill="1" applyBorder="1" applyAlignment="1" applyProtection="1">
      <alignment horizontal="center" vertical="center" wrapText="1"/>
      <protection locked="0"/>
    </xf>
    <xf numFmtId="0" fontId="39" fillId="9" borderId="130" xfId="8" applyFont="1" applyFill="1" applyBorder="1" applyAlignment="1" applyProtection="1">
      <alignment horizontal="center" vertical="center" wrapText="1"/>
      <protection locked="0"/>
    </xf>
    <xf numFmtId="179" fontId="40" fillId="10" borderId="126" xfId="8" applyNumberFormat="1" applyFont="1" applyFill="1" applyBorder="1" applyAlignment="1" applyProtection="1">
      <alignment horizontal="center" vertical="center" wrapText="1"/>
    </xf>
    <xf numFmtId="179" fontId="40" fillId="10" borderId="130" xfId="8" applyNumberFormat="1" applyFont="1" applyFill="1" applyBorder="1" applyAlignment="1" applyProtection="1">
      <alignment horizontal="center" vertical="center" wrapText="1"/>
    </xf>
    <xf numFmtId="179" fontId="40" fillId="10" borderId="126" xfId="9" applyNumberFormat="1" applyFont="1" applyFill="1" applyBorder="1" applyAlignment="1" applyProtection="1">
      <alignment horizontal="center" vertical="center" wrapText="1"/>
    </xf>
    <xf numFmtId="179" fontId="40" fillId="10" borderId="130" xfId="9" applyNumberFormat="1" applyFont="1" applyFill="1" applyBorder="1" applyAlignment="1" applyProtection="1">
      <alignment horizontal="center" vertical="center" wrapText="1"/>
    </xf>
    <xf numFmtId="0" fontId="39" fillId="9" borderId="136" xfId="8" applyFont="1" applyFill="1" applyBorder="1" applyAlignment="1" applyProtection="1">
      <alignment horizontal="left" vertical="center" wrapText="1"/>
      <protection locked="0"/>
    </xf>
    <xf numFmtId="0" fontId="39" fillId="9" borderId="60" xfId="8" applyFont="1" applyFill="1" applyBorder="1" applyAlignment="1" applyProtection="1">
      <alignment horizontal="left" vertical="center" wrapText="1"/>
      <protection locked="0"/>
    </xf>
    <xf numFmtId="0" fontId="39" fillId="9" borderId="137" xfId="8" applyFont="1" applyFill="1" applyBorder="1" applyAlignment="1" applyProtection="1">
      <alignment horizontal="left" vertical="center" wrapText="1"/>
      <protection locked="0"/>
    </xf>
    <xf numFmtId="0" fontId="43" fillId="0" borderId="0" xfId="8" applyFont="1" applyFill="1" applyBorder="1" applyAlignment="1" applyProtection="1">
      <alignment horizontal="center" vertical="center"/>
    </xf>
    <xf numFmtId="0" fontId="43" fillId="0" borderId="3" xfId="8" applyFont="1" applyFill="1" applyBorder="1" applyAlignment="1" applyProtection="1">
      <alignment horizontal="center" vertical="center"/>
    </xf>
    <xf numFmtId="0" fontId="45" fillId="0" borderId="0" xfId="8" applyFont="1" applyFill="1" applyBorder="1" applyAlignment="1" applyProtection="1">
      <alignment horizontal="center" vertical="center" wrapText="1"/>
    </xf>
    <xf numFmtId="0" fontId="43" fillId="0" borderId="5" xfId="8" applyFont="1" applyFill="1" applyBorder="1" applyAlignment="1" applyProtection="1">
      <alignment horizontal="center" vertical="center"/>
    </xf>
    <xf numFmtId="0" fontId="43" fillId="0" borderId="7" xfId="8" applyFont="1" applyFill="1" applyBorder="1" applyAlignment="1" applyProtection="1">
      <alignment horizontal="center" vertical="center"/>
    </xf>
    <xf numFmtId="0" fontId="43" fillId="0" borderId="6" xfId="8" applyFont="1" applyFill="1" applyBorder="1" applyAlignment="1" applyProtection="1">
      <alignment horizontal="center" vertical="center"/>
    </xf>
    <xf numFmtId="0" fontId="44" fillId="8" borderId="136" xfId="8" applyFont="1" applyFill="1" applyBorder="1" applyAlignment="1" applyProtection="1">
      <alignment horizontal="center" vertical="center" wrapText="1"/>
      <protection locked="0"/>
    </xf>
    <xf numFmtId="0" fontId="44" fillId="8" borderId="16" xfId="8" applyFont="1" applyFill="1" applyBorder="1" applyAlignment="1" applyProtection="1">
      <alignment horizontal="center" vertical="center" wrapText="1"/>
      <protection locked="0"/>
    </xf>
    <xf numFmtId="0" fontId="39" fillId="8" borderId="59" xfId="8" applyFont="1" applyFill="1" applyBorder="1" applyAlignment="1" applyProtection="1">
      <alignment horizontal="center" vertical="center" wrapText="1"/>
      <protection locked="0"/>
    </xf>
    <xf numFmtId="0" fontId="39" fillId="8" borderId="16" xfId="8" applyFont="1" applyFill="1" applyBorder="1" applyAlignment="1" applyProtection="1">
      <alignment horizontal="center" vertical="center" wrapText="1"/>
      <protection locked="0"/>
    </xf>
    <xf numFmtId="0" fontId="39" fillId="8" borderId="59" xfId="8" applyFont="1" applyFill="1" applyBorder="1" applyAlignment="1" applyProtection="1">
      <alignment horizontal="center" vertical="center" shrinkToFit="1"/>
      <protection locked="0"/>
    </xf>
    <xf numFmtId="0" fontId="39" fillId="8" borderId="60" xfId="8" applyFont="1" applyFill="1" applyBorder="1" applyAlignment="1" applyProtection="1">
      <alignment horizontal="center" vertical="center" shrinkToFit="1"/>
      <protection locked="0"/>
    </xf>
    <xf numFmtId="0" fontId="39" fillId="8" borderId="16" xfId="8" applyFont="1" applyFill="1" applyBorder="1" applyAlignment="1" applyProtection="1">
      <alignment horizontal="center" vertical="center" shrinkToFit="1"/>
      <protection locked="0"/>
    </xf>
    <xf numFmtId="0" fontId="39" fillId="9" borderId="59" xfId="8" applyFont="1" applyFill="1" applyBorder="1" applyAlignment="1" applyProtection="1">
      <alignment horizontal="center" vertical="center" wrapText="1"/>
      <protection locked="0"/>
    </xf>
    <xf numFmtId="0" fontId="39" fillId="9" borderId="60" xfId="8" applyFont="1" applyFill="1" applyBorder="1" applyAlignment="1" applyProtection="1">
      <alignment horizontal="center" vertical="center" wrapText="1"/>
      <protection locked="0"/>
    </xf>
    <xf numFmtId="0" fontId="39" fillId="9" borderId="137" xfId="8" applyFont="1" applyFill="1" applyBorder="1" applyAlignment="1" applyProtection="1">
      <alignment horizontal="center" vertical="center" wrapText="1"/>
      <protection locked="0"/>
    </xf>
    <xf numFmtId="179" fontId="40" fillId="10" borderId="136" xfId="8" applyNumberFormat="1" applyFont="1" applyFill="1" applyBorder="1" applyAlignment="1" applyProtection="1">
      <alignment horizontal="center" vertical="center" wrapText="1"/>
    </xf>
    <xf numFmtId="179" fontId="40" fillId="10" borderId="137" xfId="8" applyNumberFormat="1" applyFont="1" applyFill="1" applyBorder="1" applyAlignment="1" applyProtection="1">
      <alignment horizontal="center" vertical="center" wrapText="1"/>
    </xf>
    <xf numFmtId="179" fontId="40" fillId="10" borderId="136" xfId="9" applyNumberFormat="1" applyFont="1" applyFill="1" applyBorder="1" applyAlignment="1" applyProtection="1">
      <alignment horizontal="center" vertical="center" wrapText="1"/>
    </xf>
    <xf numFmtId="179" fontId="40" fillId="10" borderId="137" xfId="9" applyNumberFormat="1" applyFont="1" applyFill="1" applyBorder="1" applyAlignment="1" applyProtection="1">
      <alignment horizontal="center" vertical="center" wrapText="1"/>
    </xf>
    <xf numFmtId="181" fontId="43" fillId="0" borderId="5" xfId="8" applyNumberFormat="1" applyFont="1" applyFill="1" applyBorder="1" applyAlignment="1" applyProtection="1">
      <alignment horizontal="right" vertical="center"/>
    </xf>
    <xf numFmtId="181" fontId="43" fillId="0" borderId="7" xfId="8" applyNumberFormat="1" applyFont="1" applyFill="1" applyBorder="1" applyAlignment="1" applyProtection="1">
      <alignment horizontal="right" vertical="center"/>
    </xf>
    <xf numFmtId="181" fontId="43" fillId="0" borderId="5" xfId="9" applyNumberFormat="1" applyFont="1" applyFill="1" applyBorder="1" applyAlignment="1" applyProtection="1">
      <alignment horizontal="right" vertical="center"/>
    </xf>
    <xf numFmtId="181" fontId="43" fillId="0" borderId="7" xfId="9" applyNumberFormat="1" applyFont="1" applyFill="1" applyBorder="1" applyAlignment="1" applyProtection="1">
      <alignment horizontal="right" vertical="center"/>
    </xf>
    <xf numFmtId="181" fontId="43" fillId="9" borderId="5" xfId="8" applyNumberFormat="1" applyFont="1" applyFill="1" applyBorder="1" applyAlignment="1" applyProtection="1">
      <alignment horizontal="right" vertical="center"/>
      <protection locked="0"/>
    </xf>
    <xf numFmtId="181" fontId="43" fillId="9" borderId="7" xfId="8" applyNumberFormat="1" applyFont="1" applyFill="1" applyBorder="1" applyAlignment="1" applyProtection="1">
      <alignment horizontal="right" vertical="center"/>
      <protection locked="0"/>
    </xf>
    <xf numFmtId="181" fontId="43" fillId="9" borderId="5" xfId="9" applyNumberFormat="1" applyFont="1" applyFill="1" applyBorder="1" applyAlignment="1" applyProtection="1">
      <alignment horizontal="right" vertical="center"/>
      <protection locked="0"/>
    </xf>
    <xf numFmtId="181" fontId="43" fillId="9" borderId="7" xfId="9" applyNumberFormat="1" applyFont="1" applyFill="1" applyBorder="1" applyAlignment="1" applyProtection="1">
      <alignment horizontal="right" vertical="center"/>
      <protection locked="0"/>
    </xf>
    <xf numFmtId="182" fontId="43" fillId="10" borderId="0" xfId="8" applyNumberFormat="1" applyFont="1" applyFill="1" applyBorder="1" applyAlignment="1" applyProtection="1">
      <alignment horizontal="center" vertical="center"/>
    </xf>
    <xf numFmtId="0" fontId="43" fillId="10" borderId="0" xfId="8" applyFont="1" applyFill="1" applyBorder="1" applyAlignment="1" applyProtection="1">
      <alignment horizontal="center" vertical="center"/>
    </xf>
    <xf numFmtId="0" fontId="43" fillId="10" borderId="0" xfId="8" applyFont="1" applyFill="1" applyBorder="1" applyAlignment="1" applyProtection="1">
      <alignment horizontal="right" vertical="center"/>
    </xf>
    <xf numFmtId="178" fontId="43" fillId="0" borderId="5" xfId="8" applyNumberFormat="1" applyFont="1" applyFill="1" applyBorder="1" applyAlignment="1" applyProtection="1">
      <alignment horizontal="center" vertical="center"/>
    </xf>
    <xf numFmtId="178" fontId="43" fillId="0" borderId="6" xfId="8" applyNumberFormat="1" applyFont="1" applyFill="1" applyBorder="1" applyAlignment="1" applyProtection="1">
      <alignment horizontal="center" vertical="center"/>
    </xf>
    <xf numFmtId="178" fontId="43" fillId="0" borderId="7" xfId="8" applyNumberFormat="1" applyFont="1" applyFill="1" applyBorder="1" applyAlignment="1" applyProtection="1">
      <alignment horizontal="center" vertical="center"/>
    </xf>
    <xf numFmtId="183" fontId="43" fillId="10" borderId="5" xfId="8" applyNumberFormat="1" applyFont="1" applyFill="1" applyBorder="1" applyAlignment="1" applyProtection="1">
      <alignment horizontal="center" vertical="center"/>
    </xf>
    <xf numFmtId="183" fontId="43" fillId="10" borderId="6" xfId="8" applyNumberFormat="1" applyFont="1" applyFill="1" applyBorder="1" applyAlignment="1" applyProtection="1">
      <alignment horizontal="center" vertical="center"/>
    </xf>
    <xf numFmtId="183" fontId="43" fillId="10" borderId="7" xfId="8" applyNumberFormat="1" applyFont="1" applyFill="1" applyBorder="1" applyAlignment="1" applyProtection="1">
      <alignment horizontal="center" vertical="center"/>
    </xf>
    <xf numFmtId="0" fontId="43" fillId="9" borderId="5" xfId="8" applyFont="1" applyFill="1" applyBorder="1" applyAlignment="1" applyProtection="1">
      <alignment horizontal="center" vertical="center"/>
      <protection locked="0"/>
    </xf>
    <xf numFmtId="0" fontId="43" fillId="9" borderId="7" xfId="8" applyFont="1" applyFill="1" applyBorder="1" applyAlignment="1" applyProtection="1">
      <alignment horizontal="center" vertical="center"/>
      <protection locked="0"/>
    </xf>
    <xf numFmtId="181" fontId="43" fillId="0" borderId="5" xfId="8" applyNumberFormat="1" applyFont="1" applyFill="1" applyBorder="1" applyAlignment="1" applyProtection="1">
      <alignment horizontal="center" vertical="center"/>
    </xf>
    <xf numFmtId="181" fontId="43" fillId="0" borderId="6" xfId="8" applyNumberFormat="1" applyFont="1" applyFill="1" applyBorder="1" applyAlignment="1" applyProtection="1">
      <alignment horizontal="center" vertical="center"/>
    </xf>
    <xf numFmtId="181" fontId="43" fillId="0" borderId="7" xfId="8" applyNumberFormat="1" applyFont="1" applyFill="1" applyBorder="1" applyAlignment="1" applyProtection="1">
      <alignment horizontal="center" vertical="center"/>
    </xf>
    <xf numFmtId="0" fontId="44" fillId="10" borderId="0" xfId="8" applyFont="1" applyFill="1" applyAlignment="1">
      <alignment horizontal="left" vertical="center"/>
    </xf>
    <xf numFmtId="0" fontId="48" fillId="10" borderId="118" xfId="8" applyFont="1" applyFill="1" applyBorder="1" applyAlignment="1">
      <alignment horizontal="center" vertical="center"/>
    </xf>
    <xf numFmtId="0" fontId="48" fillId="10" borderId="123" xfId="8" applyFont="1" applyFill="1" applyBorder="1" applyAlignment="1">
      <alignment horizontal="center" vertical="center"/>
    </xf>
    <xf numFmtId="0" fontId="30" fillId="6" borderId="72" xfId="5" applyFont="1" applyFill="1" applyBorder="1" applyAlignment="1">
      <alignment horizontal="center" vertical="center" wrapText="1"/>
    </xf>
    <xf numFmtId="0" fontId="30" fillId="6" borderId="73" xfId="5" applyFont="1" applyFill="1" applyBorder="1" applyAlignment="1">
      <alignment horizontal="center" vertical="center" wrapText="1"/>
    </xf>
    <xf numFmtId="0" fontId="25" fillId="0" borderId="0" xfId="5" applyFont="1" applyAlignment="1">
      <alignment horizontal="center" vertical="center"/>
    </xf>
    <xf numFmtId="0" fontId="28" fillId="0" borderId="0" xfId="5" applyFont="1" applyAlignment="1">
      <alignment horizontal="center" vertical="center"/>
    </xf>
    <xf numFmtId="0" fontId="27" fillId="0" borderId="0" xfId="5" applyFont="1" applyAlignment="1">
      <alignment horizontal="center" vertical="center"/>
    </xf>
    <xf numFmtId="0" fontId="29" fillId="0" borderId="0" xfId="5" applyFont="1" applyAlignment="1">
      <alignment horizontal="left" vertical="center" wrapText="1" shrinkToFit="1"/>
    </xf>
    <xf numFmtId="0" fontId="59" fillId="0" borderId="1" xfId="0" applyFont="1" applyBorder="1" applyAlignment="1">
      <alignment horizontal="justify" vertical="center" wrapText="1"/>
    </xf>
    <xf numFmtId="0" fontId="59" fillId="0" borderId="2" xfId="0" applyFont="1" applyBorder="1" applyAlignment="1">
      <alignment horizontal="justify" vertical="center"/>
    </xf>
    <xf numFmtId="0" fontId="59" fillId="0" borderId="36" xfId="0" applyFont="1" applyBorder="1" applyAlignment="1">
      <alignment horizontal="justify" vertical="center"/>
    </xf>
    <xf numFmtId="0" fontId="59" fillId="0" borderId="24" xfId="0" applyFont="1" applyBorder="1" applyAlignment="1">
      <alignment horizontal="justify" vertical="center"/>
    </xf>
    <xf numFmtId="0" fontId="59" fillId="0" borderId="0" xfId="0" applyFont="1" applyBorder="1" applyAlignment="1">
      <alignment horizontal="justify" vertical="center"/>
    </xf>
    <xf numFmtId="0" fontId="59" fillId="0" borderId="22" xfId="0" applyFont="1" applyBorder="1" applyAlignment="1">
      <alignment horizontal="justify" vertical="center"/>
    </xf>
    <xf numFmtId="0" fontId="59" fillId="0" borderId="23" xfId="0" applyFont="1" applyBorder="1" applyAlignment="1">
      <alignment horizontal="justify" vertical="center"/>
    </xf>
    <xf numFmtId="0" fontId="59" fillId="0" borderId="3" xfId="0" applyFont="1" applyBorder="1" applyAlignment="1">
      <alignment horizontal="justify" vertical="center"/>
    </xf>
    <xf numFmtId="0" fontId="59" fillId="0" borderId="8" xfId="0" applyFont="1" applyBorder="1" applyAlignment="1">
      <alignment horizontal="justify" vertical="center"/>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0" borderId="9" xfId="0" applyBorder="1" applyAlignment="1">
      <alignment horizontal="center" vertical="center"/>
    </xf>
    <xf numFmtId="0" fontId="31" fillId="0" borderId="0" xfId="0" applyFont="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6" xfId="0" applyBorder="1" applyAlignment="1">
      <alignment horizontal="justify" vertical="center" wrapText="1"/>
    </xf>
    <xf numFmtId="0" fontId="0" fillId="0" borderId="24" xfId="0" applyBorder="1" applyAlignment="1">
      <alignment horizontal="justify" vertical="center" wrapText="1"/>
    </xf>
    <xf numFmtId="0" fontId="0" fillId="0" borderId="0"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3" xfId="0" applyBorder="1" applyAlignment="1">
      <alignment horizontal="justify" vertical="center" wrapText="1"/>
    </xf>
    <xf numFmtId="0" fontId="0" fillId="0" borderId="8" xfId="0" applyBorder="1" applyAlignment="1">
      <alignment horizontal="justify" vertical="center" wrapText="1"/>
    </xf>
    <xf numFmtId="0" fontId="60" fillId="0" borderId="1" xfId="2" applyFont="1" applyFill="1" applyBorder="1" applyAlignment="1">
      <alignment horizontal="left" vertical="center" wrapText="1"/>
    </xf>
    <xf numFmtId="0" fontId="60" fillId="0" borderId="2" xfId="2" applyFont="1" applyFill="1" applyBorder="1" applyAlignment="1">
      <alignment horizontal="left" vertical="center"/>
    </xf>
    <xf numFmtId="0" fontId="60" fillId="0" borderId="36" xfId="2" applyFont="1" applyFill="1" applyBorder="1" applyAlignment="1">
      <alignment horizontal="left" vertical="center"/>
    </xf>
    <xf numFmtId="0" fontId="60" fillId="0" borderId="24" xfId="2" applyFont="1" applyFill="1" applyBorder="1" applyAlignment="1">
      <alignment horizontal="left" vertical="center"/>
    </xf>
    <xf numFmtId="0" fontId="60" fillId="0" borderId="0" xfId="2" applyFont="1" applyFill="1" applyBorder="1" applyAlignment="1">
      <alignment horizontal="left" vertical="center"/>
    </xf>
    <xf numFmtId="0" fontId="60" fillId="0" borderId="22" xfId="2" applyFont="1" applyFill="1" applyBorder="1" applyAlignment="1">
      <alignment horizontal="left" vertical="center"/>
    </xf>
    <xf numFmtId="0" fontId="60" fillId="0" borderId="23" xfId="2" applyFont="1" applyFill="1" applyBorder="1" applyAlignment="1">
      <alignment horizontal="left" vertical="center"/>
    </xf>
    <xf numFmtId="0" fontId="60" fillId="0" borderId="3" xfId="2" applyFont="1" applyFill="1" applyBorder="1" applyAlignment="1">
      <alignment horizontal="left" vertical="center"/>
    </xf>
    <xf numFmtId="0" fontId="60" fillId="0" borderId="8" xfId="2" applyFont="1" applyFill="1" applyBorder="1" applyAlignment="1">
      <alignment horizontal="left" vertical="center"/>
    </xf>
    <xf numFmtId="0" fontId="12" fillId="0" borderId="9"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5" xfId="2" applyFont="1" applyFill="1" applyBorder="1" applyAlignment="1">
      <alignment horizontal="justify" vertical="center" wrapText="1"/>
    </xf>
    <xf numFmtId="0" fontId="12" fillId="0" borderId="6" xfId="2" applyFont="1" applyFill="1" applyBorder="1" applyAlignment="1">
      <alignment horizontal="justify" vertical="center" wrapText="1"/>
    </xf>
    <xf numFmtId="0" fontId="12" fillId="0" borderId="10"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9" xfId="2" applyFont="1" applyFill="1" applyBorder="1" applyAlignment="1">
      <alignment horizontal="justify" vertical="center" wrapText="1"/>
    </xf>
    <xf numFmtId="0" fontId="22" fillId="0" borderId="0" xfId="2" applyFont="1" applyFill="1" applyAlignment="1">
      <alignment horizontal="center" vertical="center"/>
    </xf>
    <xf numFmtId="0" fontId="12" fillId="0" borderId="9"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1" xfId="2" applyFont="1" applyFill="1" applyBorder="1" applyAlignment="1">
      <alignment horizontal="justify" vertical="center" wrapText="1"/>
    </xf>
    <xf numFmtId="0" fontId="12" fillId="0" borderId="2" xfId="2" applyFont="1" applyFill="1" applyBorder="1" applyAlignment="1">
      <alignment horizontal="justify" vertical="center" wrapText="1"/>
    </xf>
    <xf numFmtId="0" fontId="12" fillId="0" borderId="24" xfId="2" applyFont="1" applyFill="1" applyBorder="1" applyAlignment="1">
      <alignment horizontal="justify" vertical="center" wrapText="1"/>
    </xf>
    <xf numFmtId="0" fontId="12" fillId="0" borderId="0" xfId="2" applyFont="1" applyFill="1" applyBorder="1" applyAlignment="1">
      <alignment horizontal="justify" vertical="center" wrapText="1"/>
    </xf>
    <xf numFmtId="0" fontId="12" fillId="0" borderId="1"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0" xfId="2" applyFont="1" applyFill="1" applyBorder="1" applyAlignment="1">
      <alignment horizontal="right" vertical="center" wrapText="1"/>
    </xf>
    <xf numFmtId="0" fontId="12" fillId="0" borderId="0" xfId="2" applyFont="1" applyFill="1" applyAlignment="1">
      <alignment horizontal="left" wrapText="1"/>
    </xf>
    <xf numFmtId="0" fontId="12" fillId="0" borderId="10" xfId="2" applyFont="1" applyFill="1" applyBorder="1" applyAlignment="1">
      <alignment horizontal="justify" vertical="center" wrapText="1"/>
    </xf>
    <xf numFmtId="0" fontId="22" fillId="0" borderId="0" xfId="2" applyFont="1" applyAlignment="1">
      <alignment horizontal="center" vertical="center"/>
    </xf>
    <xf numFmtId="0" fontId="0" fillId="8" borderId="9" xfId="0" applyFill="1" applyBorder="1" applyAlignment="1">
      <alignment horizontal="center" vertical="center"/>
    </xf>
    <xf numFmtId="0" fontId="12" fillId="0" borderId="9" xfId="2" applyFont="1" applyBorder="1" applyAlignment="1">
      <alignment horizontal="justify" vertical="center" wrapText="1"/>
    </xf>
    <xf numFmtId="0" fontId="60" fillId="0" borderId="9" xfId="2" applyFont="1" applyBorder="1" applyAlignment="1">
      <alignment horizontal="justify" vertical="center" wrapText="1"/>
    </xf>
    <xf numFmtId="0" fontId="60" fillId="0" borderId="1" xfId="2" applyFont="1" applyBorder="1" applyAlignment="1">
      <alignment horizontal="justify" vertical="top" wrapText="1"/>
    </xf>
    <xf numFmtId="0" fontId="60" fillId="0" borderId="2" xfId="2" applyFont="1" applyBorder="1" applyAlignment="1">
      <alignment horizontal="justify" vertical="top" wrapText="1"/>
    </xf>
    <xf numFmtId="0" fontId="60" fillId="0" borderId="36" xfId="2" applyFont="1" applyBorder="1" applyAlignment="1">
      <alignment horizontal="justify" vertical="top" wrapText="1"/>
    </xf>
    <xf numFmtId="0" fontId="60" fillId="0" borderId="24" xfId="2" applyFont="1" applyBorder="1" applyAlignment="1">
      <alignment horizontal="justify" vertical="top" wrapText="1"/>
    </xf>
    <xf numFmtId="0" fontId="60" fillId="0" borderId="0" xfId="2" applyFont="1" applyBorder="1" applyAlignment="1">
      <alignment horizontal="justify" vertical="top" wrapText="1"/>
    </xf>
    <xf numFmtId="0" fontId="60" fillId="0" borderId="22" xfId="2" applyFont="1" applyBorder="1" applyAlignment="1">
      <alignment horizontal="justify" vertical="top" wrapText="1"/>
    </xf>
    <xf numFmtId="0" fontId="60" fillId="0" borderId="23" xfId="2" applyFont="1" applyBorder="1" applyAlignment="1">
      <alignment horizontal="justify" vertical="top" wrapText="1"/>
    </xf>
    <xf numFmtId="0" fontId="60" fillId="0" borderId="3" xfId="2" applyFont="1" applyBorder="1" applyAlignment="1">
      <alignment horizontal="justify" vertical="top" wrapText="1"/>
    </xf>
    <xf numFmtId="0" fontId="60" fillId="0" borderId="8" xfId="2" applyFont="1" applyBorder="1" applyAlignment="1">
      <alignment horizontal="justify" vertical="top" wrapText="1"/>
    </xf>
    <xf numFmtId="0" fontId="58" fillId="0" borderId="1" xfId="0" applyFont="1" applyBorder="1" applyAlignment="1">
      <alignment horizontal="justify" vertical="center" wrapText="1"/>
    </xf>
    <xf numFmtId="0" fontId="58" fillId="0" borderId="2" xfId="0" applyFont="1" applyBorder="1" applyAlignment="1">
      <alignment horizontal="justify" vertical="center" wrapText="1"/>
    </xf>
    <xf numFmtId="0" fontId="58" fillId="0" borderId="36" xfId="0" applyFont="1" applyBorder="1" applyAlignment="1">
      <alignment horizontal="justify" vertical="center" wrapText="1"/>
    </xf>
    <xf numFmtId="0" fontId="58" fillId="0" borderId="24" xfId="0" applyFont="1" applyBorder="1" applyAlignment="1">
      <alignment horizontal="justify" vertical="center" wrapText="1"/>
    </xf>
    <xf numFmtId="0" fontId="58" fillId="0" borderId="0" xfId="0" applyFont="1" applyBorder="1" applyAlignment="1">
      <alignment horizontal="justify" vertical="center" wrapText="1"/>
    </xf>
    <xf numFmtId="0" fontId="58" fillId="0" borderId="22" xfId="0" applyFont="1" applyBorder="1" applyAlignment="1">
      <alignment horizontal="justify" vertical="center" wrapText="1"/>
    </xf>
    <xf numFmtId="0" fontId="58" fillId="0" borderId="23" xfId="0" applyFont="1" applyBorder="1" applyAlignment="1">
      <alignment horizontal="justify" vertical="center" wrapText="1"/>
    </xf>
    <xf numFmtId="0" fontId="58" fillId="0" borderId="3" xfId="0" applyFont="1" applyBorder="1" applyAlignment="1">
      <alignment horizontal="justify" vertical="center" wrapText="1"/>
    </xf>
    <xf numFmtId="0" fontId="58" fillId="0" borderId="8" xfId="0" applyFont="1" applyBorder="1" applyAlignment="1">
      <alignment horizontal="justify" vertical="center" wrapText="1"/>
    </xf>
    <xf numFmtId="0" fontId="58" fillId="0" borderId="1" xfId="0" applyFont="1" applyBorder="1" applyAlignment="1">
      <alignment horizontal="left" vertical="top" wrapText="1"/>
    </xf>
    <xf numFmtId="0" fontId="58" fillId="0" borderId="2" xfId="0" applyFont="1" applyBorder="1" applyAlignment="1">
      <alignment horizontal="left" vertical="top" wrapText="1"/>
    </xf>
    <xf numFmtId="0" fontId="58" fillId="0" borderId="36" xfId="0" applyFont="1" applyBorder="1" applyAlignment="1">
      <alignment horizontal="left" vertical="top" wrapText="1"/>
    </xf>
    <xf numFmtId="0" fontId="58" fillId="0" borderId="24" xfId="0" applyFont="1" applyBorder="1" applyAlignment="1">
      <alignment horizontal="left" vertical="top" wrapText="1"/>
    </xf>
    <xf numFmtId="0" fontId="58" fillId="0" borderId="0" xfId="0" applyFont="1" applyBorder="1" applyAlignment="1">
      <alignment horizontal="left" vertical="top" wrapText="1"/>
    </xf>
    <xf numFmtId="0" fontId="58" fillId="0" borderId="22" xfId="0" applyFont="1" applyBorder="1" applyAlignment="1">
      <alignment horizontal="left" vertical="top" wrapText="1"/>
    </xf>
    <xf numFmtId="0" fontId="58" fillId="0" borderId="23" xfId="0" applyFont="1" applyBorder="1" applyAlignment="1">
      <alignment horizontal="left" vertical="top" wrapText="1"/>
    </xf>
    <xf numFmtId="0" fontId="58" fillId="0" borderId="3" xfId="0" applyFont="1" applyBorder="1" applyAlignment="1">
      <alignment horizontal="left" vertical="top" wrapText="1"/>
    </xf>
    <xf numFmtId="0" fontId="58" fillId="0" borderId="8" xfId="0" applyFont="1" applyBorder="1" applyAlignment="1">
      <alignment horizontal="left" vertical="top" wrapText="1"/>
    </xf>
    <xf numFmtId="0" fontId="36" fillId="0" borderId="9" xfId="0" applyFont="1" applyBorder="1" applyAlignment="1">
      <alignment horizontal="center" vertical="center" shrinkToFi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0" fillId="0" borderId="50" xfId="0" applyBorder="1" applyAlignment="1">
      <alignment horizontal="center" vertical="center"/>
    </xf>
    <xf numFmtId="0" fontId="0" fillId="0" borderId="10" xfId="0" applyBorder="1" applyAlignment="1">
      <alignment horizontal="center" vertical="center"/>
    </xf>
    <xf numFmtId="0" fontId="37" fillId="0" borderId="50"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59" fillId="0" borderId="9" xfId="0" applyFont="1" applyBorder="1" applyAlignment="1">
      <alignment horizontal="justify" vertical="center" wrapText="1"/>
    </xf>
    <xf numFmtId="0" fontId="59" fillId="0" borderId="9" xfId="0" applyFont="1" applyBorder="1" applyAlignment="1">
      <alignment horizontal="justify" vertical="center"/>
    </xf>
    <xf numFmtId="0" fontId="59" fillId="0" borderId="0" xfId="0" applyFont="1" applyAlignment="1">
      <alignment horizontal="justify" vertical="center" wrapText="1"/>
    </xf>
    <xf numFmtId="0" fontId="59" fillId="0" borderId="0" xfId="0" applyFont="1" applyAlignment="1">
      <alignment horizontal="justify" vertical="center"/>
    </xf>
    <xf numFmtId="0" fontId="0" fillId="0" borderId="9" xfId="0" applyBorder="1" applyAlignment="1">
      <alignment horizontal="justify" vertical="center" wrapText="1"/>
    </xf>
    <xf numFmtId="0" fontId="59" fillId="0" borderId="0" xfId="0" applyFont="1" applyBorder="1" applyAlignment="1">
      <alignment horizontal="justify" vertical="top" wrapText="1"/>
    </xf>
    <xf numFmtId="0" fontId="59" fillId="0" borderId="0" xfId="0" applyFont="1" applyBorder="1" applyAlignment="1">
      <alignment horizontal="justify" vertical="top"/>
    </xf>
    <xf numFmtId="0" fontId="64" fillId="0" borderId="0" xfId="0" applyFont="1" applyAlignment="1">
      <alignment horizontal="justify" vertical="top" wrapText="1"/>
    </xf>
    <xf numFmtId="0" fontId="62" fillId="0" borderId="2" xfId="0" applyFont="1" applyBorder="1" applyAlignment="1">
      <alignment horizontal="left" vertical="center" wrapText="1"/>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36" fillId="0" borderId="10" xfId="0" applyFont="1" applyBorder="1" applyAlignment="1">
      <alignment horizontal="center" vertical="center"/>
    </xf>
    <xf numFmtId="0" fontId="4" fillId="0" borderId="0" xfId="0" applyFont="1" applyAlignment="1">
      <alignment horizontal="center" vertical="center"/>
    </xf>
    <xf numFmtId="0" fontId="24" fillId="0" borderId="141" xfId="5" applyFont="1" applyBorder="1" applyAlignment="1">
      <alignment horizontal="center" vertical="center"/>
    </xf>
    <xf numFmtId="0" fontId="24" fillId="0" borderId="142" xfId="5" applyFont="1" applyBorder="1" applyAlignment="1">
      <alignment horizontal="center" vertical="center"/>
    </xf>
  </cellXfs>
  <cellStyles count="10">
    <cellStyle name="桁区切り 2" xfId="7" xr:uid="{00000000-0005-0000-0000-000000000000}"/>
    <cellStyle name="桁区切り 2 2" xfId="9" xr:uid="{00000000-0005-0000-0000-000001000000}"/>
    <cellStyle name="標準" xfId="0" builtinId="0"/>
    <cellStyle name="標準 2" xfId="1" xr:uid="{00000000-0005-0000-0000-000003000000}"/>
    <cellStyle name="標準 2 2" xfId="2" xr:uid="{00000000-0005-0000-0000-000004000000}"/>
    <cellStyle name="標準 2 3" xfId="5" xr:uid="{00000000-0005-0000-0000-000005000000}"/>
    <cellStyle name="標準 3" xfId="3" xr:uid="{00000000-0005-0000-0000-000006000000}"/>
    <cellStyle name="標準 4" xfId="4" xr:uid="{00000000-0005-0000-0000-000007000000}"/>
    <cellStyle name="標準 7" xfId="6" xr:uid="{00000000-0005-0000-0000-000008000000}"/>
    <cellStyle name="標準 7 2" xfId="8" xr:uid="{00000000-0005-0000-0000-00000900000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FFFF"/>
      <color rgb="FF00FF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24</xdr:col>
      <xdr:colOff>91725</xdr:colOff>
      <xdr:row>31</xdr:row>
      <xdr:rowOff>195122</xdr:rowOff>
    </xdr:from>
    <xdr:to>
      <xdr:col>38</xdr:col>
      <xdr:colOff>70139</xdr:colOff>
      <xdr:row>46</xdr:row>
      <xdr:rowOff>50603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604596">
          <a:off x="4079525" y="7180122"/>
          <a:ext cx="2461264" cy="283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71</xdr:row>
      <xdr:rowOff>13607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000763"/>
          <a:ext cx="12514489" cy="128723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留意事項</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　（「校閲」⇒「シート保護の解除」をクリック。</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PW</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OK</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」をクリック。）</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・必要項目を満たしていれば、各事業所で使用するシフト表等をもって代替書類として差し支えありません。</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936626</xdr:colOff>
      <xdr:row>2</xdr:row>
      <xdr:rowOff>63500</xdr:rowOff>
    </xdr:from>
    <xdr:to>
      <xdr:col>4</xdr:col>
      <xdr:colOff>1206501</xdr:colOff>
      <xdr:row>6</xdr:row>
      <xdr:rowOff>158750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4841876" y="539750"/>
          <a:ext cx="3365500" cy="10477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3200"/>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3</xdr:row>
      <xdr:rowOff>371475</xdr:rowOff>
    </xdr:from>
    <xdr:to>
      <xdr:col>7</xdr:col>
      <xdr:colOff>558800</xdr:colOff>
      <xdr:row>7</xdr:row>
      <xdr:rowOff>95250</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6096000" y="1209675"/>
          <a:ext cx="2190750" cy="917575"/>
        </a:xfrm>
        <a:prstGeom prst="leftArrowCallout">
          <a:avLst>
            <a:gd name="adj1" fmla="val 25000"/>
            <a:gd name="adj2" fmla="val 25000"/>
            <a:gd name="adj3" fmla="val 25000"/>
            <a:gd name="adj4" fmla="val 857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算定要件適合：「○」</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算定要件不適合：「</a:t>
          </a: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533400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3" name="Text Box 3">
          <a:extLst>
            <a:ext uri="{FF2B5EF4-FFF2-40B4-BE49-F238E27FC236}">
              <a16:creationId xmlns:a16="http://schemas.microsoft.com/office/drawing/2014/main" id="{00000000-0008-0000-0A00-000003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a:off x="1504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5" name="Text Box 6">
          <a:extLst>
            <a:ext uri="{FF2B5EF4-FFF2-40B4-BE49-F238E27FC236}">
              <a16:creationId xmlns:a16="http://schemas.microsoft.com/office/drawing/2014/main" id="{00000000-0008-0000-0A00-000005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6" name="Text Box 7">
          <a:extLst>
            <a:ext uri="{FF2B5EF4-FFF2-40B4-BE49-F238E27FC236}">
              <a16:creationId xmlns:a16="http://schemas.microsoft.com/office/drawing/2014/main" id="{00000000-0008-0000-0A00-000006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7" name="Text Box 11">
          <a:extLst>
            <a:ext uri="{FF2B5EF4-FFF2-40B4-BE49-F238E27FC236}">
              <a16:creationId xmlns:a16="http://schemas.microsoft.com/office/drawing/2014/main" id="{00000000-0008-0000-0A00-000007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8" name="Text Box 12">
          <a:extLst>
            <a:ext uri="{FF2B5EF4-FFF2-40B4-BE49-F238E27FC236}">
              <a16:creationId xmlns:a16="http://schemas.microsoft.com/office/drawing/2014/main" id="{00000000-0008-0000-0A00-000008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9" name="Text Box 14">
          <a:extLst>
            <a:ext uri="{FF2B5EF4-FFF2-40B4-BE49-F238E27FC236}">
              <a16:creationId xmlns:a16="http://schemas.microsoft.com/office/drawing/2014/main" id="{00000000-0008-0000-0A00-000009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10" name="Line 16">
          <a:extLst>
            <a:ext uri="{FF2B5EF4-FFF2-40B4-BE49-F238E27FC236}">
              <a16:creationId xmlns:a16="http://schemas.microsoft.com/office/drawing/2014/main" id="{00000000-0008-0000-0A00-00000A000000}"/>
            </a:ext>
          </a:extLst>
        </xdr:cNvPr>
        <xdr:cNvSpPr>
          <a:spLocks noChangeShapeType="1"/>
        </xdr:cNvSpPr>
      </xdr:nvSpPr>
      <xdr:spPr bwMode="auto">
        <a:xfrm>
          <a:off x="1504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11" name="Text Box 17">
          <a:extLst>
            <a:ext uri="{FF2B5EF4-FFF2-40B4-BE49-F238E27FC236}">
              <a16:creationId xmlns:a16="http://schemas.microsoft.com/office/drawing/2014/main" id="{00000000-0008-0000-0A00-00000B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12" name="Text Box 18">
          <a:extLst>
            <a:ext uri="{FF2B5EF4-FFF2-40B4-BE49-F238E27FC236}">
              <a16:creationId xmlns:a16="http://schemas.microsoft.com/office/drawing/2014/main" id="{00000000-0008-0000-0A00-00000C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13" name="Text Box 22">
          <a:extLst>
            <a:ext uri="{FF2B5EF4-FFF2-40B4-BE49-F238E27FC236}">
              <a16:creationId xmlns:a16="http://schemas.microsoft.com/office/drawing/2014/main" id="{00000000-0008-0000-0A00-00000D000000}"/>
            </a:ext>
          </a:extLst>
        </xdr:cNvPr>
        <xdr:cNvSpPr txBox="1">
          <a:spLocks noChangeArrowheads="1"/>
        </xdr:cNvSpPr>
      </xdr:nvSpPr>
      <xdr:spPr bwMode="auto">
        <a:xfrm>
          <a:off x="15049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17</xdr:col>
      <xdr:colOff>204610</xdr:colOff>
      <xdr:row>3</xdr:row>
      <xdr:rowOff>218724</xdr:rowOff>
    </xdr:from>
    <xdr:to>
      <xdr:col>20</xdr:col>
      <xdr:colOff>585610</xdr:colOff>
      <xdr:row>6</xdr:row>
      <xdr:rowOff>303742</xdr:rowOff>
    </xdr:to>
    <xdr:sp macro="" textlink="">
      <xdr:nvSpPr>
        <xdr:cNvPr id="14" name="左矢印吹き出し 1">
          <a:extLst>
            <a:ext uri="{FF2B5EF4-FFF2-40B4-BE49-F238E27FC236}">
              <a16:creationId xmlns:a16="http://schemas.microsoft.com/office/drawing/2014/main" id="{B423AA18-4F5F-4385-BFC1-7D0334F7674C}"/>
            </a:ext>
          </a:extLst>
        </xdr:cNvPr>
        <xdr:cNvSpPr/>
      </xdr:nvSpPr>
      <xdr:spPr>
        <a:xfrm>
          <a:off x="7210777" y="910168"/>
          <a:ext cx="2264833" cy="1051630"/>
        </a:xfrm>
        <a:prstGeom prst="leftArrowCallout">
          <a:avLst>
            <a:gd name="adj1" fmla="val 25000"/>
            <a:gd name="adj2" fmla="val 25000"/>
            <a:gd name="adj3" fmla="val 25000"/>
            <a:gd name="adj4" fmla="val 857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該当する加算区分にのみ</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算定要件適合：「○」</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算定要件不適合：「</a:t>
          </a: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533400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5" name="Text Box 6">
          <a:extLst>
            <a:ext uri="{FF2B5EF4-FFF2-40B4-BE49-F238E27FC236}">
              <a16:creationId xmlns:a16="http://schemas.microsoft.com/office/drawing/2014/main" id="{00000000-0008-0000-0B00-000005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6" name="Text Box 7">
          <a:extLst>
            <a:ext uri="{FF2B5EF4-FFF2-40B4-BE49-F238E27FC236}">
              <a16:creationId xmlns:a16="http://schemas.microsoft.com/office/drawing/2014/main" id="{00000000-0008-0000-0B00-000006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7" name="Text Box 11">
          <a:extLst>
            <a:ext uri="{FF2B5EF4-FFF2-40B4-BE49-F238E27FC236}">
              <a16:creationId xmlns:a16="http://schemas.microsoft.com/office/drawing/2014/main" id="{00000000-0008-0000-0B00-000007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8" name="Text Box 12">
          <a:extLst>
            <a:ext uri="{FF2B5EF4-FFF2-40B4-BE49-F238E27FC236}">
              <a16:creationId xmlns:a16="http://schemas.microsoft.com/office/drawing/2014/main" id="{00000000-0008-0000-0B00-000008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9" name="Text Box 14">
          <a:extLst>
            <a:ext uri="{FF2B5EF4-FFF2-40B4-BE49-F238E27FC236}">
              <a16:creationId xmlns:a16="http://schemas.microsoft.com/office/drawing/2014/main" id="{00000000-0008-0000-0B00-000009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533400</xdr:colOff>
      <xdr:row>0</xdr:row>
      <xdr:rowOff>0</xdr:rowOff>
    </xdr:to>
    <xdr:sp macro="" textlink="">
      <xdr:nvSpPr>
        <xdr:cNvPr id="10" name="Line 16">
          <a:extLst>
            <a:ext uri="{FF2B5EF4-FFF2-40B4-BE49-F238E27FC236}">
              <a16:creationId xmlns:a16="http://schemas.microsoft.com/office/drawing/2014/main" id="{00000000-0008-0000-0B00-00000A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2438400</xdr:colOff>
      <xdr:row>0</xdr:row>
      <xdr:rowOff>0</xdr:rowOff>
    </xdr:from>
    <xdr:to>
      <xdr:col>2</xdr:col>
      <xdr:colOff>533400</xdr:colOff>
      <xdr:row>0</xdr:row>
      <xdr:rowOff>0</xdr:rowOff>
    </xdr:to>
    <xdr:sp macro="" textlink="">
      <xdr:nvSpPr>
        <xdr:cNvPr id="11" name="Text Box 17">
          <a:extLst>
            <a:ext uri="{FF2B5EF4-FFF2-40B4-BE49-F238E27FC236}">
              <a16:creationId xmlns:a16="http://schemas.microsoft.com/office/drawing/2014/main" id="{00000000-0008-0000-0B00-00000B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5029200</xdr:colOff>
      <xdr:row>0</xdr:row>
      <xdr:rowOff>0</xdr:rowOff>
    </xdr:from>
    <xdr:to>
      <xdr:col>2</xdr:col>
      <xdr:colOff>533400</xdr:colOff>
      <xdr:row>0</xdr:row>
      <xdr:rowOff>0</xdr:rowOff>
    </xdr:to>
    <xdr:sp macro="" textlink="">
      <xdr:nvSpPr>
        <xdr:cNvPr id="12" name="Text Box 18">
          <a:extLst>
            <a:ext uri="{FF2B5EF4-FFF2-40B4-BE49-F238E27FC236}">
              <a16:creationId xmlns:a16="http://schemas.microsoft.com/office/drawing/2014/main" id="{00000000-0008-0000-0B00-00000C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533400</xdr:colOff>
      <xdr:row>0</xdr:row>
      <xdr:rowOff>0</xdr:rowOff>
    </xdr:to>
    <xdr:sp macro="" textlink="">
      <xdr:nvSpPr>
        <xdr:cNvPr id="13" name="Text Box 22">
          <a:extLst>
            <a:ext uri="{FF2B5EF4-FFF2-40B4-BE49-F238E27FC236}">
              <a16:creationId xmlns:a16="http://schemas.microsoft.com/office/drawing/2014/main" id="{00000000-0008-0000-0B00-00000D000000}"/>
            </a:ext>
          </a:extLst>
        </xdr:cNvPr>
        <xdr:cNvSpPr txBox="1">
          <a:spLocks noChangeArrowheads="1"/>
        </xdr:cNvSpPr>
      </xdr:nvSpPr>
      <xdr:spPr bwMode="auto">
        <a:xfrm>
          <a:off x="12954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 name="Line 5">
          <a:extLst>
            <a:ext uri="{FF2B5EF4-FFF2-40B4-BE49-F238E27FC236}">
              <a16:creationId xmlns:a16="http://schemas.microsoft.com/office/drawing/2014/main" id="{00000000-0008-0000-0C00-000004000000}"/>
            </a:ext>
          </a:extLst>
        </xdr:cNvPr>
        <xdr:cNvSpPr>
          <a:spLocks noChangeShapeType="1"/>
        </xdr:cNvSpPr>
      </xdr:nvSpPr>
      <xdr:spPr bwMode="auto">
        <a:xfrm>
          <a:off x="1171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5" name="Text Box 6">
          <a:extLst>
            <a:ext uri="{FF2B5EF4-FFF2-40B4-BE49-F238E27FC236}">
              <a16:creationId xmlns:a16="http://schemas.microsoft.com/office/drawing/2014/main" id="{00000000-0008-0000-0C00-000005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6" name="Text Box 7">
          <a:extLst>
            <a:ext uri="{FF2B5EF4-FFF2-40B4-BE49-F238E27FC236}">
              <a16:creationId xmlns:a16="http://schemas.microsoft.com/office/drawing/2014/main" id="{00000000-0008-0000-0C00-000006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 name="Text Box 11">
          <a:extLst>
            <a:ext uri="{FF2B5EF4-FFF2-40B4-BE49-F238E27FC236}">
              <a16:creationId xmlns:a16="http://schemas.microsoft.com/office/drawing/2014/main" id="{00000000-0008-0000-0C00-000007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8" name="Text Box 12">
          <a:extLst>
            <a:ext uri="{FF2B5EF4-FFF2-40B4-BE49-F238E27FC236}">
              <a16:creationId xmlns:a16="http://schemas.microsoft.com/office/drawing/2014/main" id="{00000000-0008-0000-0C00-000008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9" name="Text Box 14">
          <a:extLst>
            <a:ext uri="{FF2B5EF4-FFF2-40B4-BE49-F238E27FC236}">
              <a16:creationId xmlns:a16="http://schemas.microsoft.com/office/drawing/2014/main" id="{00000000-0008-0000-0C00-000009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0" name="Line 16">
          <a:extLst>
            <a:ext uri="{FF2B5EF4-FFF2-40B4-BE49-F238E27FC236}">
              <a16:creationId xmlns:a16="http://schemas.microsoft.com/office/drawing/2014/main" id="{00000000-0008-0000-0C00-00000A000000}"/>
            </a:ext>
          </a:extLst>
        </xdr:cNvPr>
        <xdr:cNvSpPr>
          <a:spLocks noChangeShapeType="1"/>
        </xdr:cNvSpPr>
      </xdr:nvSpPr>
      <xdr:spPr bwMode="auto">
        <a:xfrm>
          <a:off x="1171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11" name="Text Box 17">
          <a:extLst>
            <a:ext uri="{FF2B5EF4-FFF2-40B4-BE49-F238E27FC236}">
              <a16:creationId xmlns:a16="http://schemas.microsoft.com/office/drawing/2014/main" id="{00000000-0008-0000-0C00-00000B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2" name="Text Box 18">
          <a:extLst>
            <a:ext uri="{FF2B5EF4-FFF2-40B4-BE49-F238E27FC236}">
              <a16:creationId xmlns:a16="http://schemas.microsoft.com/office/drawing/2014/main" id="{00000000-0008-0000-0C00-00000C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3" name="Text Box 22">
          <a:extLst>
            <a:ext uri="{FF2B5EF4-FFF2-40B4-BE49-F238E27FC236}">
              <a16:creationId xmlns:a16="http://schemas.microsoft.com/office/drawing/2014/main" id="{00000000-0008-0000-0C00-00000D000000}"/>
            </a:ext>
          </a:extLst>
        </xdr:cNvPr>
        <xdr:cNvSpPr txBox="1">
          <a:spLocks noChangeArrowheads="1"/>
        </xdr:cNvSpPr>
      </xdr:nvSpPr>
      <xdr:spPr bwMode="auto">
        <a:xfrm>
          <a:off x="11715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234950</xdr:colOff>
      <xdr:row>27</xdr:row>
      <xdr:rowOff>0</xdr:rowOff>
    </xdr:from>
    <xdr:to>
      <xdr:col>3</xdr:col>
      <xdr:colOff>1651000</xdr:colOff>
      <xdr:row>40</xdr:row>
      <xdr:rowOff>144920</xdr:rowOff>
    </xdr:to>
    <xdr:pic>
      <xdr:nvPicPr>
        <xdr:cNvPr id="2" name="図 1">
          <a:extLst>
            <a:ext uri="{FF2B5EF4-FFF2-40B4-BE49-F238E27FC236}">
              <a16:creationId xmlns:a16="http://schemas.microsoft.com/office/drawing/2014/main" id="{C8650917-D097-41FE-9245-7A2A6C651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400" y="8039100"/>
          <a:ext cx="3416300" cy="2291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1494366</xdr:colOff>
      <xdr:row>40</xdr:row>
      <xdr:rowOff>34278</xdr:rowOff>
    </xdr:from>
    <xdr:ext cx="1185334" cy="542456"/>
    <xdr:sp macro="" textlink="">
      <xdr:nvSpPr>
        <xdr:cNvPr id="9" name="吹き出し: 線 8">
          <a:extLst>
            <a:ext uri="{FF2B5EF4-FFF2-40B4-BE49-F238E27FC236}">
              <a16:creationId xmlns:a16="http://schemas.microsoft.com/office/drawing/2014/main" id="{A7C372D8-8DD0-49A1-B16B-5FC6AE3EA3C0}"/>
            </a:ext>
          </a:extLst>
        </xdr:cNvPr>
        <xdr:cNvSpPr/>
      </xdr:nvSpPr>
      <xdr:spPr>
        <a:xfrm>
          <a:off x="4948766" y="8638528"/>
          <a:ext cx="1185334" cy="542456"/>
        </a:xfrm>
        <a:prstGeom prst="borderCallout1">
          <a:avLst>
            <a:gd name="adj1" fmla="val 48939"/>
            <a:gd name="adj2" fmla="val -419"/>
            <a:gd name="adj3" fmla="val 136840"/>
            <a:gd name="adj4" fmla="val -21786"/>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900">
              <a:solidFill>
                <a:schemeClr val="tx1"/>
              </a:solidFill>
            </a:rPr>
            <a:t>要件の「②③いずれか必須」を満たさないため、算定不可</a:t>
          </a:r>
        </a:p>
      </xdr:txBody>
    </xdr:sp>
    <xdr:clientData/>
  </xdr:oneCellAnchor>
  <xdr:oneCellAnchor>
    <xdr:from>
      <xdr:col>3</xdr:col>
      <xdr:colOff>1486606</xdr:colOff>
      <xdr:row>44</xdr:row>
      <xdr:rowOff>85553</xdr:rowOff>
    </xdr:from>
    <xdr:ext cx="1193094" cy="692497"/>
    <xdr:sp macro="" textlink="">
      <xdr:nvSpPr>
        <xdr:cNvPr id="10" name="吹き出し: 線 9">
          <a:extLst>
            <a:ext uri="{FF2B5EF4-FFF2-40B4-BE49-F238E27FC236}">
              <a16:creationId xmlns:a16="http://schemas.microsoft.com/office/drawing/2014/main" id="{E7825F2F-148B-414E-ADFC-6C83329B5A46}"/>
            </a:ext>
          </a:extLst>
        </xdr:cNvPr>
        <xdr:cNvSpPr/>
      </xdr:nvSpPr>
      <xdr:spPr>
        <a:xfrm>
          <a:off x="4941006" y="9350203"/>
          <a:ext cx="1193094" cy="692497"/>
        </a:xfrm>
        <a:prstGeom prst="borderCallout1">
          <a:avLst>
            <a:gd name="adj1" fmla="val 48939"/>
            <a:gd name="adj2" fmla="val -419"/>
            <a:gd name="adj3" fmla="val 69680"/>
            <a:gd name="adj4" fmla="val -21786"/>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900">
              <a:solidFill>
                <a:schemeClr val="tx1"/>
              </a:solidFill>
            </a:rPr>
            <a:t>要件の「②から⑥のうちいずれか３者以上」を満たさないため、算定不可</a:t>
          </a:r>
        </a:p>
      </xdr:txBody>
    </xdr:sp>
    <xdr:clientData/>
  </xdr:oneCellAnchor>
  <xdr:twoCellAnchor>
    <xdr:from>
      <xdr:col>0</xdr:col>
      <xdr:colOff>179211</xdr:colOff>
      <xdr:row>35</xdr:row>
      <xdr:rowOff>31043</xdr:rowOff>
    </xdr:from>
    <xdr:to>
      <xdr:col>3</xdr:col>
      <xdr:colOff>1352550</xdr:colOff>
      <xdr:row>49</xdr:row>
      <xdr:rowOff>0</xdr:rowOff>
    </xdr:to>
    <xdr:grpSp>
      <xdr:nvGrpSpPr>
        <xdr:cNvPr id="12" name="グループ化 11">
          <a:extLst>
            <a:ext uri="{FF2B5EF4-FFF2-40B4-BE49-F238E27FC236}">
              <a16:creationId xmlns:a16="http://schemas.microsoft.com/office/drawing/2014/main" id="{BB3DD444-8B30-4336-9AE4-9BC61D7A5074}"/>
            </a:ext>
          </a:extLst>
        </xdr:cNvPr>
        <xdr:cNvGrpSpPr/>
      </xdr:nvGrpSpPr>
      <xdr:grpSpPr>
        <a:xfrm>
          <a:off x="179211" y="7907635"/>
          <a:ext cx="4563461" cy="2363814"/>
          <a:chOff x="77611" y="7809793"/>
          <a:chExt cx="4957234" cy="2467845"/>
        </a:xfrm>
      </xdr:grpSpPr>
      <xdr:pic>
        <xdr:nvPicPr>
          <xdr:cNvPr id="7" name="図 6">
            <a:extLst>
              <a:ext uri="{FF2B5EF4-FFF2-40B4-BE49-F238E27FC236}">
                <a16:creationId xmlns:a16="http://schemas.microsoft.com/office/drawing/2014/main" id="{8B1F1B76-11EB-411F-8516-E427196B4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11" y="7809793"/>
            <a:ext cx="4957234" cy="246784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楕円 10">
            <a:extLst>
              <a:ext uri="{FF2B5EF4-FFF2-40B4-BE49-F238E27FC236}">
                <a16:creationId xmlns:a16="http://schemas.microsoft.com/office/drawing/2014/main" id="{84393B71-2237-4FC2-9B1E-169F0D85F1BB}"/>
              </a:ext>
            </a:extLst>
          </xdr:cNvPr>
          <xdr:cNvSpPr/>
        </xdr:nvSpPr>
        <xdr:spPr>
          <a:xfrm>
            <a:off x="1041400" y="8915400"/>
            <a:ext cx="355600" cy="139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31</xdr:row>
      <xdr:rowOff>107950</xdr:rowOff>
    </xdr:from>
    <xdr:to>
      <xdr:col>3</xdr:col>
      <xdr:colOff>1943100</xdr:colOff>
      <xdr:row>43</xdr:row>
      <xdr:rowOff>160748</xdr:rowOff>
    </xdr:to>
    <xdr:pic>
      <xdr:nvPicPr>
        <xdr:cNvPr id="2" name="図 1">
          <a:extLst>
            <a:ext uri="{FF2B5EF4-FFF2-40B4-BE49-F238E27FC236}">
              <a16:creationId xmlns:a16="http://schemas.microsoft.com/office/drawing/2014/main" id="{3DC7269E-4733-4770-8EFF-F8DD96E761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90" t="2956" r="4291"/>
        <a:stretch/>
      </xdr:blipFill>
      <xdr:spPr bwMode="auto">
        <a:xfrm>
          <a:off x="438150" y="6864350"/>
          <a:ext cx="4692650" cy="203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46</xdr:row>
      <xdr:rowOff>12700</xdr:rowOff>
    </xdr:from>
    <xdr:to>
      <xdr:col>4</xdr:col>
      <xdr:colOff>469900</xdr:colOff>
      <xdr:row>52</xdr:row>
      <xdr:rowOff>116490</xdr:rowOff>
    </xdr:to>
    <xdr:pic>
      <xdr:nvPicPr>
        <xdr:cNvPr id="3" name="図 2">
          <a:extLst>
            <a:ext uri="{FF2B5EF4-FFF2-40B4-BE49-F238E27FC236}">
              <a16:creationId xmlns:a16="http://schemas.microsoft.com/office/drawing/2014/main" id="{14A8373D-3A07-466D-A01F-BDF85C62EE3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1" b="11792"/>
        <a:stretch/>
      </xdr:blipFill>
      <xdr:spPr bwMode="auto">
        <a:xfrm>
          <a:off x="57150" y="7099300"/>
          <a:ext cx="5600700" cy="109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4&#23621;&#23429;&#20171;&#35703;&#25903;&#25588;/02&#65343;&#22793;&#26356;&#23626;&#26360;&#39006;&#19968;&#24335;/&#23621;&#23429;&#20171;&#35703;&#25903;&#25588;&#12288;&#22793;&#26356;&#23626;&#20860;&#24517;&#35201;&#26360;&#3900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１変更届出書"/>
      <sheetName val="２付表10"/>
      <sheetName val="３記入方法"/>
      <sheetName val="４【例】勤務形態一覧"/>
      <sheetName val="５勤務形態一覧（１枚版）"/>
      <sheetName val="６勤務形態一覧（30名）"/>
      <sheetName val="プルダウン・リスト"/>
      <sheetName val="７参考様式３"/>
      <sheetName val="８参考様式６"/>
      <sheetName val="９参考様式６_別紙②"/>
      <sheetName val="10参考様式７"/>
    </sheetNames>
    <sheetDataSet>
      <sheetData sheetId="0"/>
      <sheetData sheetId="1"/>
      <sheetData sheetId="2"/>
      <sheetData sheetId="3"/>
      <sheetData sheetId="4"/>
      <sheetData sheetId="5"/>
      <sheetData sheetId="6"/>
      <sheetData sheetId="7">
        <row r="15">
          <cell r="C15" t="str">
            <v>管理者</v>
          </cell>
          <cell r="D15" t="str">
            <v>介護支援専門員</v>
          </cell>
          <cell r="E15" t="str">
            <v>ー</v>
          </cell>
          <cell r="F15" t="str">
            <v>ー</v>
          </cell>
          <cell r="G15" t="str">
            <v>ー</v>
          </cell>
          <cell r="H15" t="str">
            <v>ー</v>
          </cell>
          <cell r="I15" t="str">
            <v>ー</v>
          </cell>
          <cell r="J15" t="str">
            <v>ー</v>
          </cell>
          <cell r="K15" t="str">
            <v>ー</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showGridLines="0" view="pageBreakPreview" zoomScaleNormal="100" workbookViewId="0">
      <selection activeCell="A2" sqref="A2:AN2"/>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356" t="s">
        <v>473</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row>
    <row r="3" spans="1:40" ht="4.5" customHeight="1"/>
    <row r="4" spans="1:40" ht="29.25" customHeight="1">
      <c r="A4" s="357" t="s">
        <v>45</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row>
    <row r="5" spans="1:40" ht="13.8" thickBot="1"/>
    <row r="6" spans="1:40" ht="22.5" customHeight="1">
      <c r="A6" s="366" t="s">
        <v>12</v>
      </c>
      <c r="B6" s="367"/>
      <c r="C6" s="365" t="s">
        <v>0</v>
      </c>
      <c r="D6" s="365"/>
      <c r="E6" s="365"/>
      <c r="F6" s="365"/>
      <c r="G6" s="365"/>
      <c r="H6" s="365"/>
      <c r="I6" s="365"/>
      <c r="J6" s="365"/>
      <c r="K6" s="365">
        <v>1</v>
      </c>
      <c r="L6" s="365"/>
      <c r="M6" s="365"/>
      <c r="N6" s="365">
        <v>4</v>
      </c>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72"/>
    </row>
    <row r="7" spans="1:40" ht="18.75" customHeight="1">
      <c r="A7" s="368"/>
      <c r="B7" s="369"/>
      <c r="C7" s="364" t="s">
        <v>1</v>
      </c>
      <c r="D7" s="364"/>
      <c r="E7" s="364"/>
      <c r="F7" s="364"/>
      <c r="G7" s="364"/>
      <c r="H7" s="364"/>
      <c r="I7" s="364"/>
      <c r="J7" s="364"/>
      <c r="K7" s="358" t="s">
        <v>3</v>
      </c>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9"/>
    </row>
    <row r="8" spans="1:40">
      <c r="A8" s="368"/>
      <c r="B8" s="369"/>
      <c r="C8" s="398" t="s">
        <v>2</v>
      </c>
      <c r="D8" s="398"/>
      <c r="E8" s="398"/>
      <c r="F8" s="398"/>
      <c r="G8" s="398"/>
      <c r="H8" s="398"/>
      <c r="I8" s="398"/>
      <c r="J8" s="398"/>
      <c r="K8" s="360" t="s">
        <v>3</v>
      </c>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1"/>
    </row>
    <row r="9" spans="1:40" ht="16.5" customHeight="1">
      <c r="A9" s="368"/>
      <c r="B9" s="369"/>
      <c r="C9" s="399"/>
      <c r="D9" s="399"/>
      <c r="E9" s="399"/>
      <c r="F9" s="399"/>
      <c r="G9" s="399"/>
      <c r="H9" s="399"/>
      <c r="I9" s="399"/>
      <c r="J9" s="399"/>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3"/>
    </row>
    <row r="10" spans="1:40" ht="18" customHeight="1">
      <c r="A10" s="368"/>
      <c r="B10" s="369"/>
      <c r="C10" s="381" t="s">
        <v>4</v>
      </c>
      <c r="D10" s="382"/>
      <c r="E10" s="382"/>
      <c r="F10" s="382"/>
      <c r="G10" s="382"/>
      <c r="H10" s="382"/>
      <c r="I10" s="382"/>
      <c r="J10" s="383"/>
      <c r="K10" s="2"/>
      <c r="L10" s="3" t="s">
        <v>5</v>
      </c>
      <c r="M10" s="3" t="s">
        <v>6</v>
      </c>
      <c r="N10" s="374"/>
      <c r="O10" s="374"/>
      <c r="P10" s="374"/>
      <c r="Q10" s="3" t="s">
        <v>7</v>
      </c>
      <c r="R10" s="374"/>
      <c r="S10" s="374"/>
      <c r="T10" s="374"/>
      <c r="U10" s="374"/>
      <c r="V10" s="3" t="s">
        <v>8</v>
      </c>
      <c r="W10" s="3"/>
      <c r="X10" s="3"/>
      <c r="Y10" s="3"/>
      <c r="Z10" s="3"/>
      <c r="AA10" s="3"/>
      <c r="AB10" s="3"/>
      <c r="AC10" s="3"/>
      <c r="AD10" s="3"/>
      <c r="AE10" s="3"/>
      <c r="AF10" s="3"/>
      <c r="AG10" s="3"/>
      <c r="AH10" s="3"/>
      <c r="AI10" s="3"/>
      <c r="AJ10" s="3"/>
      <c r="AK10" s="3"/>
      <c r="AL10" s="3"/>
      <c r="AM10" s="3"/>
      <c r="AN10" s="4"/>
    </row>
    <row r="11" spans="1:40" ht="18" customHeight="1">
      <c r="A11" s="368"/>
      <c r="B11" s="369"/>
      <c r="C11" s="384"/>
      <c r="D11" s="385"/>
      <c r="E11" s="385"/>
      <c r="F11" s="385"/>
      <c r="G11" s="385"/>
      <c r="H11" s="385"/>
      <c r="I11" s="385"/>
      <c r="J11" s="386"/>
      <c r="K11" s="390" t="s">
        <v>3</v>
      </c>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2"/>
    </row>
    <row r="12" spans="1:40" ht="18" customHeight="1">
      <c r="A12" s="368"/>
      <c r="B12" s="369"/>
      <c r="C12" s="387"/>
      <c r="D12" s="388"/>
      <c r="E12" s="388"/>
      <c r="F12" s="388"/>
      <c r="G12" s="388"/>
      <c r="H12" s="388"/>
      <c r="I12" s="388"/>
      <c r="J12" s="389"/>
      <c r="K12" s="39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94"/>
    </row>
    <row r="13" spans="1:40" ht="18.75" customHeight="1">
      <c r="A13" s="368"/>
      <c r="B13" s="369"/>
      <c r="C13" s="373" t="s">
        <v>9</v>
      </c>
      <c r="D13" s="374"/>
      <c r="E13" s="374"/>
      <c r="F13" s="374"/>
      <c r="G13" s="374"/>
      <c r="H13" s="374"/>
      <c r="I13" s="374"/>
      <c r="J13" s="375"/>
      <c r="K13" s="395" t="s">
        <v>10</v>
      </c>
      <c r="L13" s="396"/>
      <c r="M13" s="396"/>
      <c r="N13" s="396"/>
      <c r="O13" s="396"/>
      <c r="P13" s="396"/>
      <c r="Q13" s="397"/>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80"/>
    </row>
    <row r="14" spans="1:40" ht="18" customHeight="1" thickBot="1">
      <c r="A14" s="370"/>
      <c r="B14" s="371"/>
      <c r="C14" s="376"/>
      <c r="D14" s="377"/>
      <c r="E14" s="377"/>
      <c r="F14" s="377"/>
      <c r="G14" s="377"/>
      <c r="H14" s="377"/>
      <c r="I14" s="377"/>
      <c r="J14" s="378"/>
      <c r="K14" s="402" t="s">
        <v>11</v>
      </c>
      <c r="L14" s="403"/>
      <c r="M14" s="403"/>
      <c r="N14" s="403"/>
      <c r="O14" s="403"/>
      <c r="P14" s="403"/>
      <c r="Q14" s="404"/>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1"/>
    </row>
    <row r="15" spans="1:40" ht="18" customHeight="1">
      <c r="A15" s="5"/>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row>
    <row r="16" spans="1:40" ht="9.75" customHeight="1"/>
    <row r="17" spans="2:39" ht="18.75" customHeight="1">
      <c r="S17" s="7"/>
      <c r="T17" s="353" t="s">
        <v>33</v>
      </c>
      <c r="U17" s="353"/>
      <c r="V17" s="353"/>
      <c r="W17" s="353"/>
      <c r="X17" s="353"/>
      <c r="Y17" s="353"/>
      <c r="Z17" s="353"/>
      <c r="AA17" s="355"/>
      <c r="AB17" s="355"/>
      <c r="AC17" s="355"/>
      <c r="AD17" s="355"/>
      <c r="AE17" s="8" t="s">
        <v>41</v>
      </c>
      <c r="AF17" s="355"/>
      <c r="AG17" s="355"/>
      <c r="AH17" s="355"/>
      <c r="AI17" s="8" t="s">
        <v>42</v>
      </c>
      <c r="AJ17" s="355"/>
      <c r="AK17" s="355"/>
      <c r="AL17" s="355"/>
      <c r="AM17" s="8" t="s">
        <v>43</v>
      </c>
    </row>
    <row r="18" spans="2:39" ht="18.75" customHeight="1">
      <c r="T18" s="9"/>
      <c r="U18" s="9"/>
      <c r="V18" s="9"/>
      <c r="W18" s="9"/>
      <c r="X18" s="9"/>
      <c r="Y18" s="9"/>
      <c r="Z18" s="9"/>
      <c r="AB18" s="10"/>
      <c r="AC18" s="10"/>
      <c r="AD18" s="10"/>
      <c r="AE18" s="10"/>
      <c r="AF18" s="10"/>
      <c r="AG18" s="10"/>
      <c r="AH18" s="10"/>
      <c r="AI18" s="10"/>
      <c r="AJ18" s="10"/>
      <c r="AK18" s="10"/>
      <c r="AL18" s="10"/>
      <c r="AM18" s="10"/>
    </row>
    <row r="19" spans="2:39" ht="18.75" customHeight="1">
      <c r="S19" s="7"/>
      <c r="T19" s="353" t="s">
        <v>34</v>
      </c>
      <c r="U19" s="353"/>
      <c r="V19" s="353"/>
      <c r="W19" s="353"/>
      <c r="X19" s="353"/>
      <c r="Y19" s="353"/>
      <c r="Z19" s="353"/>
      <c r="AA19" s="354"/>
      <c r="AB19" s="354"/>
      <c r="AC19" s="354"/>
      <c r="AD19" s="354"/>
      <c r="AE19" s="354"/>
      <c r="AF19" s="354"/>
      <c r="AG19" s="354"/>
      <c r="AH19" s="354"/>
      <c r="AI19" s="354"/>
      <c r="AJ19" s="354"/>
      <c r="AK19" s="354"/>
      <c r="AL19" s="354"/>
      <c r="AM19" s="354"/>
    </row>
    <row r="20" spans="2:39" ht="18.75" customHeight="1"/>
    <row r="21" spans="2:39" ht="18.75" customHeight="1">
      <c r="S21" s="11"/>
      <c r="T21" s="43"/>
      <c r="U21" s="43"/>
      <c r="V21" s="43"/>
      <c r="W21" s="43"/>
      <c r="X21" s="43"/>
      <c r="Y21" s="43"/>
      <c r="Z21" s="43"/>
      <c r="AA21" s="43"/>
      <c r="AB21" s="43"/>
      <c r="AC21" s="43"/>
      <c r="AD21" s="43"/>
      <c r="AE21" s="43"/>
      <c r="AF21" s="43"/>
      <c r="AG21" s="43"/>
      <c r="AH21" s="43"/>
      <c r="AI21" s="43"/>
      <c r="AJ21" s="43"/>
      <c r="AK21" s="43"/>
      <c r="AL21" s="43"/>
      <c r="AM21" s="43"/>
    </row>
    <row r="22" spans="2:39" ht="18" customHeight="1"/>
    <row r="23" spans="2:39" ht="18" customHeight="1">
      <c r="B23" s="1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4"/>
    </row>
    <row r="24" spans="2:39" ht="18" customHeight="1">
      <c r="B24" s="15"/>
      <c r="C24" s="351" t="s">
        <v>46</v>
      </c>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16"/>
    </row>
    <row r="25" spans="2:39" ht="18" customHeight="1">
      <c r="B25" s="15"/>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16"/>
    </row>
    <row r="26" spans="2:39" ht="18" customHeight="1">
      <c r="B26" s="15"/>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16"/>
    </row>
    <row r="27" spans="2:39" ht="18" customHeight="1">
      <c r="B27" s="15"/>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16"/>
    </row>
    <row r="28" spans="2:39" ht="18" customHeight="1">
      <c r="B28" s="15"/>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16"/>
    </row>
    <row r="29" spans="2:39" ht="18" customHeight="1">
      <c r="B29" s="15"/>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6"/>
    </row>
    <row r="30" spans="2:39" ht="18" customHeight="1">
      <c r="B30" s="15"/>
      <c r="C30" s="351" t="s">
        <v>32</v>
      </c>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16"/>
    </row>
    <row r="31" spans="2:39" ht="18" customHeight="1">
      <c r="B31" s="15"/>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16"/>
    </row>
    <row r="32" spans="2:39" ht="18" customHeight="1">
      <c r="B32" s="18"/>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19"/>
    </row>
    <row r="33" spans="34:34" ht="18" customHeight="1"/>
    <row r="34" spans="34:34" ht="18" customHeight="1"/>
    <row r="35" spans="34:34" ht="18" customHeight="1"/>
    <row r="36" spans="34:34" ht="18" customHeight="1"/>
    <row r="37" spans="34:34" ht="18" customHeight="1"/>
    <row r="38" spans="34:34" ht="18" customHeight="1"/>
    <row r="39" spans="34:34" ht="18" customHeight="1"/>
    <row r="48" spans="34:34">
      <c r="AH48" s="44" t="s">
        <v>105</v>
      </c>
    </row>
  </sheetData>
  <mergeCells count="35">
    <mergeCell ref="K6:M6"/>
    <mergeCell ref="N6:P6"/>
    <mergeCell ref="C8:J9"/>
    <mergeCell ref="R14:AN14"/>
    <mergeCell ref="C6:J6"/>
    <mergeCell ref="N10:P10"/>
    <mergeCell ref="R10:U10"/>
    <mergeCell ref="Q6:S6"/>
    <mergeCell ref="T6:V6"/>
    <mergeCell ref="AI6:AK6"/>
    <mergeCell ref="K14:Q14"/>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C30:AL32"/>
    <mergeCell ref="C24:AL28"/>
    <mergeCell ref="T17:Z17"/>
    <mergeCell ref="T19:Z19"/>
    <mergeCell ref="AA19:AM19"/>
    <mergeCell ref="AA17:AD17"/>
    <mergeCell ref="AF17:AH17"/>
    <mergeCell ref="AJ17:AL17"/>
  </mergeCells>
  <phoneticPr fontId="3"/>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7"/>
  <sheetViews>
    <sheetView showGridLines="0" view="pageBreakPreview" topLeftCell="A73" zoomScale="90" zoomScaleNormal="100" zoomScaleSheetLayoutView="90" workbookViewId="0">
      <selection activeCell="E24" sqref="E24:AH26"/>
    </sheetView>
  </sheetViews>
  <sheetFormatPr defaultColWidth="9" defaultRowHeight="18" customHeight="1"/>
  <cols>
    <col min="1" max="1" width="1.6640625" style="20" customWidth="1"/>
    <col min="2" max="41" width="2.6640625" style="20" customWidth="1"/>
    <col min="42" max="16384" width="9" style="20"/>
  </cols>
  <sheetData>
    <row r="1" spans="1:40" ht="18" customHeight="1">
      <c r="A1" s="490" t="s">
        <v>17</v>
      </c>
      <c r="B1" s="490"/>
      <c r="C1" s="491" t="s">
        <v>39</v>
      </c>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row>
    <row r="2" spans="1:40" ht="18" customHeight="1">
      <c r="A2" s="490"/>
      <c r="B2" s="490"/>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row>
    <row r="3" spans="1:40" ht="18" customHeight="1">
      <c r="B3" s="21" t="s">
        <v>15</v>
      </c>
    </row>
    <row r="4" spans="1:40" ht="18" customHeight="1">
      <c r="C4" s="20" t="s">
        <v>48</v>
      </c>
    </row>
    <row r="5" spans="1:40" ht="27" customHeight="1">
      <c r="C5" s="475" t="s">
        <v>245</v>
      </c>
      <c r="D5" s="476"/>
      <c r="E5" s="476"/>
      <c r="F5" s="477"/>
      <c r="G5" s="454" t="s">
        <v>3</v>
      </c>
      <c r="H5" s="455"/>
      <c r="I5" s="455"/>
      <c r="J5" s="455"/>
      <c r="K5" s="455"/>
      <c r="L5" s="455"/>
      <c r="M5" s="455"/>
      <c r="N5" s="455"/>
      <c r="O5" s="455"/>
      <c r="P5" s="455"/>
      <c r="Q5" s="455"/>
      <c r="R5" s="455"/>
      <c r="S5" s="455"/>
      <c r="T5" s="455"/>
      <c r="U5" s="455"/>
      <c r="V5" s="455"/>
      <c r="W5" s="456"/>
      <c r="X5" s="482" t="s">
        <v>241</v>
      </c>
      <c r="Y5" s="483"/>
      <c r="Z5" s="483"/>
      <c r="AA5" s="483"/>
      <c r="AB5" s="483"/>
      <c r="AC5" s="483"/>
      <c r="AD5" s="483"/>
      <c r="AE5" s="483"/>
      <c r="AF5" s="499"/>
      <c r="AG5" s="118"/>
      <c r="AH5" s="119"/>
      <c r="AI5" s="119"/>
      <c r="AJ5" s="119"/>
      <c r="AK5" s="119"/>
      <c r="AL5" s="119"/>
      <c r="AM5" s="119"/>
      <c r="AN5" s="120"/>
    </row>
    <row r="6" spans="1:40" ht="27" customHeight="1">
      <c r="C6" s="492" t="s">
        <v>47</v>
      </c>
      <c r="D6" s="493"/>
      <c r="E6" s="493"/>
      <c r="F6" s="493"/>
      <c r="G6" s="493"/>
      <c r="H6" s="493"/>
      <c r="I6" s="493"/>
      <c r="J6" s="493"/>
      <c r="K6" s="493"/>
      <c r="L6" s="493"/>
      <c r="M6" s="493"/>
      <c r="N6" s="493"/>
      <c r="O6" s="493"/>
      <c r="P6" s="454"/>
      <c r="Q6" s="455"/>
      <c r="R6" s="455"/>
      <c r="S6" s="455"/>
      <c r="T6" s="455"/>
      <c r="U6" s="455"/>
      <c r="V6" s="455"/>
      <c r="W6" s="456"/>
      <c r="X6" s="482" t="s">
        <v>240</v>
      </c>
      <c r="Y6" s="483"/>
      <c r="Z6" s="483"/>
      <c r="AA6" s="483"/>
      <c r="AB6" s="483"/>
      <c r="AC6" s="483"/>
      <c r="AD6" s="483"/>
      <c r="AE6" s="483"/>
      <c r="AF6" s="483"/>
      <c r="AG6" s="483"/>
      <c r="AH6" s="483"/>
      <c r="AI6" s="484" t="s">
        <v>227</v>
      </c>
      <c r="AJ6" s="485"/>
      <c r="AK6" s="485"/>
      <c r="AL6" s="485"/>
      <c r="AM6" s="485"/>
      <c r="AN6" s="486"/>
    </row>
    <row r="7" spans="1:40" ht="27" customHeight="1">
      <c r="C7" s="492" t="s">
        <v>49</v>
      </c>
      <c r="D7" s="493"/>
      <c r="E7" s="493"/>
      <c r="F7" s="493"/>
      <c r="G7" s="493"/>
      <c r="H7" s="493"/>
      <c r="I7" s="493"/>
      <c r="J7" s="493"/>
      <c r="K7" s="493"/>
      <c r="L7" s="493"/>
      <c r="M7" s="493"/>
      <c r="N7" s="493"/>
      <c r="O7" s="493"/>
      <c r="P7" s="481" t="s">
        <v>244</v>
      </c>
      <c r="Q7" s="479"/>
      <c r="R7" s="478" t="s">
        <v>242</v>
      </c>
      <c r="S7" s="478"/>
      <c r="T7" s="478"/>
      <c r="U7" s="478"/>
      <c r="V7" s="478"/>
      <c r="W7" s="478"/>
      <c r="X7" s="478"/>
      <c r="Y7" s="478"/>
      <c r="Z7" s="478"/>
      <c r="AA7" s="478"/>
      <c r="AB7" s="479" t="s">
        <v>244</v>
      </c>
      <c r="AC7" s="479"/>
      <c r="AD7" s="478" t="s">
        <v>243</v>
      </c>
      <c r="AE7" s="478"/>
      <c r="AF7" s="478"/>
      <c r="AG7" s="478"/>
      <c r="AH7" s="478"/>
      <c r="AI7" s="478"/>
      <c r="AJ7" s="478"/>
      <c r="AK7" s="478"/>
      <c r="AL7" s="478"/>
      <c r="AM7" s="478"/>
      <c r="AN7" s="480"/>
    </row>
    <row r="8" spans="1:40" ht="26.25" customHeight="1">
      <c r="C8" s="492" t="s">
        <v>44</v>
      </c>
      <c r="D8" s="493"/>
      <c r="E8" s="493"/>
      <c r="F8" s="493"/>
      <c r="G8" s="493"/>
      <c r="H8" s="493"/>
      <c r="I8" s="493"/>
      <c r="J8" s="493"/>
      <c r="K8" s="493"/>
      <c r="L8" s="493"/>
      <c r="M8" s="493"/>
      <c r="N8" s="493"/>
      <c r="O8" s="494"/>
      <c r="P8" s="455" t="s">
        <v>3</v>
      </c>
      <c r="Q8" s="455"/>
      <c r="R8" s="455"/>
      <c r="S8" s="455"/>
      <c r="T8" s="455"/>
      <c r="U8" s="455"/>
      <c r="V8" s="455"/>
      <c r="W8" s="455"/>
      <c r="X8" s="455"/>
      <c r="Y8" s="455"/>
      <c r="Z8" s="455"/>
      <c r="AA8" s="455"/>
      <c r="AB8" s="455"/>
      <c r="AC8" s="455"/>
      <c r="AD8" s="455"/>
      <c r="AE8" s="455"/>
      <c r="AF8" s="455"/>
      <c r="AG8" s="455"/>
      <c r="AH8" s="455"/>
      <c r="AI8" s="455"/>
      <c r="AJ8" s="455"/>
      <c r="AK8" s="455"/>
      <c r="AL8" s="455"/>
      <c r="AM8" s="455"/>
      <c r="AN8" s="456"/>
    </row>
    <row r="9" spans="1:40" ht="26.25" customHeight="1">
      <c r="C9" s="495" t="s">
        <v>475</v>
      </c>
      <c r="D9" s="496"/>
      <c r="E9" s="496"/>
      <c r="F9" s="496"/>
      <c r="G9" s="496"/>
      <c r="H9" s="496"/>
      <c r="I9" s="496"/>
      <c r="J9" s="496"/>
      <c r="K9" s="496"/>
      <c r="L9" s="496"/>
      <c r="M9" s="496"/>
      <c r="N9" s="496"/>
      <c r="O9" s="496"/>
      <c r="P9" s="475" t="s">
        <v>13</v>
      </c>
      <c r="Q9" s="476"/>
      <c r="R9" s="476"/>
      <c r="S9" s="477"/>
      <c r="T9" s="455" t="s">
        <v>3</v>
      </c>
      <c r="U9" s="455"/>
      <c r="V9" s="455"/>
      <c r="W9" s="455"/>
      <c r="X9" s="455"/>
      <c r="Y9" s="455"/>
      <c r="Z9" s="455"/>
      <c r="AA9" s="455"/>
      <c r="AB9" s="455"/>
      <c r="AC9" s="455"/>
      <c r="AD9" s="455"/>
      <c r="AE9" s="455"/>
      <c r="AF9" s="455"/>
      <c r="AG9" s="455"/>
      <c r="AH9" s="455"/>
      <c r="AI9" s="455"/>
      <c r="AJ9" s="455"/>
      <c r="AK9" s="455"/>
      <c r="AL9" s="455"/>
      <c r="AM9" s="455"/>
      <c r="AN9" s="456"/>
    </row>
    <row r="10" spans="1:40" ht="26.25" customHeight="1">
      <c r="C10" s="497"/>
      <c r="D10" s="498"/>
      <c r="E10" s="498"/>
      <c r="F10" s="498"/>
      <c r="G10" s="498"/>
      <c r="H10" s="498"/>
      <c r="I10" s="498"/>
      <c r="J10" s="498"/>
      <c r="K10" s="498"/>
      <c r="L10" s="498"/>
      <c r="M10" s="498"/>
      <c r="N10" s="498"/>
      <c r="O10" s="498"/>
      <c r="P10" s="475" t="s">
        <v>246</v>
      </c>
      <c r="Q10" s="476"/>
      <c r="R10" s="476"/>
      <c r="S10" s="477"/>
      <c r="T10" s="455"/>
      <c r="U10" s="455"/>
      <c r="V10" s="455"/>
      <c r="W10" s="455"/>
      <c r="X10" s="455"/>
      <c r="Y10" s="455"/>
      <c r="Z10" s="455"/>
      <c r="AA10" s="456"/>
      <c r="AB10" s="475" t="s">
        <v>14</v>
      </c>
      <c r="AC10" s="476"/>
      <c r="AD10" s="476"/>
      <c r="AE10" s="476"/>
      <c r="AF10" s="476"/>
      <c r="AG10" s="476"/>
      <c r="AH10" s="477"/>
      <c r="AI10" s="454"/>
      <c r="AJ10" s="455"/>
      <c r="AK10" s="455"/>
      <c r="AL10" s="455"/>
      <c r="AM10" s="476" t="s">
        <v>239</v>
      </c>
      <c r="AN10" s="477"/>
    </row>
    <row r="11" spans="1:40" ht="10.050000000000001" customHeight="1">
      <c r="C11" s="121"/>
      <c r="D11" s="121"/>
      <c r="E11" s="121"/>
      <c r="F11" s="121"/>
      <c r="G11" s="121"/>
      <c r="H11" s="121"/>
      <c r="I11" s="121"/>
      <c r="J11" s="121"/>
      <c r="K11" s="121"/>
      <c r="L11" s="121"/>
      <c r="M11" s="121"/>
      <c r="N11" s="121"/>
      <c r="O11" s="121"/>
      <c r="P11" s="34"/>
      <c r="Q11" s="34"/>
      <c r="R11" s="34"/>
      <c r="S11" s="34"/>
      <c r="T11" s="184"/>
      <c r="U11" s="184"/>
      <c r="V11" s="184"/>
      <c r="W11" s="184"/>
      <c r="X11" s="184"/>
      <c r="Y11" s="184"/>
      <c r="Z11" s="184"/>
      <c r="AA11" s="184"/>
      <c r="AB11" s="34"/>
      <c r="AC11" s="34"/>
      <c r="AD11" s="34"/>
      <c r="AE11" s="34"/>
      <c r="AF11" s="34"/>
      <c r="AG11" s="34"/>
      <c r="AH11" s="34"/>
      <c r="AI11" s="184"/>
      <c r="AJ11" s="184"/>
      <c r="AK11" s="184"/>
      <c r="AL11" s="184"/>
      <c r="AM11" s="34"/>
      <c r="AN11" s="34"/>
    </row>
    <row r="12" spans="1:40" ht="20.25" customHeight="1">
      <c r="C12" s="487" t="s">
        <v>476</v>
      </c>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184"/>
    </row>
    <row r="13" spans="1:40" ht="20.25" customHeight="1">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184"/>
    </row>
    <row r="14" spans="1:40" ht="20.25" customHeight="1">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184"/>
    </row>
    <row r="15" spans="1:40" ht="20.25" customHeight="1">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184"/>
    </row>
    <row r="16" spans="1:40" ht="20.25" customHeight="1">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184"/>
    </row>
    <row r="17" spans="2:40" ht="20.25" customHeight="1">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184"/>
    </row>
    <row r="18" spans="2:40" ht="20.25" customHeight="1">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183"/>
    </row>
    <row r="19" spans="2:40" ht="10.5" customHeight="1">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23"/>
    </row>
    <row r="20" spans="2:40" ht="10.050000000000001" customHeight="1" thickBot="1">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2:40" ht="18" customHeight="1" thickTop="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468" t="s">
        <v>27</v>
      </c>
      <c r="AJ21" s="469"/>
      <c r="AK21" s="469"/>
      <c r="AL21" s="469"/>
      <c r="AM21" s="469"/>
      <c r="AN21" s="470"/>
    </row>
    <row r="22" spans="2:40" ht="18" customHeight="1" thickBot="1">
      <c r="C22" s="183"/>
      <c r="D22" s="183"/>
      <c r="E22" s="183"/>
      <c r="F22" s="183"/>
      <c r="G22" s="183"/>
      <c r="H22" s="183"/>
      <c r="I22" s="183"/>
      <c r="J22" s="183"/>
      <c r="K22" s="183"/>
      <c r="L22" s="183"/>
      <c r="M22" s="183"/>
      <c r="N22" s="183"/>
      <c r="O22" s="183"/>
      <c r="P22" s="183"/>
      <c r="Q22" s="184"/>
      <c r="R22" s="184"/>
      <c r="S22" s="184"/>
      <c r="T22" s="184"/>
      <c r="U22" s="184"/>
      <c r="V22" s="184"/>
      <c r="W22" s="184"/>
      <c r="X22" s="184"/>
      <c r="Y22" s="184"/>
      <c r="Z22" s="184"/>
      <c r="AA22" s="184"/>
      <c r="AB22" s="184"/>
      <c r="AC22" s="184"/>
      <c r="AD22" s="184"/>
      <c r="AE22" s="184"/>
      <c r="AF22" s="184"/>
      <c r="AG22" s="184"/>
      <c r="AH22" s="184"/>
      <c r="AI22" s="471"/>
      <c r="AJ22" s="472"/>
      <c r="AK22" s="472"/>
      <c r="AL22" s="472"/>
      <c r="AM22" s="472"/>
      <c r="AN22" s="473"/>
    </row>
    <row r="23" spans="2:40" ht="18" customHeight="1" thickTop="1">
      <c r="B23" s="21" t="s">
        <v>50</v>
      </c>
      <c r="AI23" s="474" t="s">
        <v>28</v>
      </c>
      <c r="AJ23" s="474"/>
      <c r="AK23" s="474"/>
      <c r="AL23" s="474"/>
      <c r="AM23" s="474"/>
      <c r="AN23" s="474"/>
    </row>
    <row r="24" spans="2:40" ht="18" customHeight="1">
      <c r="C24" s="457">
        <v>1</v>
      </c>
      <c r="D24" s="457"/>
      <c r="E24" s="458" t="s">
        <v>106</v>
      </c>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60"/>
      <c r="AI24" s="467" t="s">
        <v>227</v>
      </c>
      <c r="AJ24" s="467"/>
      <c r="AK24" s="467"/>
      <c r="AL24" s="467"/>
      <c r="AM24" s="467"/>
      <c r="AN24" s="467"/>
    </row>
    <row r="25" spans="2:40" ht="18" customHeight="1">
      <c r="C25" s="457"/>
      <c r="D25" s="457"/>
      <c r="E25" s="461"/>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3"/>
      <c r="AI25" s="467"/>
      <c r="AJ25" s="467"/>
      <c r="AK25" s="467"/>
      <c r="AL25" s="467"/>
      <c r="AM25" s="467"/>
      <c r="AN25" s="467"/>
    </row>
    <row r="26" spans="2:40" ht="18" customHeight="1">
      <c r="C26" s="457"/>
      <c r="D26" s="457"/>
      <c r="E26" s="464"/>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6"/>
      <c r="AI26" s="467"/>
      <c r="AJ26" s="467"/>
      <c r="AK26" s="467"/>
      <c r="AL26" s="467"/>
      <c r="AM26" s="467"/>
      <c r="AN26" s="467"/>
    </row>
    <row r="27" spans="2:40" ht="18" customHeight="1">
      <c r="C27" s="457">
        <v>2</v>
      </c>
      <c r="D27" s="457"/>
      <c r="E27" s="458" t="s">
        <v>107</v>
      </c>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0"/>
      <c r="AI27" s="467"/>
      <c r="AJ27" s="467"/>
      <c r="AK27" s="467"/>
      <c r="AL27" s="467"/>
      <c r="AM27" s="467"/>
      <c r="AN27" s="467"/>
    </row>
    <row r="28" spans="2:40" ht="18" customHeight="1">
      <c r="C28" s="457"/>
      <c r="D28" s="457"/>
      <c r="E28" s="461"/>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3"/>
      <c r="AI28" s="467"/>
      <c r="AJ28" s="467"/>
      <c r="AK28" s="467"/>
      <c r="AL28" s="467"/>
      <c r="AM28" s="467"/>
      <c r="AN28" s="467"/>
    </row>
    <row r="29" spans="2:40" ht="18" customHeight="1">
      <c r="C29" s="457"/>
      <c r="D29" s="457"/>
      <c r="E29" s="464"/>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6"/>
      <c r="AI29" s="467"/>
      <c r="AJ29" s="467"/>
      <c r="AK29" s="467"/>
      <c r="AL29" s="467"/>
      <c r="AM29" s="467"/>
      <c r="AN29" s="467"/>
    </row>
    <row r="30" spans="2:40" ht="18" customHeight="1">
      <c r="C30" s="184"/>
      <c r="D30" s="184"/>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64"/>
      <c r="AJ30" s="164"/>
      <c r="AK30" s="164"/>
      <c r="AL30" s="164"/>
      <c r="AM30" s="164"/>
      <c r="AN30" s="164"/>
    </row>
    <row r="31" spans="2:40" ht="10.050000000000001" customHeight="1"/>
    <row r="32" spans="2:40" ht="18" customHeight="1">
      <c r="B32" s="21" t="s">
        <v>51</v>
      </c>
    </row>
    <row r="33" spans="2:33" ht="18" customHeight="1">
      <c r="C33" s="24" t="s">
        <v>224</v>
      </c>
      <c r="D33" s="24"/>
      <c r="E33" s="24"/>
      <c r="F33" s="24"/>
      <c r="G33" s="24"/>
      <c r="H33" s="24"/>
      <c r="I33" s="24"/>
      <c r="J33" s="24"/>
      <c r="K33" s="24"/>
      <c r="L33" s="24"/>
      <c r="M33" s="24"/>
      <c r="N33" s="24"/>
      <c r="O33" s="24"/>
      <c r="P33" s="24"/>
      <c r="Q33" s="24"/>
      <c r="R33" s="24"/>
      <c r="S33" s="24"/>
    </row>
    <row r="34" spans="2:33" ht="18" customHeight="1" thickBot="1">
      <c r="C34" s="25" t="s">
        <v>66</v>
      </c>
    </row>
    <row r="35" spans="2:33" ht="18" customHeight="1" thickBot="1">
      <c r="C35" s="413" t="s">
        <v>470</v>
      </c>
      <c r="D35" s="414"/>
      <c r="E35" s="414"/>
      <c r="F35" s="414"/>
      <c r="G35" s="414"/>
      <c r="H35" s="414"/>
      <c r="I35" s="415"/>
      <c r="J35" s="488"/>
      <c r="K35" s="489"/>
      <c r="L35" s="489"/>
      <c r="M35" s="123" t="s">
        <v>247</v>
      </c>
      <c r="N35" s="420"/>
      <c r="O35" s="421"/>
      <c r="P35" s="421"/>
      <c r="Q35" s="123" t="s">
        <v>247</v>
      </c>
      <c r="R35" s="420"/>
      <c r="S35" s="421"/>
      <c r="T35" s="421"/>
      <c r="U35" s="123" t="s">
        <v>247</v>
      </c>
      <c r="V35" s="420"/>
      <c r="W35" s="421"/>
      <c r="X35" s="421"/>
      <c r="Y35" s="123" t="s">
        <v>247</v>
      </c>
      <c r="Z35" s="420"/>
      <c r="AA35" s="421"/>
      <c r="AB35" s="421"/>
      <c r="AC35" s="123" t="s">
        <v>247</v>
      </c>
      <c r="AD35" s="420"/>
      <c r="AE35" s="421"/>
      <c r="AF35" s="421"/>
      <c r="AG35" s="124" t="s">
        <v>247</v>
      </c>
    </row>
    <row r="36" spans="2:33" ht="18" customHeight="1">
      <c r="C36" s="451" t="s">
        <v>52</v>
      </c>
      <c r="D36" s="452"/>
      <c r="E36" s="452"/>
      <c r="F36" s="452"/>
      <c r="G36" s="452"/>
      <c r="H36" s="452"/>
      <c r="I36" s="453"/>
      <c r="J36" s="434"/>
      <c r="K36" s="435"/>
      <c r="L36" s="435"/>
      <c r="M36" s="436"/>
      <c r="N36" s="434"/>
      <c r="O36" s="435"/>
      <c r="P36" s="435"/>
      <c r="Q36" s="436"/>
      <c r="R36" s="434"/>
      <c r="S36" s="435"/>
      <c r="T36" s="435"/>
      <c r="U36" s="436"/>
      <c r="V36" s="434"/>
      <c r="W36" s="435"/>
      <c r="X36" s="435"/>
      <c r="Y36" s="436"/>
      <c r="Z36" s="434"/>
      <c r="AA36" s="435"/>
      <c r="AB36" s="435"/>
      <c r="AC36" s="436"/>
      <c r="AD36" s="434"/>
      <c r="AE36" s="435"/>
      <c r="AF36" s="435"/>
      <c r="AG36" s="437"/>
    </row>
    <row r="37" spans="2:33" ht="18" customHeight="1" thickBot="1">
      <c r="C37" s="445" t="s">
        <v>53</v>
      </c>
      <c r="D37" s="446"/>
      <c r="E37" s="446"/>
      <c r="F37" s="446"/>
      <c r="G37" s="446"/>
      <c r="H37" s="446"/>
      <c r="I37" s="447"/>
      <c r="J37" s="438"/>
      <c r="K37" s="439"/>
      <c r="L37" s="439"/>
      <c r="M37" s="440"/>
      <c r="N37" s="438"/>
      <c r="O37" s="439"/>
      <c r="P37" s="439"/>
      <c r="Q37" s="440"/>
      <c r="R37" s="438"/>
      <c r="S37" s="439"/>
      <c r="T37" s="439"/>
      <c r="U37" s="440"/>
      <c r="V37" s="438"/>
      <c r="W37" s="439"/>
      <c r="X37" s="439"/>
      <c r="Y37" s="440"/>
      <c r="Z37" s="438"/>
      <c r="AA37" s="439"/>
      <c r="AB37" s="439"/>
      <c r="AC37" s="440"/>
      <c r="AD37" s="438"/>
      <c r="AE37" s="439"/>
      <c r="AF37" s="439"/>
      <c r="AG37" s="441"/>
    </row>
    <row r="38" spans="2:33" ht="18" customHeight="1" thickBot="1">
      <c r="C38" s="448" t="s">
        <v>54</v>
      </c>
      <c r="D38" s="449"/>
      <c r="E38" s="449"/>
      <c r="F38" s="449"/>
      <c r="G38" s="449"/>
      <c r="H38" s="449"/>
      <c r="I38" s="450"/>
      <c r="J38" s="430">
        <f>J36+J37</f>
        <v>0</v>
      </c>
      <c r="K38" s="431"/>
      <c r="L38" s="431"/>
      <c r="M38" s="432"/>
      <c r="N38" s="430">
        <f t="shared" ref="N38" si="0">N36+N37</f>
        <v>0</v>
      </c>
      <c r="O38" s="431"/>
      <c r="P38" s="431"/>
      <c r="Q38" s="432"/>
      <c r="R38" s="442">
        <f t="shared" ref="R38" si="1">R36+R37</f>
        <v>0</v>
      </c>
      <c r="S38" s="443"/>
      <c r="T38" s="443"/>
      <c r="U38" s="444"/>
      <c r="V38" s="430">
        <f t="shared" ref="V38" si="2">V36+V37</f>
        <v>0</v>
      </c>
      <c r="W38" s="431"/>
      <c r="X38" s="431"/>
      <c r="Y38" s="432"/>
      <c r="Z38" s="430">
        <f t="shared" ref="Z38" si="3">Z36+Z37</f>
        <v>0</v>
      </c>
      <c r="AA38" s="431"/>
      <c r="AB38" s="431"/>
      <c r="AC38" s="432"/>
      <c r="AD38" s="430">
        <f t="shared" ref="AD38" si="4">AD36+AD37</f>
        <v>0</v>
      </c>
      <c r="AE38" s="431"/>
      <c r="AF38" s="431"/>
      <c r="AG38" s="433"/>
    </row>
    <row r="39" spans="2:33" ht="18" customHeight="1">
      <c r="C39" s="451" t="s">
        <v>55</v>
      </c>
      <c r="D39" s="452"/>
      <c r="E39" s="452"/>
      <c r="F39" s="452"/>
      <c r="G39" s="452"/>
      <c r="H39" s="452"/>
      <c r="I39" s="453"/>
      <c r="J39" s="434"/>
      <c r="K39" s="435"/>
      <c r="L39" s="435"/>
      <c r="M39" s="436"/>
      <c r="N39" s="434"/>
      <c r="O39" s="435"/>
      <c r="P39" s="435"/>
      <c r="Q39" s="436"/>
      <c r="R39" s="434"/>
      <c r="S39" s="435"/>
      <c r="T39" s="435"/>
      <c r="U39" s="436"/>
      <c r="V39" s="434"/>
      <c r="W39" s="435"/>
      <c r="X39" s="435"/>
      <c r="Y39" s="436"/>
      <c r="Z39" s="434"/>
      <c r="AA39" s="435"/>
      <c r="AB39" s="435"/>
      <c r="AC39" s="436"/>
      <c r="AD39" s="434"/>
      <c r="AE39" s="435"/>
      <c r="AF39" s="435"/>
      <c r="AG39" s="437"/>
    </row>
    <row r="40" spans="2:33" ht="18" customHeight="1" thickBot="1">
      <c r="C40" s="445" t="s">
        <v>56</v>
      </c>
      <c r="D40" s="446"/>
      <c r="E40" s="446"/>
      <c r="F40" s="446"/>
      <c r="G40" s="446"/>
      <c r="H40" s="446"/>
      <c r="I40" s="447"/>
      <c r="J40" s="438"/>
      <c r="K40" s="439"/>
      <c r="L40" s="439"/>
      <c r="M40" s="440"/>
      <c r="N40" s="438"/>
      <c r="O40" s="439"/>
      <c r="P40" s="439"/>
      <c r="Q40" s="440"/>
      <c r="R40" s="438"/>
      <c r="S40" s="439"/>
      <c r="T40" s="439"/>
      <c r="U40" s="440"/>
      <c r="V40" s="438"/>
      <c r="W40" s="439"/>
      <c r="X40" s="439"/>
      <c r="Y40" s="440"/>
      <c r="Z40" s="438"/>
      <c r="AA40" s="439"/>
      <c r="AB40" s="439"/>
      <c r="AC40" s="440"/>
      <c r="AD40" s="438"/>
      <c r="AE40" s="439"/>
      <c r="AF40" s="439"/>
      <c r="AG40" s="441"/>
    </row>
    <row r="41" spans="2:33" ht="18" customHeight="1" thickBot="1">
      <c r="C41" s="448" t="s">
        <v>57</v>
      </c>
      <c r="D41" s="449"/>
      <c r="E41" s="449"/>
      <c r="F41" s="449"/>
      <c r="G41" s="449"/>
      <c r="H41" s="449"/>
      <c r="I41" s="450"/>
      <c r="J41" s="430">
        <f>J38+J39+J40</f>
        <v>0</v>
      </c>
      <c r="K41" s="431"/>
      <c r="L41" s="431"/>
      <c r="M41" s="432"/>
      <c r="N41" s="430">
        <f t="shared" ref="N41" si="5">N38+N39+N40</f>
        <v>0</v>
      </c>
      <c r="O41" s="431"/>
      <c r="P41" s="431"/>
      <c r="Q41" s="432"/>
      <c r="R41" s="430">
        <f t="shared" ref="R41" si="6">R38+R39+R40</f>
        <v>0</v>
      </c>
      <c r="S41" s="431"/>
      <c r="T41" s="431"/>
      <c r="U41" s="432"/>
      <c r="V41" s="430">
        <f t="shared" ref="V41" si="7">V38+V39+V40</f>
        <v>0</v>
      </c>
      <c r="W41" s="431"/>
      <c r="X41" s="431"/>
      <c r="Y41" s="432"/>
      <c r="Z41" s="430">
        <f t="shared" ref="Z41" si="8">Z38+Z39+Z40</f>
        <v>0</v>
      </c>
      <c r="AA41" s="431"/>
      <c r="AB41" s="431"/>
      <c r="AC41" s="432"/>
      <c r="AD41" s="430">
        <f t="shared" ref="AD41" si="9">AD38+AD39+AD40</f>
        <v>0</v>
      </c>
      <c r="AE41" s="431"/>
      <c r="AF41" s="431"/>
      <c r="AG41" s="433"/>
    </row>
    <row r="42" spans="2:33" ht="20.25" customHeight="1">
      <c r="C42" s="22" t="s">
        <v>58</v>
      </c>
    </row>
    <row r="43" spans="2:33" ht="20.25" customHeight="1">
      <c r="C43" s="22" t="s">
        <v>59</v>
      </c>
    </row>
    <row r="44" spans="2:33" ht="20.25" customHeight="1">
      <c r="C44" s="22" t="s">
        <v>60</v>
      </c>
    </row>
    <row r="45" spans="2:33" ht="10.050000000000001" customHeight="1"/>
    <row r="47" spans="2:33" ht="18" customHeight="1">
      <c r="B47" s="21" t="s">
        <v>75</v>
      </c>
    </row>
    <row r="48" spans="2:33" ht="18" customHeight="1">
      <c r="C48" s="24" t="s">
        <v>225</v>
      </c>
      <c r="D48" s="24"/>
      <c r="E48" s="24"/>
      <c r="F48" s="24"/>
      <c r="G48" s="24"/>
      <c r="H48" s="24"/>
      <c r="I48" s="24"/>
      <c r="J48" s="24"/>
      <c r="K48" s="24"/>
      <c r="L48" s="24"/>
      <c r="M48" s="24"/>
      <c r="N48" s="24"/>
      <c r="O48" s="24"/>
      <c r="P48" s="24"/>
      <c r="Q48" s="24"/>
      <c r="R48" s="24"/>
      <c r="S48" s="24"/>
    </row>
    <row r="49" spans="3:33" ht="18" customHeight="1" thickBot="1">
      <c r="C49" s="25" t="s">
        <v>62</v>
      </c>
    </row>
    <row r="50" spans="3:33" ht="18" customHeight="1" thickBot="1">
      <c r="C50" s="413" t="s">
        <v>470</v>
      </c>
      <c r="D50" s="414"/>
      <c r="E50" s="414"/>
      <c r="F50" s="414"/>
      <c r="G50" s="414"/>
      <c r="H50" s="414"/>
      <c r="I50" s="415"/>
      <c r="J50" s="420"/>
      <c r="K50" s="421"/>
      <c r="L50" s="421"/>
      <c r="M50" s="123" t="s">
        <v>247</v>
      </c>
      <c r="N50" s="420"/>
      <c r="O50" s="421"/>
      <c r="P50" s="421"/>
      <c r="Q50" s="123" t="s">
        <v>247</v>
      </c>
      <c r="R50" s="420"/>
      <c r="S50" s="421"/>
      <c r="T50" s="421"/>
      <c r="U50" s="123" t="s">
        <v>247</v>
      </c>
      <c r="V50" s="420"/>
      <c r="W50" s="421"/>
      <c r="X50" s="421"/>
      <c r="Y50" s="123" t="s">
        <v>247</v>
      </c>
      <c r="Z50" s="420"/>
      <c r="AA50" s="421"/>
      <c r="AB50" s="421"/>
      <c r="AC50" s="123" t="s">
        <v>247</v>
      </c>
      <c r="AD50" s="420"/>
      <c r="AE50" s="421"/>
      <c r="AF50" s="421"/>
      <c r="AG50" s="124" t="s">
        <v>247</v>
      </c>
    </row>
    <row r="51" spans="3:33" ht="18" customHeight="1">
      <c r="C51" s="422" t="s">
        <v>61</v>
      </c>
      <c r="D51" s="423"/>
      <c r="E51" s="423"/>
      <c r="F51" s="423"/>
      <c r="G51" s="423"/>
      <c r="H51" s="423"/>
      <c r="I51" s="423"/>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8"/>
    </row>
    <row r="52" spans="3:33" ht="18" customHeight="1" thickBot="1">
      <c r="C52" s="424"/>
      <c r="D52" s="425"/>
      <c r="E52" s="425"/>
      <c r="F52" s="425"/>
      <c r="G52" s="425"/>
      <c r="H52" s="425"/>
      <c r="I52" s="425"/>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9"/>
    </row>
    <row r="53" spans="3:33" ht="18" customHeight="1">
      <c r="C53" s="163"/>
      <c r="D53" s="163"/>
      <c r="E53" s="163"/>
      <c r="F53" s="163"/>
      <c r="G53" s="163"/>
      <c r="H53" s="163"/>
      <c r="I53" s="163"/>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row>
    <row r="54" spans="3:33" ht="10.050000000000001" customHeight="1"/>
    <row r="55" spans="3:33" ht="18" customHeight="1" thickBot="1">
      <c r="C55" s="24" t="s">
        <v>93</v>
      </c>
    </row>
    <row r="56" spans="3:33" ht="18" customHeight="1" thickBot="1">
      <c r="C56" s="413" t="s">
        <v>470</v>
      </c>
      <c r="D56" s="414"/>
      <c r="E56" s="414"/>
      <c r="F56" s="414"/>
      <c r="G56" s="414"/>
      <c r="H56" s="414"/>
      <c r="I56" s="415"/>
      <c r="J56" s="420"/>
      <c r="K56" s="421"/>
      <c r="L56" s="421"/>
      <c r="M56" s="123" t="s">
        <v>247</v>
      </c>
      <c r="N56" s="420"/>
      <c r="O56" s="421"/>
      <c r="P56" s="421"/>
      <c r="Q56" s="123" t="s">
        <v>247</v>
      </c>
      <c r="R56" s="420"/>
      <c r="S56" s="421"/>
      <c r="T56" s="421"/>
      <c r="U56" s="123" t="s">
        <v>247</v>
      </c>
      <c r="V56" s="420"/>
      <c r="W56" s="421"/>
      <c r="X56" s="421"/>
      <c r="Y56" s="123" t="s">
        <v>247</v>
      </c>
      <c r="Z56" s="420"/>
      <c r="AA56" s="421"/>
      <c r="AB56" s="421"/>
      <c r="AC56" s="123" t="s">
        <v>247</v>
      </c>
      <c r="AD56" s="420"/>
      <c r="AE56" s="421"/>
      <c r="AF56" s="421"/>
      <c r="AG56" s="124" t="s">
        <v>247</v>
      </c>
    </row>
    <row r="57" spans="3:33" ht="18" customHeight="1">
      <c r="C57" s="422" t="s">
        <v>63</v>
      </c>
      <c r="D57" s="423"/>
      <c r="E57" s="423"/>
      <c r="F57" s="423"/>
      <c r="G57" s="423"/>
      <c r="H57" s="423"/>
      <c r="I57" s="423"/>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8"/>
    </row>
    <row r="58" spans="3:33" ht="18" customHeight="1" thickBot="1">
      <c r="C58" s="424"/>
      <c r="D58" s="425"/>
      <c r="E58" s="425"/>
      <c r="F58" s="425"/>
      <c r="G58" s="425"/>
      <c r="H58" s="425"/>
      <c r="I58" s="425"/>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9"/>
    </row>
    <row r="59" spans="3:33" ht="18" customHeight="1">
      <c r="C59" s="163"/>
      <c r="D59" s="163"/>
      <c r="E59" s="163"/>
      <c r="F59" s="163"/>
      <c r="G59" s="163"/>
      <c r="H59" s="163"/>
      <c r="I59" s="163"/>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3:33" ht="10.050000000000001" customHeight="1"/>
    <row r="61" spans="3:33" ht="18" customHeight="1" thickBot="1">
      <c r="C61" s="24" t="s">
        <v>64</v>
      </c>
    </row>
    <row r="62" spans="3:33" ht="18" customHeight="1" thickBot="1">
      <c r="C62" s="413" t="s">
        <v>470</v>
      </c>
      <c r="D62" s="414"/>
      <c r="E62" s="414"/>
      <c r="F62" s="414"/>
      <c r="G62" s="414"/>
      <c r="H62" s="414"/>
      <c r="I62" s="415"/>
      <c r="J62" s="420"/>
      <c r="K62" s="421"/>
      <c r="L62" s="421"/>
      <c r="M62" s="123" t="s">
        <v>247</v>
      </c>
      <c r="N62" s="420"/>
      <c r="O62" s="421"/>
      <c r="P62" s="421"/>
      <c r="Q62" s="123" t="s">
        <v>247</v>
      </c>
      <c r="R62" s="420"/>
      <c r="S62" s="421"/>
      <c r="T62" s="421"/>
      <c r="U62" s="123" t="s">
        <v>247</v>
      </c>
      <c r="V62" s="420"/>
      <c r="W62" s="421"/>
      <c r="X62" s="421"/>
      <c r="Y62" s="123" t="s">
        <v>247</v>
      </c>
      <c r="Z62" s="420"/>
      <c r="AA62" s="421"/>
      <c r="AB62" s="421"/>
      <c r="AC62" s="123" t="s">
        <v>247</v>
      </c>
      <c r="AD62" s="420"/>
      <c r="AE62" s="421"/>
      <c r="AF62" s="421"/>
      <c r="AG62" s="124" t="s">
        <v>247</v>
      </c>
    </row>
    <row r="63" spans="3:33" ht="18" customHeight="1">
      <c r="C63" s="422" t="s">
        <v>65</v>
      </c>
      <c r="D63" s="423"/>
      <c r="E63" s="423"/>
      <c r="F63" s="423"/>
      <c r="G63" s="423"/>
      <c r="H63" s="423"/>
      <c r="I63" s="423"/>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11"/>
    </row>
    <row r="64" spans="3:33" ht="18" customHeight="1" thickBot="1">
      <c r="C64" s="424"/>
      <c r="D64" s="425"/>
      <c r="E64" s="425"/>
      <c r="F64" s="425"/>
      <c r="G64" s="425"/>
      <c r="H64" s="425"/>
      <c r="I64" s="425"/>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2"/>
    </row>
    <row r="65" spans="3:33" ht="18" customHeight="1">
      <c r="C65" s="22" t="s">
        <v>474</v>
      </c>
    </row>
    <row r="66" spans="3:33" ht="18" customHeight="1">
      <c r="C66" s="22" t="s">
        <v>88</v>
      </c>
    </row>
    <row r="67" spans="3:33" ht="18" customHeight="1">
      <c r="C67" s="22"/>
    </row>
    <row r="68" spans="3:33" ht="10.050000000000001" customHeight="1"/>
    <row r="69" spans="3:33" ht="18" customHeight="1" thickBot="1">
      <c r="C69" s="24" t="s">
        <v>94</v>
      </c>
    </row>
    <row r="70" spans="3:33" ht="18" customHeight="1" thickBot="1">
      <c r="C70" s="413" t="s">
        <v>470</v>
      </c>
      <c r="D70" s="414"/>
      <c r="E70" s="414"/>
      <c r="F70" s="414"/>
      <c r="G70" s="414"/>
      <c r="H70" s="414"/>
      <c r="I70" s="415"/>
      <c r="J70" s="420"/>
      <c r="K70" s="421"/>
      <c r="L70" s="421"/>
      <c r="M70" s="123" t="s">
        <v>247</v>
      </c>
      <c r="N70" s="420"/>
      <c r="O70" s="421"/>
      <c r="P70" s="421"/>
      <c r="Q70" s="123" t="s">
        <v>247</v>
      </c>
      <c r="R70" s="420"/>
      <c r="S70" s="421"/>
      <c r="T70" s="421"/>
      <c r="U70" s="123" t="s">
        <v>247</v>
      </c>
      <c r="V70" s="420"/>
      <c r="W70" s="421"/>
      <c r="X70" s="421"/>
      <c r="Y70" s="123" t="s">
        <v>247</v>
      </c>
      <c r="Z70" s="420"/>
      <c r="AA70" s="421"/>
      <c r="AB70" s="421"/>
      <c r="AC70" s="123" t="s">
        <v>247</v>
      </c>
      <c r="AD70" s="420"/>
      <c r="AE70" s="421"/>
      <c r="AF70" s="421"/>
      <c r="AG70" s="124" t="s">
        <v>247</v>
      </c>
    </row>
    <row r="71" spans="3:33" ht="18" customHeight="1">
      <c r="C71" s="405" t="s">
        <v>82</v>
      </c>
      <c r="D71" s="406"/>
      <c r="E71" s="406"/>
      <c r="F71" s="406"/>
      <c r="G71" s="406"/>
      <c r="H71" s="406"/>
      <c r="I71" s="406"/>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11"/>
    </row>
    <row r="72" spans="3:33" ht="18" customHeight="1">
      <c r="C72" s="416"/>
      <c r="D72" s="417"/>
      <c r="E72" s="417"/>
      <c r="F72" s="417"/>
      <c r="G72" s="417"/>
      <c r="H72" s="417"/>
      <c r="I72" s="417"/>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9"/>
    </row>
    <row r="73" spans="3:33" ht="18" customHeight="1">
      <c r="C73" s="405" t="s">
        <v>83</v>
      </c>
      <c r="D73" s="406"/>
      <c r="E73" s="406"/>
      <c r="F73" s="406"/>
      <c r="G73" s="406"/>
      <c r="H73" s="406"/>
      <c r="I73" s="406"/>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11"/>
    </row>
    <row r="74" spans="3:33" ht="18" customHeight="1" thickBot="1">
      <c r="C74" s="407"/>
      <c r="D74" s="408"/>
      <c r="E74" s="408"/>
      <c r="F74" s="408"/>
      <c r="G74" s="408"/>
      <c r="H74" s="408"/>
      <c r="I74" s="408"/>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2"/>
    </row>
    <row r="75" spans="3:33" ht="18" customHeight="1">
      <c r="C75" s="22" t="s">
        <v>85</v>
      </c>
    </row>
    <row r="76" spans="3:33" ht="18" customHeight="1">
      <c r="C76" s="122" t="s">
        <v>86</v>
      </c>
    </row>
    <row r="77" spans="3:33" ht="18" customHeight="1">
      <c r="C77" s="122" t="s">
        <v>87</v>
      </c>
    </row>
  </sheetData>
  <mergeCells count="145">
    <mergeCell ref="A1:B2"/>
    <mergeCell ref="C1:AN2"/>
    <mergeCell ref="C5:F5"/>
    <mergeCell ref="C6:O6"/>
    <mergeCell ref="C7:O7"/>
    <mergeCell ref="C8:O8"/>
    <mergeCell ref="C9:O10"/>
    <mergeCell ref="P9:S9"/>
    <mergeCell ref="P10:S10"/>
    <mergeCell ref="T9:AN9"/>
    <mergeCell ref="AM10:AN10"/>
    <mergeCell ref="AI10:AL10"/>
    <mergeCell ref="T10:AA10"/>
    <mergeCell ref="X5:AF5"/>
    <mergeCell ref="G5:W5"/>
    <mergeCell ref="P8:AN8"/>
    <mergeCell ref="C35:I35"/>
    <mergeCell ref="P6:W6"/>
    <mergeCell ref="C27:D29"/>
    <mergeCell ref="E27:AH29"/>
    <mergeCell ref="AI27:AN29"/>
    <mergeCell ref="AI21:AN22"/>
    <mergeCell ref="AI23:AN23"/>
    <mergeCell ref="AB10:AH10"/>
    <mergeCell ref="AI24:AN26"/>
    <mergeCell ref="E24:AH26"/>
    <mergeCell ref="C24:D26"/>
    <mergeCell ref="R7:AA7"/>
    <mergeCell ref="AB7:AC7"/>
    <mergeCell ref="AD7:AN7"/>
    <mergeCell ref="P7:Q7"/>
    <mergeCell ref="X6:AH6"/>
    <mergeCell ref="AI6:AN6"/>
    <mergeCell ref="C12:AM19"/>
    <mergeCell ref="AD35:AF35"/>
    <mergeCell ref="Z35:AB35"/>
    <mergeCell ref="V35:X35"/>
    <mergeCell ref="R35:T35"/>
    <mergeCell ref="N35:P35"/>
    <mergeCell ref="J35:L35"/>
    <mergeCell ref="C40:I40"/>
    <mergeCell ref="C41:I41"/>
    <mergeCell ref="J41:M41"/>
    <mergeCell ref="N41:Q41"/>
    <mergeCell ref="C38:I38"/>
    <mergeCell ref="C39:I39"/>
    <mergeCell ref="J39:M39"/>
    <mergeCell ref="N39:Q39"/>
    <mergeCell ref="C36:I36"/>
    <mergeCell ref="C37:I37"/>
    <mergeCell ref="J37:M37"/>
    <mergeCell ref="N37:Q37"/>
    <mergeCell ref="J36:M36"/>
    <mergeCell ref="N36:Q36"/>
    <mergeCell ref="R36:U36"/>
    <mergeCell ref="V36:Y36"/>
    <mergeCell ref="Z36:AC36"/>
    <mergeCell ref="AD36:AG36"/>
    <mergeCell ref="R37:U37"/>
    <mergeCell ref="V37:Y37"/>
    <mergeCell ref="Z37:AC37"/>
    <mergeCell ref="AD37:AG37"/>
    <mergeCell ref="J38:M38"/>
    <mergeCell ref="N38:Q38"/>
    <mergeCell ref="R38:U38"/>
    <mergeCell ref="V38:Y38"/>
    <mergeCell ref="Z38:AC38"/>
    <mergeCell ref="AD38:AG38"/>
    <mergeCell ref="R39:U39"/>
    <mergeCell ref="V39:Y39"/>
    <mergeCell ref="Z39:AC39"/>
    <mergeCell ref="AD39:AG39"/>
    <mergeCell ref="J40:M40"/>
    <mergeCell ref="N40:Q40"/>
    <mergeCell ref="R40:U40"/>
    <mergeCell ref="V40:Y40"/>
    <mergeCell ref="Z40:AC40"/>
    <mergeCell ref="AD40:AG40"/>
    <mergeCell ref="C51:I52"/>
    <mergeCell ref="J51:M52"/>
    <mergeCell ref="N51:Q52"/>
    <mergeCell ref="R51:U52"/>
    <mergeCell ref="V51:Y52"/>
    <mergeCell ref="Z51:AC52"/>
    <mergeCell ref="AD51:AG52"/>
    <mergeCell ref="R41:U41"/>
    <mergeCell ref="V41:Y41"/>
    <mergeCell ref="Z41:AC41"/>
    <mergeCell ref="AD41:AG41"/>
    <mergeCell ref="C50:I50"/>
    <mergeCell ref="AD50:AF50"/>
    <mergeCell ref="Z50:AB50"/>
    <mergeCell ref="V50:X50"/>
    <mergeCell ref="R50:T50"/>
    <mergeCell ref="N50:P50"/>
    <mergeCell ref="J50:L50"/>
    <mergeCell ref="C57:I58"/>
    <mergeCell ref="J57:M58"/>
    <mergeCell ref="N57:Q58"/>
    <mergeCell ref="R57:U58"/>
    <mergeCell ref="V57:Y58"/>
    <mergeCell ref="Z57:AC58"/>
    <mergeCell ref="AD57:AG58"/>
    <mergeCell ref="C56:I56"/>
    <mergeCell ref="AD56:AF56"/>
    <mergeCell ref="Z56:AB56"/>
    <mergeCell ref="V56:X56"/>
    <mergeCell ref="R56:T56"/>
    <mergeCell ref="N56:P56"/>
    <mergeCell ref="J56:L56"/>
    <mergeCell ref="Z63:AC64"/>
    <mergeCell ref="AD63:AG64"/>
    <mergeCell ref="C62:I62"/>
    <mergeCell ref="AD62:AF62"/>
    <mergeCell ref="Z62:AB62"/>
    <mergeCell ref="V62:X62"/>
    <mergeCell ref="R62:T62"/>
    <mergeCell ref="N62:P62"/>
    <mergeCell ref="J62:L62"/>
    <mergeCell ref="C63:I64"/>
    <mergeCell ref="J63:M64"/>
    <mergeCell ref="N63:Q64"/>
    <mergeCell ref="R63:U64"/>
    <mergeCell ref="V63:Y64"/>
    <mergeCell ref="C73:I74"/>
    <mergeCell ref="J73:M74"/>
    <mergeCell ref="N73:Q74"/>
    <mergeCell ref="R73:U74"/>
    <mergeCell ref="V73:Y74"/>
    <mergeCell ref="Z73:AC74"/>
    <mergeCell ref="AD73:AG74"/>
    <mergeCell ref="C70:I70"/>
    <mergeCell ref="C71:I72"/>
    <mergeCell ref="J71:M72"/>
    <mergeCell ref="N71:Q72"/>
    <mergeCell ref="R71:U72"/>
    <mergeCell ref="V71:Y72"/>
    <mergeCell ref="Z71:AC72"/>
    <mergeCell ref="AD71:AG72"/>
    <mergeCell ref="AD70:AF70"/>
    <mergeCell ref="Z70:AB70"/>
    <mergeCell ref="V70:X70"/>
    <mergeCell ref="R70:T70"/>
    <mergeCell ref="N70:P70"/>
    <mergeCell ref="J70:L70"/>
  </mergeCells>
  <phoneticPr fontId="3"/>
  <dataValidations disablePrompts="1" count="3">
    <dataValidation type="list" allowBlank="1" showInputMessage="1" showErrorMessage="1" sqref="AB7:AC7 P7:Q7" xr:uid="{00000000-0002-0000-0100-000000000000}">
      <formula1>"□,☑"</formula1>
    </dataValidation>
    <dataValidation type="list" allowBlank="1" showInputMessage="1" showErrorMessage="1" sqref="AI24:AN30" xr:uid="{00000000-0002-0000-0100-000001000000}">
      <formula1>"　,○,×"</formula1>
    </dataValidation>
    <dataValidation type="list" allowBlank="1" showInputMessage="1" showErrorMessage="1" sqref="AI6" xr:uid="{00000000-0002-0000-0100-000002000000}">
      <formula1>"　,有,無"</formula1>
    </dataValidation>
  </dataValidations>
  <pageMargins left="0.43307086614173229" right="0.35433070866141736" top="0.43307086614173229" bottom="0.47244094488188981" header="0.31496062992125984" footer="0.27559055118110237"/>
  <pageSetup paperSize="9" scale="92" fitToHeight="0" orientation="portrait" r:id="rId1"/>
  <headerFooter alignWithMargins="0">
    <oddFooter>&amp;C&amp;A　　　　　&amp;P/&amp;N</oddFooter>
  </headerFooter>
  <rowBreaks count="1" manualBreakCount="1">
    <brk id="4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302"/>
  <sheetViews>
    <sheetView showGridLines="0" view="pageBreakPreview" topLeftCell="A112" zoomScaleNormal="100" zoomScaleSheetLayoutView="100" workbookViewId="0">
      <selection activeCell="AE307" sqref="AE307"/>
    </sheetView>
  </sheetViews>
  <sheetFormatPr defaultColWidth="9" defaultRowHeight="18" customHeight="1"/>
  <cols>
    <col min="1" max="40" width="2.6640625" style="20" customWidth="1"/>
    <col min="41" max="16384" width="9" style="20"/>
  </cols>
  <sheetData>
    <row r="1" spans="1:40" ht="18" customHeight="1">
      <c r="A1" s="490" t="s">
        <v>25</v>
      </c>
      <c r="B1" s="490"/>
      <c r="C1" s="491" t="s">
        <v>40</v>
      </c>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row>
    <row r="2" spans="1:40" ht="18" customHeight="1" thickBot="1">
      <c r="A2" s="490"/>
      <c r="B2" s="490"/>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row>
    <row r="3" spans="1:40" ht="18" customHeight="1" thickTop="1">
      <c r="A3" s="26"/>
      <c r="B3" s="26"/>
      <c r="C3" s="27"/>
      <c r="D3" s="27"/>
      <c r="E3" s="27"/>
      <c r="F3" s="27"/>
      <c r="G3" s="27"/>
      <c r="H3" s="27"/>
      <c r="I3" s="27"/>
      <c r="J3" s="27"/>
      <c r="K3" s="27"/>
      <c r="L3" s="27"/>
      <c r="M3" s="27"/>
      <c r="N3" s="27"/>
      <c r="O3" s="27"/>
      <c r="P3" s="27"/>
      <c r="Q3" s="27"/>
      <c r="R3" s="27"/>
      <c r="S3" s="27"/>
      <c r="T3" s="27"/>
      <c r="U3" s="27"/>
      <c r="V3" s="27"/>
      <c r="W3" s="27"/>
      <c r="X3" s="27"/>
      <c r="Y3" s="27"/>
      <c r="Z3" s="27"/>
      <c r="AA3" s="28"/>
      <c r="AB3" s="29"/>
      <c r="AC3" s="30"/>
      <c r="AD3" s="30" t="s">
        <v>16</v>
      </c>
      <c r="AE3" s="30"/>
      <c r="AF3" s="30"/>
      <c r="AG3" s="30"/>
      <c r="AH3" s="30"/>
      <c r="AI3" s="468" t="s">
        <v>27</v>
      </c>
      <c r="AJ3" s="469"/>
      <c r="AK3" s="469"/>
      <c r="AL3" s="469"/>
      <c r="AM3" s="469"/>
      <c r="AN3" s="470"/>
    </row>
    <row r="4" spans="1:40" ht="18" customHeight="1" thickBot="1">
      <c r="AA4" s="31"/>
      <c r="AB4" s="32"/>
      <c r="AC4" s="41"/>
      <c r="AD4" s="41"/>
      <c r="AE4" s="41"/>
      <c r="AF4" s="41"/>
      <c r="AG4" s="41"/>
      <c r="AH4" s="41"/>
      <c r="AI4" s="471"/>
      <c r="AJ4" s="472"/>
      <c r="AK4" s="472"/>
      <c r="AL4" s="472"/>
      <c r="AM4" s="472"/>
      <c r="AN4" s="473"/>
    </row>
    <row r="5" spans="1:40" ht="18" customHeight="1" thickTop="1">
      <c r="B5" s="21" t="s">
        <v>280</v>
      </c>
      <c r="AI5" s="602" t="s">
        <v>279</v>
      </c>
      <c r="AJ5" s="602"/>
      <c r="AK5" s="602"/>
      <c r="AL5" s="602"/>
      <c r="AM5" s="602"/>
      <c r="AN5" s="602"/>
    </row>
    <row r="6" spans="1:40" ht="18" customHeight="1">
      <c r="C6" s="515">
        <v>1</v>
      </c>
      <c r="D6" s="516"/>
      <c r="E6" s="528" t="s">
        <v>108</v>
      </c>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60"/>
      <c r="AI6" s="500"/>
      <c r="AJ6" s="501"/>
      <c r="AK6" s="501"/>
      <c r="AL6" s="501"/>
      <c r="AM6" s="501"/>
      <c r="AN6" s="502"/>
    </row>
    <row r="7" spans="1:40" ht="18" customHeight="1">
      <c r="C7" s="519"/>
      <c r="D7" s="520"/>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6"/>
      <c r="AI7" s="506"/>
      <c r="AJ7" s="507"/>
      <c r="AK7" s="507"/>
      <c r="AL7" s="507"/>
      <c r="AM7" s="507"/>
      <c r="AN7" s="508"/>
    </row>
    <row r="8" spans="1:40" ht="18" customHeight="1">
      <c r="C8" s="515">
        <v>2</v>
      </c>
      <c r="D8" s="516"/>
      <c r="E8" s="521" t="s">
        <v>109</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60"/>
      <c r="AI8" s="500"/>
      <c r="AJ8" s="501"/>
      <c r="AK8" s="501"/>
      <c r="AL8" s="501"/>
      <c r="AM8" s="501"/>
      <c r="AN8" s="502"/>
    </row>
    <row r="9" spans="1:40" ht="18" customHeight="1">
      <c r="C9" s="517"/>
      <c r="D9" s="518"/>
      <c r="E9" s="461"/>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3"/>
      <c r="AI9" s="503"/>
      <c r="AJ9" s="504"/>
      <c r="AK9" s="504"/>
      <c r="AL9" s="504"/>
      <c r="AM9" s="504"/>
      <c r="AN9" s="505"/>
    </row>
    <row r="10" spans="1:40" ht="18" customHeight="1">
      <c r="C10" s="519"/>
      <c r="D10" s="520"/>
      <c r="E10" s="464"/>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6"/>
      <c r="AI10" s="506"/>
      <c r="AJ10" s="507"/>
      <c r="AK10" s="507"/>
      <c r="AL10" s="507"/>
      <c r="AM10" s="507"/>
      <c r="AN10" s="508"/>
    </row>
    <row r="11" spans="1:40" ht="18" customHeight="1">
      <c r="C11" s="515">
        <v>3</v>
      </c>
      <c r="D11" s="516"/>
      <c r="E11" s="521" t="s">
        <v>467</v>
      </c>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60"/>
      <c r="AI11" s="500"/>
      <c r="AJ11" s="501"/>
      <c r="AK11" s="501"/>
      <c r="AL11" s="501"/>
      <c r="AM11" s="501"/>
      <c r="AN11" s="502"/>
    </row>
    <row r="12" spans="1:40" ht="18" customHeight="1">
      <c r="C12" s="517"/>
      <c r="D12" s="518"/>
      <c r="E12" s="461"/>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3"/>
      <c r="AI12" s="503"/>
      <c r="AJ12" s="504"/>
      <c r="AK12" s="504"/>
      <c r="AL12" s="504"/>
      <c r="AM12" s="504"/>
      <c r="AN12" s="505"/>
    </row>
    <row r="13" spans="1:40" ht="18" customHeight="1">
      <c r="C13" s="519"/>
      <c r="D13" s="520"/>
      <c r="E13" s="464"/>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c r="AI13" s="506"/>
      <c r="AJ13" s="507"/>
      <c r="AK13" s="507"/>
      <c r="AL13" s="507"/>
      <c r="AM13" s="507"/>
      <c r="AN13" s="508"/>
    </row>
    <row r="14" spans="1:40" ht="18" customHeight="1">
      <c r="C14" s="515">
        <v>4</v>
      </c>
      <c r="D14" s="516"/>
      <c r="E14" s="521" t="s">
        <v>477</v>
      </c>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9"/>
      <c r="AI14" s="500"/>
      <c r="AJ14" s="501"/>
      <c r="AK14" s="501"/>
      <c r="AL14" s="501"/>
      <c r="AM14" s="501"/>
      <c r="AN14" s="502"/>
    </row>
    <row r="15" spans="1:40" ht="18" customHeight="1">
      <c r="C15" s="517"/>
      <c r="D15" s="518"/>
      <c r="E15" s="527"/>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30"/>
      <c r="AI15" s="503"/>
      <c r="AJ15" s="504"/>
      <c r="AK15" s="504"/>
      <c r="AL15" s="504"/>
      <c r="AM15" s="504"/>
      <c r="AN15" s="505"/>
    </row>
    <row r="16" spans="1:40" ht="18" customHeight="1">
      <c r="C16" s="517"/>
      <c r="D16" s="518"/>
      <c r="E16" s="527"/>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30"/>
      <c r="AI16" s="503"/>
      <c r="AJ16" s="504"/>
      <c r="AK16" s="504"/>
      <c r="AL16" s="504"/>
      <c r="AM16" s="504"/>
      <c r="AN16" s="505"/>
    </row>
    <row r="17" spans="2:40" ht="18" customHeight="1">
      <c r="C17" s="519"/>
      <c r="D17" s="520"/>
      <c r="E17" s="531"/>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3"/>
      <c r="AI17" s="506"/>
      <c r="AJ17" s="507"/>
      <c r="AK17" s="507"/>
      <c r="AL17" s="507"/>
      <c r="AM17" s="507"/>
      <c r="AN17" s="508"/>
    </row>
    <row r="18" spans="2:40" ht="18" customHeight="1">
      <c r="C18" s="515">
        <v>5</v>
      </c>
      <c r="D18" s="516"/>
      <c r="E18" s="521" t="s">
        <v>226</v>
      </c>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9"/>
      <c r="AI18" s="500"/>
      <c r="AJ18" s="501"/>
      <c r="AK18" s="501"/>
      <c r="AL18" s="501"/>
      <c r="AM18" s="501"/>
      <c r="AN18" s="502"/>
    </row>
    <row r="19" spans="2:40" ht="18" customHeight="1">
      <c r="C19" s="517"/>
      <c r="D19" s="518"/>
      <c r="E19" s="527"/>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30"/>
      <c r="AI19" s="503"/>
      <c r="AJ19" s="504"/>
      <c r="AK19" s="504"/>
      <c r="AL19" s="504"/>
      <c r="AM19" s="504"/>
      <c r="AN19" s="505"/>
    </row>
    <row r="20" spans="2:40" ht="18" customHeight="1">
      <c r="C20" s="519"/>
      <c r="D20" s="520"/>
      <c r="E20" s="531"/>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3"/>
      <c r="AI20" s="506"/>
      <c r="AJ20" s="507"/>
      <c r="AK20" s="507"/>
      <c r="AL20" s="507"/>
      <c r="AM20" s="507"/>
      <c r="AN20" s="508"/>
    </row>
    <row r="21" spans="2:40" ht="16.95" customHeight="1">
      <c r="C21" s="534">
        <v>6</v>
      </c>
      <c r="D21" s="535"/>
      <c r="E21" s="521" t="s">
        <v>478</v>
      </c>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9"/>
      <c r="AI21" s="500"/>
      <c r="AJ21" s="501"/>
      <c r="AK21" s="501"/>
      <c r="AL21" s="501"/>
      <c r="AM21" s="501"/>
      <c r="AN21" s="502"/>
    </row>
    <row r="22" spans="2:40" ht="16.95" customHeight="1">
      <c r="C22" s="536"/>
      <c r="D22" s="537"/>
      <c r="E22" s="527"/>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30"/>
      <c r="AI22" s="503"/>
      <c r="AJ22" s="504"/>
      <c r="AK22" s="504"/>
      <c r="AL22" s="504"/>
      <c r="AM22" s="504"/>
      <c r="AN22" s="505"/>
    </row>
    <row r="23" spans="2:40" ht="16.95" customHeight="1">
      <c r="C23" s="536"/>
      <c r="D23" s="537"/>
      <c r="E23" s="527"/>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30"/>
      <c r="AI23" s="503"/>
      <c r="AJ23" s="504"/>
      <c r="AK23" s="504"/>
      <c r="AL23" s="504"/>
      <c r="AM23" s="504"/>
      <c r="AN23" s="505"/>
    </row>
    <row r="24" spans="2:40" ht="16.95" customHeight="1">
      <c r="C24" s="536"/>
      <c r="D24" s="537"/>
      <c r="E24" s="527"/>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30"/>
      <c r="AI24" s="503"/>
      <c r="AJ24" s="504"/>
      <c r="AK24" s="504"/>
      <c r="AL24" s="504"/>
      <c r="AM24" s="504"/>
      <c r="AN24" s="505"/>
    </row>
    <row r="25" spans="2:40" ht="16.95" customHeight="1">
      <c r="C25" s="538"/>
      <c r="D25" s="539"/>
      <c r="E25" s="531"/>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3"/>
      <c r="AI25" s="506"/>
      <c r="AJ25" s="507"/>
      <c r="AK25" s="507"/>
      <c r="AL25" s="507"/>
      <c r="AM25" s="507"/>
      <c r="AN25" s="508"/>
    </row>
    <row r="26" spans="2:40" ht="16.95" customHeight="1">
      <c r="C26" s="534">
        <v>7</v>
      </c>
      <c r="D26" s="535"/>
      <c r="E26" s="521" t="s">
        <v>479</v>
      </c>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9"/>
      <c r="AI26" s="500"/>
      <c r="AJ26" s="501"/>
      <c r="AK26" s="501"/>
      <c r="AL26" s="501"/>
      <c r="AM26" s="501"/>
      <c r="AN26" s="502"/>
    </row>
    <row r="27" spans="2:40" ht="16.95" customHeight="1">
      <c r="C27" s="536"/>
      <c r="D27" s="537"/>
      <c r="E27" s="527"/>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30"/>
      <c r="AI27" s="503"/>
      <c r="AJ27" s="504"/>
      <c r="AK27" s="504"/>
      <c r="AL27" s="504"/>
      <c r="AM27" s="504"/>
      <c r="AN27" s="505"/>
    </row>
    <row r="28" spans="2:40" ht="16.95" customHeight="1">
      <c r="C28" s="536"/>
      <c r="D28" s="537"/>
      <c r="E28" s="527"/>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30"/>
      <c r="AI28" s="503"/>
      <c r="AJ28" s="504"/>
      <c r="AK28" s="504"/>
      <c r="AL28" s="504"/>
      <c r="AM28" s="504"/>
      <c r="AN28" s="505"/>
    </row>
    <row r="29" spans="2:40" ht="16.95" customHeight="1">
      <c r="C29" s="536"/>
      <c r="D29" s="537"/>
      <c r="E29" s="527"/>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30"/>
      <c r="AI29" s="503"/>
      <c r="AJ29" s="504"/>
      <c r="AK29" s="504"/>
      <c r="AL29" s="504"/>
      <c r="AM29" s="504"/>
      <c r="AN29" s="505"/>
    </row>
    <row r="30" spans="2:40" ht="16.95" customHeight="1">
      <c r="C30" s="538"/>
      <c r="D30" s="539"/>
      <c r="E30" s="531"/>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3"/>
      <c r="AI30" s="506"/>
      <c r="AJ30" s="507"/>
      <c r="AK30" s="507"/>
      <c r="AL30" s="507"/>
      <c r="AM30" s="507"/>
      <c r="AN30" s="508"/>
    </row>
    <row r="31" spans="2:40" ht="10.050000000000001" customHeight="1">
      <c r="C31" s="36"/>
      <c r="D31" s="36"/>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6"/>
      <c r="AJ31" s="36"/>
      <c r="AK31" s="36"/>
      <c r="AL31" s="36"/>
      <c r="AM31" s="36"/>
      <c r="AN31" s="36"/>
    </row>
    <row r="32" spans="2:40" ht="18" customHeight="1">
      <c r="B32" s="21" t="s">
        <v>281</v>
      </c>
      <c r="C32" s="36"/>
      <c r="D32" s="36"/>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6"/>
      <c r="AJ32" s="36"/>
      <c r="AK32" s="36"/>
      <c r="AL32" s="36"/>
      <c r="AM32" s="36"/>
      <c r="AN32" s="36"/>
    </row>
    <row r="33" spans="2:40" ht="18" customHeight="1">
      <c r="C33" s="515">
        <v>8</v>
      </c>
      <c r="D33" s="516"/>
      <c r="E33" s="521" t="s">
        <v>110</v>
      </c>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60"/>
      <c r="AI33" s="500"/>
      <c r="AJ33" s="501"/>
      <c r="AK33" s="501"/>
      <c r="AL33" s="501"/>
      <c r="AM33" s="501"/>
      <c r="AN33" s="502"/>
    </row>
    <row r="34" spans="2:40" ht="18" customHeight="1">
      <c r="C34" s="519"/>
      <c r="D34" s="520"/>
      <c r="E34" s="464"/>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c r="AI34" s="506"/>
      <c r="AJ34" s="507"/>
      <c r="AK34" s="507"/>
      <c r="AL34" s="507"/>
      <c r="AM34" s="507"/>
      <c r="AN34" s="508"/>
    </row>
    <row r="35" spans="2:40" ht="10.050000000000001" customHeight="1">
      <c r="C35" s="170"/>
      <c r="D35" s="170"/>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41"/>
      <c r="AJ35" s="41"/>
      <c r="AK35" s="41"/>
      <c r="AL35" s="41"/>
      <c r="AM35" s="41"/>
      <c r="AN35" s="41"/>
    </row>
    <row r="36" spans="2:40" ht="18" customHeight="1">
      <c r="B36" s="21" t="s">
        <v>289</v>
      </c>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row>
    <row r="37" spans="2:40" ht="18" customHeight="1">
      <c r="C37" s="515">
        <v>9</v>
      </c>
      <c r="D37" s="569"/>
      <c r="E37" s="521" t="s">
        <v>111</v>
      </c>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60"/>
      <c r="AI37" s="500"/>
      <c r="AJ37" s="501"/>
      <c r="AK37" s="501"/>
      <c r="AL37" s="501"/>
      <c r="AM37" s="501"/>
      <c r="AN37" s="502"/>
    </row>
    <row r="38" spans="2:40" ht="18" customHeight="1">
      <c r="C38" s="517"/>
      <c r="D38" s="576"/>
      <c r="E38" s="461"/>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3"/>
      <c r="AI38" s="503"/>
      <c r="AJ38" s="504"/>
      <c r="AK38" s="504"/>
      <c r="AL38" s="504"/>
      <c r="AM38" s="504"/>
      <c r="AN38" s="505"/>
    </row>
    <row r="39" spans="2:40" ht="18" customHeight="1">
      <c r="C39" s="519"/>
      <c r="D39" s="570"/>
      <c r="E39" s="46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6"/>
      <c r="AI39" s="506"/>
      <c r="AJ39" s="507"/>
      <c r="AK39" s="507"/>
      <c r="AL39" s="507"/>
      <c r="AM39" s="507"/>
      <c r="AN39" s="508"/>
    </row>
    <row r="40" spans="2:40" ht="10.050000000000001" customHeight="1">
      <c r="C40" s="36"/>
      <c r="D40" s="36"/>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6"/>
      <c r="AJ40" s="36"/>
      <c r="AK40" s="36"/>
      <c r="AL40" s="36"/>
      <c r="AM40" s="36"/>
      <c r="AN40" s="36"/>
    </row>
    <row r="41" spans="2:40" ht="18" customHeight="1">
      <c r="B41" s="21" t="s">
        <v>282</v>
      </c>
      <c r="C41" s="36"/>
      <c r="D41" s="36"/>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6"/>
      <c r="AJ41" s="36"/>
      <c r="AK41" s="36"/>
      <c r="AL41" s="36"/>
      <c r="AM41" s="36"/>
      <c r="AN41" s="36"/>
    </row>
    <row r="42" spans="2:40" ht="18" customHeight="1">
      <c r="C42" s="515">
        <v>10</v>
      </c>
      <c r="D42" s="516"/>
      <c r="E42" s="521" t="s">
        <v>112</v>
      </c>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60"/>
      <c r="AI42" s="500"/>
      <c r="AJ42" s="501"/>
      <c r="AK42" s="501"/>
      <c r="AL42" s="501"/>
      <c r="AM42" s="501"/>
      <c r="AN42" s="502"/>
    </row>
    <row r="43" spans="2:40" ht="18" customHeight="1">
      <c r="C43" s="517"/>
      <c r="D43" s="518"/>
      <c r="E43" s="461"/>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3"/>
      <c r="AI43" s="503"/>
      <c r="AJ43" s="504"/>
      <c r="AK43" s="504"/>
      <c r="AL43" s="504"/>
      <c r="AM43" s="504"/>
      <c r="AN43" s="505"/>
    </row>
    <row r="44" spans="2:40" ht="18" customHeight="1">
      <c r="C44" s="519"/>
      <c r="D44" s="520"/>
      <c r="E44" s="464"/>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c r="AI44" s="506"/>
      <c r="AJ44" s="507"/>
      <c r="AK44" s="507"/>
      <c r="AL44" s="507"/>
      <c r="AM44" s="507"/>
      <c r="AN44" s="508"/>
    </row>
    <row r="45" spans="2:40" ht="10.050000000000001" customHeight="1">
      <c r="C45" s="170"/>
      <c r="D45" s="170"/>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6"/>
      <c r="AJ45" s="36"/>
      <c r="AK45" s="36"/>
      <c r="AL45" s="36"/>
      <c r="AM45" s="36"/>
      <c r="AN45" s="36"/>
    </row>
    <row r="46" spans="2:40" ht="18" customHeight="1">
      <c r="B46" s="21" t="s">
        <v>283</v>
      </c>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row>
    <row r="47" spans="2:40" ht="18" customHeight="1">
      <c r="C47" s="515">
        <v>11</v>
      </c>
      <c r="D47" s="516"/>
      <c r="E47" s="521" t="s">
        <v>113</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c r="AI47" s="601"/>
      <c r="AJ47" s="601"/>
      <c r="AK47" s="601"/>
      <c r="AL47" s="601"/>
      <c r="AM47" s="601"/>
      <c r="AN47" s="601"/>
    </row>
    <row r="48" spans="2:40" ht="18" customHeight="1">
      <c r="C48" s="517"/>
      <c r="D48" s="518"/>
      <c r="E48" s="461"/>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3"/>
      <c r="AI48" s="601"/>
      <c r="AJ48" s="601"/>
      <c r="AK48" s="601"/>
      <c r="AL48" s="601"/>
      <c r="AM48" s="601"/>
      <c r="AN48" s="601"/>
    </row>
    <row r="49" spans="2:40" ht="18" customHeight="1">
      <c r="C49" s="519"/>
      <c r="D49" s="520"/>
      <c r="E49" s="464"/>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6"/>
      <c r="AI49" s="601"/>
      <c r="AJ49" s="601"/>
      <c r="AK49" s="601"/>
      <c r="AL49" s="601"/>
      <c r="AM49" s="601"/>
      <c r="AN49" s="601"/>
    </row>
    <row r="50" spans="2:40" ht="18" customHeight="1">
      <c r="C50" s="515">
        <v>12</v>
      </c>
      <c r="D50" s="516"/>
      <c r="E50" s="521" t="s">
        <v>114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60"/>
      <c r="AI50" s="500"/>
      <c r="AJ50" s="501"/>
      <c r="AK50" s="501"/>
      <c r="AL50" s="501"/>
      <c r="AM50" s="501"/>
      <c r="AN50" s="502"/>
    </row>
    <row r="51" spans="2:40" ht="18" customHeight="1">
      <c r="C51" s="517"/>
      <c r="D51" s="518"/>
      <c r="E51" s="461"/>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3"/>
      <c r="AI51" s="503"/>
      <c r="AJ51" s="504"/>
      <c r="AK51" s="504"/>
      <c r="AL51" s="504"/>
      <c r="AM51" s="504"/>
      <c r="AN51" s="505"/>
    </row>
    <row r="52" spans="2:40" ht="18" customHeight="1">
      <c r="C52" s="519"/>
      <c r="D52" s="520"/>
      <c r="E52" s="464"/>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6"/>
      <c r="AI52" s="506"/>
      <c r="AJ52" s="507"/>
      <c r="AK52" s="507"/>
      <c r="AL52" s="507"/>
      <c r="AM52" s="507"/>
      <c r="AN52" s="508"/>
    </row>
    <row r="53" spans="2:40" ht="13.2">
      <c r="C53" s="36"/>
      <c r="D53" s="36"/>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6"/>
      <c r="AJ53" s="36"/>
      <c r="AK53" s="36"/>
      <c r="AL53" s="36"/>
      <c r="AM53" s="36"/>
      <c r="AN53" s="36"/>
    </row>
    <row r="54" spans="2:40" ht="18" customHeight="1">
      <c r="B54" s="21" t="s">
        <v>284</v>
      </c>
      <c r="C54" s="36"/>
      <c r="D54" s="36"/>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6"/>
      <c r="AJ54" s="36"/>
      <c r="AK54" s="36"/>
      <c r="AL54" s="36"/>
      <c r="AM54" s="36"/>
      <c r="AN54" s="36"/>
    </row>
    <row r="55" spans="2:40" ht="18" customHeight="1">
      <c r="C55" s="515">
        <v>13</v>
      </c>
      <c r="D55" s="516"/>
      <c r="E55" s="521" t="s">
        <v>115</v>
      </c>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60"/>
      <c r="AI55" s="601"/>
      <c r="AJ55" s="601"/>
      <c r="AK55" s="601"/>
      <c r="AL55" s="601"/>
      <c r="AM55" s="601"/>
      <c r="AN55" s="601"/>
    </row>
    <row r="56" spans="2:40" ht="18" customHeight="1">
      <c r="C56" s="517"/>
      <c r="D56" s="518"/>
      <c r="E56" s="461"/>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3"/>
      <c r="AI56" s="601"/>
      <c r="AJ56" s="601"/>
      <c r="AK56" s="601"/>
      <c r="AL56" s="601"/>
      <c r="AM56" s="601"/>
      <c r="AN56" s="601"/>
    </row>
    <row r="57" spans="2:40" ht="18" customHeight="1">
      <c r="C57" s="519"/>
      <c r="D57" s="520"/>
      <c r="E57" s="464"/>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6"/>
      <c r="AI57" s="601"/>
      <c r="AJ57" s="601"/>
      <c r="AK57" s="601"/>
      <c r="AL57" s="601"/>
      <c r="AM57" s="601"/>
      <c r="AN57" s="601"/>
    </row>
    <row r="58" spans="2:40" ht="10.050000000000001" customHeight="1">
      <c r="C58" s="170"/>
      <c r="D58" s="170"/>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6"/>
      <c r="AJ58" s="36"/>
      <c r="AK58" s="36"/>
      <c r="AL58" s="36"/>
      <c r="AM58" s="36"/>
      <c r="AN58" s="36"/>
    </row>
    <row r="59" spans="2:40" ht="18" customHeight="1">
      <c r="B59" s="21" t="s">
        <v>285</v>
      </c>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row>
    <row r="60" spans="2:40" ht="18" customHeight="1">
      <c r="C60" s="534">
        <v>14</v>
      </c>
      <c r="D60" s="535"/>
      <c r="E60" s="521" t="s">
        <v>324</v>
      </c>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60"/>
      <c r="AI60" s="500"/>
      <c r="AJ60" s="501"/>
      <c r="AK60" s="501"/>
      <c r="AL60" s="501"/>
      <c r="AM60" s="501"/>
      <c r="AN60" s="502"/>
    </row>
    <row r="61" spans="2:40" ht="18" customHeight="1">
      <c r="C61" s="536"/>
      <c r="D61" s="537"/>
      <c r="E61" s="461"/>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3"/>
      <c r="AI61" s="503"/>
      <c r="AJ61" s="504"/>
      <c r="AK61" s="504"/>
      <c r="AL61" s="504"/>
      <c r="AM61" s="504"/>
      <c r="AN61" s="505"/>
    </row>
    <row r="62" spans="2:40" ht="18" customHeight="1">
      <c r="C62" s="538"/>
      <c r="D62" s="539"/>
      <c r="E62" s="464"/>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6"/>
      <c r="AI62" s="506"/>
      <c r="AJ62" s="507"/>
      <c r="AK62" s="507"/>
      <c r="AL62" s="507"/>
      <c r="AM62" s="507"/>
      <c r="AN62" s="508"/>
    </row>
    <row r="63" spans="2:40" ht="18" customHeight="1">
      <c r="C63" s="534">
        <v>15</v>
      </c>
      <c r="D63" s="535"/>
      <c r="E63" s="521" t="s">
        <v>116</v>
      </c>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60"/>
      <c r="AI63" s="500"/>
      <c r="AJ63" s="501"/>
      <c r="AK63" s="501"/>
      <c r="AL63" s="501"/>
      <c r="AM63" s="501"/>
      <c r="AN63" s="502"/>
    </row>
    <row r="64" spans="2:40" ht="18" customHeight="1">
      <c r="C64" s="536"/>
      <c r="D64" s="537"/>
      <c r="E64" s="461"/>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3"/>
      <c r="AI64" s="503"/>
      <c r="AJ64" s="504"/>
      <c r="AK64" s="504"/>
      <c r="AL64" s="504"/>
      <c r="AM64" s="504"/>
      <c r="AN64" s="505"/>
    </row>
    <row r="65" spans="2:40" ht="18" customHeight="1">
      <c r="C65" s="536"/>
      <c r="D65" s="537"/>
      <c r="E65" s="461"/>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3"/>
      <c r="AI65" s="503"/>
      <c r="AJ65" s="504"/>
      <c r="AK65" s="504"/>
      <c r="AL65" s="504"/>
      <c r="AM65" s="504"/>
      <c r="AN65" s="505"/>
    </row>
    <row r="66" spans="2:40" ht="18" customHeight="1">
      <c r="C66" s="538"/>
      <c r="D66" s="539"/>
      <c r="E66" s="464"/>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6"/>
      <c r="AI66" s="506"/>
      <c r="AJ66" s="507"/>
      <c r="AK66" s="507"/>
      <c r="AL66" s="507"/>
      <c r="AM66" s="507"/>
      <c r="AN66" s="508"/>
    </row>
    <row r="67" spans="2:40" ht="10.050000000000001" customHeight="1">
      <c r="C67" s="170"/>
      <c r="D67" s="170"/>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41"/>
      <c r="AJ67" s="41"/>
      <c r="AK67" s="41"/>
      <c r="AL67" s="41"/>
      <c r="AM67" s="41"/>
      <c r="AN67" s="41"/>
    </row>
    <row r="68" spans="2:40" ht="18" customHeight="1">
      <c r="B68" s="21" t="s">
        <v>286</v>
      </c>
      <c r="C68" s="170"/>
      <c r="D68" s="170"/>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41"/>
      <c r="AJ68" s="41"/>
      <c r="AK68" s="41"/>
      <c r="AL68" s="41"/>
      <c r="AM68" s="41"/>
      <c r="AN68" s="41"/>
    </row>
    <row r="69" spans="2:40" ht="18" customHeight="1">
      <c r="C69" s="515">
        <v>16</v>
      </c>
      <c r="D69" s="516"/>
      <c r="E69" s="521" t="s">
        <v>323</v>
      </c>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60"/>
      <c r="AI69" s="500"/>
      <c r="AJ69" s="501"/>
      <c r="AK69" s="501"/>
      <c r="AL69" s="501"/>
      <c r="AM69" s="501"/>
      <c r="AN69" s="502"/>
    </row>
    <row r="70" spans="2:40" ht="18" customHeight="1">
      <c r="C70" s="517"/>
      <c r="D70" s="518"/>
      <c r="E70" s="461"/>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3"/>
      <c r="AI70" s="503"/>
      <c r="AJ70" s="504"/>
      <c r="AK70" s="504"/>
      <c r="AL70" s="504"/>
      <c r="AM70" s="504"/>
      <c r="AN70" s="505"/>
    </row>
    <row r="71" spans="2:40" ht="18" customHeight="1">
      <c r="C71" s="519"/>
      <c r="D71" s="520"/>
      <c r="E71" s="464"/>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6"/>
      <c r="AI71" s="506"/>
      <c r="AJ71" s="507"/>
      <c r="AK71" s="507"/>
      <c r="AL71" s="507"/>
      <c r="AM71" s="507"/>
      <c r="AN71" s="508"/>
    </row>
    <row r="72" spans="2:40" ht="10.050000000000001" customHeight="1">
      <c r="C72" s="36"/>
      <c r="D72" s="36"/>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41"/>
      <c r="AJ72" s="41"/>
      <c r="AK72" s="41"/>
      <c r="AL72" s="41"/>
      <c r="AM72" s="41"/>
      <c r="AN72" s="41"/>
    </row>
    <row r="73" spans="2:40" ht="18" customHeight="1">
      <c r="B73" s="21" t="s">
        <v>287</v>
      </c>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row>
    <row r="74" spans="2:40" ht="18" customHeight="1">
      <c r="C74" s="515">
        <v>17</v>
      </c>
      <c r="D74" s="516"/>
      <c r="E74" s="521" t="s">
        <v>117</v>
      </c>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9"/>
      <c r="AI74" s="591"/>
      <c r="AJ74" s="592"/>
      <c r="AK74" s="592"/>
      <c r="AL74" s="592"/>
      <c r="AM74" s="592"/>
      <c r="AN74" s="593"/>
    </row>
    <row r="75" spans="2:40" ht="18" customHeight="1">
      <c r="C75" s="517"/>
      <c r="D75" s="518"/>
      <c r="E75" s="527"/>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30"/>
      <c r="AI75" s="594"/>
      <c r="AJ75" s="595"/>
      <c r="AK75" s="595"/>
      <c r="AL75" s="595"/>
      <c r="AM75" s="595"/>
      <c r="AN75" s="596"/>
    </row>
    <row r="76" spans="2:40" ht="18" customHeight="1">
      <c r="C76" s="519"/>
      <c r="D76" s="520"/>
      <c r="E76" s="531"/>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3"/>
      <c r="AI76" s="597"/>
      <c r="AJ76" s="598"/>
      <c r="AK76" s="598"/>
      <c r="AL76" s="598"/>
      <c r="AM76" s="598"/>
      <c r="AN76" s="599"/>
    </row>
    <row r="77" spans="2:40" ht="18" customHeight="1">
      <c r="C77" s="515">
        <v>18</v>
      </c>
      <c r="D77" s="516"/>
      <c r="E77" s="521" t="s">
        <v>576</v>
      </c>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9"/>
      <c r="AI77" s="591"/>
      <c r="AJ77" s="592"/>
      <c r="AK77" s="592"/>
      <c r="AL77" s="592"/>
      <c r="AM77" s="592"/>
      <c r="AN77" s="593"/>
    </row>
    <row r="78" spans="2:40" ht="18" customHeight="1">
      <c r="C78" s="517"/>
      <c r="D78" s="518"/>
      <c r="E78" s="527"/>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30"/>
      <c r="AI78" s="594"/>
      <c r="AJ78" s="595"/>
      <c r="AK78" s="595"/>
      <c r="AL78" s="595"/>
      <c r="AM78" s="595"/>
      <c r="AN78" s="596"/>
    </row>
    <row r="79" spans="2:40" ht="18" customHeight="1">
      <c r="C79" s="519"/>
      <c r="D79" s="520"/>
      <c r="E79" s="531"/>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3"/>
      <c r="AI79" s="597"/>
      <c r="AJ79" s="598"/>
      <c r="AK79" s="598"/>
      <c r="AL79" s="598"/>
      <c r="AM79" s="598"/>
      <c r="AN79" s="599"/>
    </row>
    <row r="80" spans="2:40" ht="10.050000000000001" customHeight="1">
      <c r="C80" s="107"/>
      <c r="D80" s="107"/>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9"/>
      <c r="AJ80" s="109"/>
      <c r="AK80" s="109"/>
      <c r="AL80" s="109"/>
      <c r="AM80" s="109"/>
      <c r="AN80" s="109"/>
    </row>
    <row r="81" spans="2:40" ht="18" customHeight="1">
      <c r="C81" s="36"/>
      <c r="D81" s="36"/>
      <c r="E81" s="600" t="s">
        <v>480</v>
      </c>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row>
    <row r="82" spans="2:40" ht="18" customHeight="1">
      <c r="C82" s="36"/>
      <c r="D82" s="36"/>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row>
    <row r="83" spans="2:40" ht="18" customHeight="1">
      <c r="C83" s="324"/>
      <c r="D83" s="324"/>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row>
    <row r="84" spans="2:40" ht="18" customHeight="1">
      <c r="C84" s="36"/>
      <c r="D84" s="36"/>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row>
    <row r="85" spans="2:40" ht="18" customHeight="1">
      <c r="C85" s="36"/>
      <c r="D85" s="36"/>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row>
    <row r="86" spans="2:40" ht="18" customHeight="1">
      <c r="C86" s="45"/>
      <c r="D86" s="45"/>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row>
    <row r="87" spans="2:40" ht="18" customHeight="1">
      <c r="C87" s="36"/>
      <c r="D87" s="36"/>
      <c r="E87" s="600" t="s">
        <v>481</v>
      </c>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row>
    <row r="88" spans="2:40" ht="18" customHeight="1">
      <c r="C88" s="36"/>
      <c r="D88" s="36"/>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row>
    <row r="89" spans="2:40" ht="18" customHeight="1">
      <c r="C89" s="36"/>
      <c r="D89" s="36"/>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row>
    <row r="90" spans="2:40" ht="10.050000000000001" customHeight="1">
      <c r="C90" s="36"/>
      <c r="D90" s="36"/>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row>
    <row r="91" spans="2:40" ht="18" customHeight="1">
      <c r="B91" s="21" t="s">
        <v>290</v>
      </c>
      <c r="C91" s="170"/>
      <c r="D91" s="170"/>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6"/>
      <c r="AJ91" s="36"/>
      <c r="AK91" s="36"/>
      <c r="AL91" s="36"/>
      <c r="AM91" s="36"/>
      <c r="AN91" s="36"/>
    </row>
    <row r="92" spans="2:40" ht="18" customHeight="1">
      <c r="C92" s="515">
        <v>19</v>
      </c>
      <c r="D92" s="516"/>
      <c r="E92" s="521" t="s">
        <v>118</v>
      </c>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9"/>
      <c r="AI92" s="500"/>
      <c r="AJ92" s="501"/>
      <c r="AK92" s="501"/>
      <c r="AL92" s="501"/>
      <c r="AM92" s="501"/>
      <c r="AN92" s="502"/>
    </row>
    <row r="93" spans="2:40" ht="18" customHeight="1">
      <c r="C93" s="517"/>
      <c r="D93" s="518"/>
      <c r="E93" s="527"/>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30"/>
      <c r="AI93" s="503"/>
      <c r="AJ93" s="504"/>
      <c r="AK93" s="504"/>
      <c r="AL93" s="504"/>
      <c r="AM93" s="504"/>
      <c r="AN93" s="505"/>
    </row>
    <row r="94" spans="2:40" ht="18" customHeight="1">
      <c r="C94" s="519"/>
      <c r="D94" s="520"/>
      <c r="E94" s="531"/>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3"/>
      <c r="AI94" s="506"/>
      <c r="AJ94" s="507"/>
      <c r="AK94" s="507"/>
      <c r="AL94" s="507"/>
      <c r="AM94" s="507"/>
      <c r="AN94" s="508"/>
    </row>
    <row r="95" spans="2:40" ht="10.050000000000001" customHeight="1">
      <c r="C95" s="170"/>
      <c r="D95" s="170"/>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6"/>
      <c r="AJ95" s="36"/>
      <c r="AK95" s="36"/>
      <c r="AL95" s="36"/>
      <c r="AM95" s="36"/>
      <c r="AN95" s="36"/>
    </row>
    <row r="96" spans="2:40" ht="18" customHeight="1">
      <c r="B96" s="21" t="s">
        <v>291</v>
      </c>
      <c r="C96" s="170"/>
      <c r="D96" s="170"/>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6"/>
      <c r="AJ96" s="36"/>
      <c r="AK96" s="36"/>
      <c r="AL96" s="36"/>
      <c r="AM96" s="36"/>
      <c r="AN96" s="36"/>
    </row>
    <row r="97" spans="2:40" ht="18" customHeight="1">
      <c r="C97" s="457">
        <v>20</v>
      </c>
      <c r="D97" s="457"/>
      <c r="E97" s="603" t="s">
        <v>119</v>
      </c>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500"/>
      <c r="AJ97" s="501"/>
      <c r="AK97" s="501"/>
      <c r="AL97" s="501"/>
      <c r="AM97" s="501"/>
      <c r="AN97" s="502"/>
    </row>
    <row r="98" spans="2:40" ht="18" customHeight="1">
      <c r="C98" s="457"/>
      <c r="D98" s="457"/>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503"/>
      <c r="AJ98" s="504"/>
      <c r="AK98" s="504"/>
      <c r="AL98" s="504"/>
      <c r="AM98" s="504"/>
      <c r="AN98" s="505"/>
    </row>
    <row r="99" spans="2:40" ht="18" customHeight="1">
      <c r="C99" s="457"/>
      <c r="D99" s="457"/>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503"/>
      <c r="AJ99" s="504"/>
      <c r="AK99" s="504"/>
      <c r="AL99" s="504"/>
      <c r="AM99" s="504"/>
      <c r="AN99" s="505"/>
    </row>
    <row r="100" spans="2:40" ht="18" customHeight="1">
      <c r="C100" s="457"/>
      <c r="D100" s="457"/>
      <c r="E100" s="603"/>
      <c r="F100" s="603"/>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3"/>
      <c r="AC100" s="603"/>
      <c r="AD100" s="603"/>
      <c r="AE100" s="603"/>
      <c r="AF100" s="603"/>
      <c r="AG100" s="603"/>
      <c r="AH100" s="603"/>
      <c r="AI100" s="506"/>
      <c r="AJ100" s="507"/>
      <c r="AK100" s="507"/>
      <c r="AL100" s="507"/>
      <c r="AM100" s="507"/>
      <c r="AN100" s="508"/>
    </row>
    <row r="101" spans="2:40" ht="10.050000000000001" customHeight="1">
      <c r="C101" s="170"/>
      <c r="D101" s="170"/>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6"/>
      <c r="AJ101" s="36"/>
      <c r="AK101" s="36"/>
      <c r="AL101" s="36"/>
      <c r="AM101" s="36"/>
      <c r="AN101" s="36"/>
    </row>
    <row r="102" spans="2:40" ht="18" customHeight="1">
      <c r="B102" s="21" t="s">
        <v>292</v>
      </c>
      <c r="C102" s="170"/>
      <c r="D102" s="170"/>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6"/>
      <c r="AJ102" s="36"/>
      <c r="AK102" s="36"/>
      <c r="AL102" s="36"/>
      <c r="AM102" s="36"/>
      <c r="AN102" s="36"/>
    </row>
    <row r="103" spans="2:40" ht="18" customHeight="1">
      <c r="C103" s="457">
        <v>21</v>
      </c>
      <c r="D103" s="457"/>
      <c r="E103" s="579" t="s">
        <v>120</v>
      </c>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601"/>
      <c r="AJ103" s="601"/>
      <c r="AK103" s="601"/>
      <c r="AL103" s="601"/>
      <c r="AM103" s="601"/>
      <c r="AN103" s="601"/>
    </row>
    <row r="104" spans="2:40" ht="18" customHeight="1">
      <c r="C104" s="457"/>
      <c r="D104" s="457"/>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601"/>
      <c r="AJ104" s="601"/>
      <c r="AK104" s="601"/>
      <c r="AL104" s="601"/>
      <c r="AM104" s="601"/>
      <c r="AN104" s="601"/>
    </row>
    <row r="105" spans="2:40" ht="18" customHeight="1">
      <c r="C105" s="457"/>
      <c r="D105" s="457"/>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601"/>
      <c r="AJ105" s="601"/>
      <c r="AK105" s="601"/>
      <c r="AL105" s="601"/>
      <c r="AM105" s="601"/>
      <c r="AN105" s="601"/>
    </row>
    <row r="106" spans="2:40" ht="18" customHeight="1">
      <c r="C106" s="457"/>
      <c r="D106" s="457"/>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601"/>
      <c r="AJ106" s="601"/>
      <c r="AK106" s="601"/>
      <c r="AL106" s="601"/>
      <c r="AM106" s="601"/>
      <c r="AN106" s="601"/>
    </row>
    <row r="107" spans="2:40" ht="18" customHeight="1">
      <c r="C107" s="457"/>
      <c r="D107" s="457"/>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601"/>
      <c r="AJ107" s="601"/>
      <c r="AK107" s="601"/>
      <c r="AL107" s="601"/>
      <c r="AM107" s="601"/>
      <c r="AN107" s="601"/>
    </row>
    <row r="108" spans="2:40" ht="10.050000000000001" customHeight="1">
      <c r="C108" s="170"/>
      <c r="D108" s="170"/>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41"/>
      <c r="AJ108" s="41"/>
      <c r="AK108" s="41"/>
      <c r="AL108" s="41"/>
      <c r="AM108" s="41"/>
      <c r="AN108" s="41"/>
    </row>
    <row r="109" spans="2:40" ht="18" customHeight="1">
      <c r="B109" s="21" t="s">
        <v>293</v>
      </c>
    </row>
    <row r="110" spans="2:40" ht="18" customHeight="1">
      <c r="C110" s="515">
        <v>22</v>
      </c>
      <c r="D110" s="516"/>
      <c r="E110" s="521" t="s">
        <v>326</v>
      </c>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60"/>
      <c r="AI110" s="500"/>
      <c r="AJ110" s="501"/>
      <c r="AK110" s="501"/>
      <c r="AL110" s="501"/>
      <c r="AM110" s="501"/>
      <c r="AN110" s="502"/>
    </row>
    <row r="111" spans="2:40" ht="18" customHeight="1">
      <c r="C111" s="519"/>
      <c r="D111" s="520"/>
      <c r="E111" s="464"/>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6"/>
      <c r="AI111" s="506"/>
      <c r="AJ111" s="507"/>
      <c r="AK111" s="507"/>
      <c r="AL111" s="507"/>
      <c r="AM111" s="507"/>
      <c r="AN111" s="508"/>
    </row>
    <row r="112" spans="2:40" ht="18" customHeight="1">
      <c r="C112" s="515">
        <v>23</v>
      </c>
      <c r="D112" s="516"/>
      <c r="E112" s="521" t="s">
        <v>121</v>
      </c>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60"/>
      <c r="AI112" s="500"/>
      <c r="AJ112" s="501"/>
      <c r="AK112" s="501"/>
      <c r="AL112" s="501"/>
      <c r="AM112" s="501"/>
      <c r="AN112" s="502"/>
    </row>
    <row r="113" spans="2:40" ht="18" customHeight="1">
      <c r="C113" s="519"/>
      <c r="D113" s="520"/>
      <c r="E113" s="464"/>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6"/>
      <c r="AI113" s="506"/>
      <c r="AJ113" s="507"/>
      <c r="AK113" s="507"/>
      <c r="AL113" s="507"/>
      <c r="AM113" s="507"/>
      <c r="AN113" s="508"/>
    </row>
    <row r="114" spans="2:40" ht="18" customHeight="1">
      <c r="C114" s="515">
        <v>24</v>
      </c>
      <c r="D114" s="516"/>
      <c r="E114" s="521" t="s">
        <v>122</v>
      </c>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60"/>
      <c r="AI114" s="500"/>
      <c r="AJ114" s="501"/>
      <c r="AK114" s="501"/>
      <c r="AL114" s="501"/>
      <c r="AM114" s="501"/>
      <c r="AN114" s="502"/>
    </row>
    <row r="115" spans="2:40" ht="18" customHeight="1">
      <c r="C115" s="517"/>
      <c r="D115" s="518"/>
      <c r="E115" s="461"/>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3"/>
      <c r="AI115" s="503"/>
      <c r="AJ115" s="504"/>
      <c r="AK115" s="504"/>
      <c r="AL115" s="504"/>
      <c r="AM115" s="504"/>
      <c r="AN115" s="505"/>
    </row>
    <row r="116" spans="2:40" ht="18" customHeight="1">
      <c r="C116" s="519"/>
      <c r="D116" s="520"/>
      <c r="E116" s="464"/>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6"/>
      <c r="AI116" s="506"/>
      <c r="AJ116" s="507"/>
      <c r="AK116" s="507"/>
      <c r="AL116" s="507"/>
      <c r="AM116" s="507"/>
      <c r="AN116" s="508"/>
    </row>
    <row r="117" spans="2:40" ht="10.050000000000001" customHeight="1">
      <c r="C117" s="36"/>
      <c r="D117" s="36"/>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41"/>
      <c r="AJ117" s="41"/>
      <c r="AK117" s="41"/>
      <c r="AL117" s="41"/>
      <c r="AM117" s="41"/>
      <c r="AN117" s="41"/>
    </row>
    <row r="118" spans="2:40" ht="18" customHeight="1">
      <c r="B118" s="21" t="s">
        <v>294</v>
      </c>
    </row>
    <row r="119" spans="2:40" ht="18" customHeight="1">
      <c r="C119" s="515">
        <v>25</v>
      </c>
      <c r="D119" s="516"/>
      <c r="E119" s="521" t="s">
        <v>468</v>
      </c>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60"/>
      <c r="AI119" s="500"/>
      <c r="AJ119" s="604"/>
      <c r="AK119" s="604"/>
      <c r="AL119" s="604"/>
      <c r="AM119" s="604"/>
      <c r="AN119" s="605"/>
    </row>
    <row r="120" spans="2:40" ht="18" customHeight="1">
      <c r="C120" s="517"/>
      <c r="D120" s="518"/>
      <c r="E120" s="461"/>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3"/>
      <c r="AI120" s="503"/>
      <c r="AJ120" s="606"/>
      <c r="AK120" s="606"/>
      <c r="AL120" s="606"/>
      <c r="AM120" s="606"/>
      <c r="AN120" s="607"/>
    </row>
    <row r="121" spans="2:40" ht="18" customHeight="1">
      <c r="C121" s="519"/>
      <c r="D121" s="520"/>
      <c r="E121" s="461"/>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3"/>
      <c r="AI121" s="608"/>
      <c r="AJ121" s="606"/>
      <c r="AK121" s="606"/>
      <c r="AL121" s="606"/>
      <c r="AM121" s="606"/>
      <c r="AN121" s="607"/>
    </row>
    <row r="122" spans="2:40" ht="18" customHeight="1">
      <c r="C122" s="515">
        <v>26</v>
      </c>
      <c r="D122" s="516"/>
      <c r="E122" s="581" t="s">
        <v>30</v>
      </c>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2"/>
      <c r="AL122" s="582"/>
      <c r="AM122" s="582"/>
      <c r="AN122" s="583"/>
    </row>
    <row r="123" spans="2:40" ht="18" customHeight="1">
      <c r="C123" s="517"/>
      <c r="D123" s="518"/>
      <c r="E123" s="584"/>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6"/>
    </row>
    <row r="124" spans="2:40" ht="18" customHeight="1">
      <c r="C124" s="517"/>
      <c r="D124" s="518"/>
      <c r="E124" s="114" t="s">
        <v>35</v>
      </c>
      <c r="F124" s="556"/>
      <c r="G124" s="556"/>
      <c r="H124" s="117" t="s">
        <v>8</v>
      </c>
      <c r="I124" s="554" t="s">
        <v>89</v>
      </c>
      <c r="J124" s="554"/>
      <c r="K124" s="554"/>
      <c r="L124" s="554"/>
      <c r="M124" s="554"/>
      <c r="N124" s="554"/>
      <c r="O124" s="554"/>
      <c r="P124" s="554"/>
      <c r="Q124" s="554"/>
      <c r="R124" s="554"/>
      <c r="S124" s="554"/>
      <c r="T124" s="554"/>
      <c r="U124" s="554"/>
      <c r="V124" s="554"/>
      <c r="W124" s="554"/>
      <c r="X124" s="554"/>
      <c r="Y124" s="554"/>
      <c r="Z124" s="554"/>
      <c r="AA124" s="554"/>
      <c r="AB124" s="554"/>
      <c r="AC124" s="554"/>
      <c r="AD124" s="554"/>
      <c r="AE124" s="554"/>
      <c r="AF124" s="554"/>
      <c r="AG124" s="554"/>
      <c r="AH124" s="554"/>
      <c r="AI124" s="554"/>
      <c r="AJ124" s="554"/>
      <c r="AK124" s="554"/>
      <c r="AL124" s="554"/>
      <c r="AM124" s="554"/>
      <c r="AN124" s="555"/>
    </row>
    <row r="125" spans="2:40" ht="18" customHeight="1">
      <c r="C125" s="517"/>
      <c r="D125" s="518"/>
      <c r="E125" s="112" t="s">
        <v>35</v>
      </c>
      <c r="F125" s="563"/>
      <c r="G125" s="563"/>
      <c r="H125" s="115" t="s">
        <v>8</v>
      </c>
      <c r="I125" s="558" t="s">
        <v>90</v>
      </c>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9"/>
    </row>
    <row r="126" spans="2:40" ht="18" customHeight="1">
      <c r="C126" s="517"/>
      <c r="D126" s="518"/>
      <c r="E126" s="112" t="s">
        <v>35</v>
      </c>
      <c r="F126" s="563"/>
      <c r="G126" s="563"/>
      <c r="H126" s="115" t="s">
        <v>8</v>
      </c>
      <c r="I126" s="558" t="s">
        <v>37</v>
      </c>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9"/>
    </row>
    <row r="127" spans="2:40" ht="18" customHeight="1">
      <c r="C127" s="517"/>
      <c r="D127" s="518"/>
      <c r="E127" s="112" t="s">
        <v>35</v>
      </c>
      <c r="F127" s="563"/>
      <c r="G127" s="563"/>
      <c r="H127" s="115" t="s">
        <v>8</v>
      </c>
      <c r="I127" s="558" t="s">
        <v>67</v>
      </c>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9"/>
    </row>
    <row r="128" spans="2:40" ht="18" customHeight="1">
      <c r="C128" s="517"/>
      <c r="D128" s="518"/>
      <c r="E128" s="112" t="s">
        <v>35</v>
      </c>
      <c r="F128" s="563"/>
      <c r="G128" s="563"/>
      <c r="H128" s="115" t="s">
        <v>8</v>
      </c>
      <c r="I128" s="558" t="s">
        <v>38</v>
      </c>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9"/>
    </row>
    <row r="129" spans="2:40" ht="18" customHeight="1">
      <c r="C129" s="517"/>
      <c r="D129" s="518"/>
      <c r="E129" s="176" t="s">
        <v>100</v>
      </c>
      <c r="F129" s="590"/>
      <c r="G129" s="590"/>
      <c r="H129" s="177" t="s">
        <v>101</v>
      </c>
      <c r="I129" s="614" t="s">
        <v>482</v>
      </c>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5"/>
    </row>
    <row r="130" spans="2:40" ht="31.5" customHeight="1">
      <c r="C130" s="519"/>
      <c r="D130" s="520"/>
      <c r="E130" s="113" t="s">
        <v>153</v>
      </c>
      <c r="F130" s="546"/>
      <c r="G130" s="546"/>
      <c r="H130" s="116" t="s">
        <v>152</v>
      </c>
      <c r="I130" s="548" t="s">
        <v>483</v>
      </c>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9"/>
    </row>
    <row r="131" spans="2:40" ht="10.050000000000001" customHeight="1">
      <c r="C131" s="47"/>
      <c r="D131" s="47"/>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8"/>
      <c r="AJ131" s="48"/>
      <c r="AK131" s="48"/>
      <c r="AL131" s="48"/>
      <c r="AM131" s="48"/>
      <c r="AN131" s="48"/>
    </row>
    <row r="132" spans="2:40" ht="18" customHeight="1">
      <c r="B132" s="21" t="s">
        <v>295</v>
      </c>
    </row>
    <row r="133" spans="2:40" ht="18" customHeight="1">
      <c r="C133" s="515">
        <v>27</v>
      </c>
      <c r="D133" s="516"/>
      <c r="E133" s="521" t="s">
        <v>123</v>
      </c>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60"/>
      <c r="AI133" s="500"/>
      <c r="AJ133" s="501"/>
      <c r="AK133" s="501"/>
      <c r="AL133" s="501"/>
      <c r="AM133" s="501"/>
      <c r="AN133" s="502"/>
    </row>
    <row r="134" spans="2:40" ht="18" customHeight="1">
      <c r="C134" s="517"/>
      <c r="D134" s="518"/>
      <c r="E134" s="461"/>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3"/>
      <c r="AI134" s="503"/>
      <c r="AJ134" s="504"/>
      <c r="AK134" s="504"/>
      <c r="AL134" s="504"/>
      <c r="AM134" s="504"/>
      <c r="AN134" s="505"/>
    </row>
    <row r="135" spans="2:40" ht="18" customHeight="1">
      <c r="C135" s="519"/>
      <c r="D135" s="520"/>
      <c r="E135" s="464"/>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6"/>
      <c r="AI135" s="506"/>
      <c r="AJ135" s="507"/>
      <c r="AK135" s="507"/>
      <c r="AL135" s="507"/>
      <c r="AM135" s="507"/>
      <c r="AN135" s="508"/>
    </row>
    <row r="136" spans="2:40" ht="18" customHeight="1">
      <c r="C136" s="515">
        <v>28</v>
      </c>
      <c r="D136" s="516"/>
      <c r="E136" s="521" t="s">
        <v>124</v>
      </c>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9"/>
      <c r="AI136" s="500"/>
      <c r="AJ136" s="501"/>
      <c r="AK136" s="501"/>
      <c r="AL136" s="501"/>
      <c r="AM136" s="501"/>
      <c r="AN136" s="502"/>
    </row>
    <row r="137" spans="2:40" ht="18" customHeight="1">
      <c r="C137" s="517"/>
      <c r="D137" s="518"/>
      <c r="E137" s="527"/>
      <c r="F137" s="511"/>
      <c r="G137" s="511"/>
      <c r="H137" s="511"/>
      <c r="I137" s="511"/>
      <c r="J137" s="511"/>
      <c r="K137" s="511"/>
      <c r="L137" s="511"/>
      <c r="M137" s="511"/>
      <c r="N137" s="511"/>
      <c r="O137" s="511"/>
      <c r="P137" s="511"/>
      <c r="Q137" s="511"/>
      <c r="R137" s="511"/>
      <c r="S137" s="511"/>
      <c r="T137" s="511"/>
      <c r="U137" s="511"/>
      <c r="V137" s="511"/>
      <c r="W137" s="511"/>
      <c r="X137" s="511"/>
      <c r="Y137" s="511"/>
      <c r="Z137" s="511"/>
      <c r="AA137" s="511"/>
      <c r="AB137" s="511"/>
      <c r="AC137" s="511"/>
      <c r="AD137" s="511"/>
      <c r="AE137" s="511"/>
      <c r="AF137" s="511"/>
      <c r="AG137" s="511"/>
      <c r="AH137" s="530"/>
      <c r="AI137" s="503"/>
      <c r="AJ137" s="504"/>
      <c r="AK137" s="504"/>
      <c r="AL137" s="504"/>
      <c r="AM137" s="504"/>
      <c r="AN137" s="505"/>
    </row>
    <row r="138" spans="2:40" ht="18" customHeight="1">
      <c r="C138" s="519"/>
      <c r="D138" s="520"/>
      <c r="E138" s="531"/>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3"/>
      <c r="AI138" s="506"/>
      <c r="AJ138" s="507"/>
      <c r="AK138" s="507"/>
      <c r="AL138" s="507"/>
      <c r="AM138" s="507"/>
      <c r="AN138" s="508"/>
    </row>
    <row r="139" spans="2:40" ht="18" customHeight="1">
      <c r="C139" s="515">
        <v>29</v>
      </c>
      <c r="D139" s="516"/>
      <c r="E139" s="521" t="s">
        <v>125</v>
      </c>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60"/>
      <c r="AI139" s="500"/>
      <c r="AJ139" s="501"/>
      <c r="AK139" s="501"/>
      <c r="AL139" s="501"/>
      <c r="AM139" s="501"/>
      <c r="AN139" s="502"/>
    </row>
    <row r="140" spans="2:40" ht="18" customHeight="1">
      <c r="C140" s="519"/>
      <c r="D140" s="520"/>
      <c r="E140" s="464"/>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6"/>
      <c r="AI140" s="506"/>
      <c r="AJ140" s="507"/>
      <c r="AK140" s="507"/>
      <c r="AL140" s="507"/>
      <c r="AM140" s="507"/>
      <c r="AN140" s="508"/>
    </row>
    <row r="141" spans="2:40" ht="18" customHeight="1">
      <c r="C141" s="577">
        <v>30</v>
      </c>
      <c r="D141" s="577"/>
      <c r="E141" s="579" t="s">
        <v>154</v>
      </c>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601"/>
      <c r="AJ141" s="601"/>
      <c r="AK141" s="601"/>
      <c r="AL141" s="601"/>
      <c r="AM141" s="601"/>
      <c r="AN141" s="601"/>
    </row>
    <row r="142" spans="2:40" ht="18" customHeight="1">
      <c r="C142" s="577"/>
      <c r="D142" s="577"/>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601"/>
      <c r="AJ142" s="601"/>
      <c r="AK142" s="601"/>
      <c r="AL142" s="601"/>
      <c r="AM142" s="601"/>
      <c r="AN142" s="601"/>
    </row>
    <row r="143" spans="2:40" ht="16.95" customHeight="1">
      <c r="C143" s="577"/>
      <c r="D143" s="577"/>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601"/>
      <c r="AJ143" s="601"/>
      <c r="AK143" s="601"/>
      <c r="AL143" s="601"/>
      <c r="AM143" s="601"/>
      <c r="AN143" s="601"/>
    </row>
    <row r="144" spans="2:40" ht="16.2">
      <c r="C144" s="111"/>
      <c r="D144" s="111"/>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8"/>
      <c r="AJ144" s="158"/>
      <c r="AK144" s="158"/>
      <c r="AL144" s="158"/>
      <c r="AM144" s="158"/>
      <c r="AN144" s="158"/>
    </row>
    <row r="145" spans="3:40" ht="18" customHeight="1">
      <c r="C145" s="33" t="s">
        <v>469</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row>
    <row r="146" spans="3:40" ht="18" customHeight="1">
      <c r="C146" s="587" t="s">
        <v>18</v>
      </c>
      <c r="D146" s="454" t="s">
        <v>19</v>
      </c>
      <c r="E146" s="455"/>
      <c r="F146" s="455"/>
      <c r="G146" s="455"/>
      <c r="H146" s="455"/>
      <c r="I146" s="455"/>
      <c r="J146" s="455"/>
      <c r="K146" s="454" t="s">
        <v>20</v>
      </c>
      <c r="L146" s="455"/>
      <c r="M146" s="455"/>
      <c r="N146" s="455"/>
      <c r="O146" s="455"/>
      <c r="P146" s="455"/>
      <c r="Q146" s="456"/>
      <c r="R146" s="455" t="s">
        <v>21</v>
      </c>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6"/>
    </row>
    <row r="147" spans="3:40" ht="18" customHeight="1">
      <c r="C147" s="588"/>
      <c r="D147" s="517"/>
      <c r="E147" s="576"/>
      <c r="F147" s="576"/>
      <c r="G147" s="576"/>
      <c r="H147" s="576"/>
      <c r="I147" s="576"/>
      <c r="J147" s="576"/>
      <c r="K147" s="515"/>
      <c r="L147" s="569"/>
      <c r="M147" s="569"/>
      <c r="N147" s="569"/>
      <c r="O147" s="569"/>
      <c r="P147" s="569"/>
      <c r="Q147" s="516"/>
      <c r="R147" s="574"/>
      <c r="S147" s="574"/>
      <c r="T147" s="574"/>
      <c r="U147" s="574"/>
      <c r="V147" s="574"/>
      <c r="W147" s="574"/>
      <c r="X147" s="574"/>
      <c r="Y147" s="574"/>
      <c r="Z147" s="574"/>
      <c r="AA147" s="574"/>
      <c r="AB147" s="574"/>
      <c r="AC147" s="574"/>
      <c r="AD147" s="574"/>
      <c r="AE147" s="574"/>
      <c r="AF147" s="574"/>
      <c r="AG147" s="574"/>
      <c r="AH147" s="574"/>
      <c r="AI147" s="574"/>
      <c r="AJ147" s="574"/>
      <c r="AK147" s="574"/>
      <c r="AL147" s="574"/>
      <c r="AM147" s="574"/>
      <c r="AN147" s="575"/>
    </row>
    <row r="148" spans="3:40" ht="18" customHeight="1">
      <c r="C148" s="588"/>
      <c r="D148" s="517"/>
      <c r="E148" s="576"/>
      <c r="F148" s="576"/>
      <c r="G148" s="576"/>
      <c r="H148" s="576"/>
      <c r="I148" s="576"/>
      <c r="J148" s="576"/>
      <c r="K148" s="517"/>
      <c r="L148" s="576"/>
      <c r="M148" s="576"/>
      <c r="N148" s="576"/>
      <c r="O148" s="576"/>
      <c r="P148" s="576"/>
      <c r="Q148" s="518"/>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5"/>
    </row>
    <row r="149" spans="3:40" ht="18" customHeight="1">
      <c r="C149" s="588"/>
      <c r="D149" s="517"/>
      <c r="E149" s="576"/>
      <c r="F149" s="576"/>
      <c r="G149" s="576"/>
      <c r="H149" s="576"/>
      <c r="I149" s="576"/>
      <c r="J149" s="576"/>
      <c r="K149" s="517"/>
      <c r="L149" s="576"/>
      <c r="M149" s="576"/>
      <c r="N149" s="576"/>
      <c r="O149" s="576"/>
      <c r="P149" s="576"/>
      <c r="Q149" s="518"/>
      <c r="R149" s="574"/>
      <c r="S149" s="574"/>
      <c r="T149" s="574"/>
      <c r="U149" s="574"/>
      <c r="V149" s="574"/>
      <c r="W149" s="574"/>
      <c r="X149" s="574"/>
      <c r="Y149" s="574"/>
      <c r="Z149" s="574"/>
      <c r="AA149" s="574"/>
      <c r="AB149" s="574"/>
      <c r="AC149" s="574"/>
      <c r="AD149" s="574"/>
      <c r="AE149" s="574"/>
      <c r="AF149" s="574"/>
      <c r="AG149" s="574"/>
      <c r="AH149" s="574"/>
      <c r="AI149" s="574"/>
      <c r="AJ149" s="574"/>
      <c r="AK149" s="574"/>
      <c r="AL149" s="574"/>
      <c r="AM149" s="574"/>
      <c r="AN149" s="575"/>
    </row>
    <row r="150" spans="3:40" ht="18" customHeight="1">
      <c r="C150" s="588"/>
      <c r="D150" s="517"/>
      <c r="E150" s="576"/>
      <c r="F150" s="576"/>
      <c r="G150" s="576"/>
      <c r="H150" s="576"/>
      <c r="I150" s="576"/>
      <c r="J150" s="576"/>
      <c r="K150" s="517"/>
      <c r="L150" s="576"/>
      <c r="M150" s="576"/>
      <c r="N150" s="576"/>
      <c r="O150" s="576"/>
      <c r="P150" s="576"/>
      <c r="Q150" s="518"/>
      <c r="R150" s="574"/>
      <c r="S150" s="574"/>
      <c r="T150" s="574"/>
      <c r="U150" s="574"/>
      <c r="V150" s="574"/>
      <c r="W150" s="574"/>
      <c r="X150" s="574"/>
      <c r="Y150" s="574"/>
      <c r="Z150" s="574"/>
      <c r="AA150" s="574"/>
      <c r="AB150" s="574"/>
      <c r="AC150" s="574"/>
      <c r="AD150" s="574"/>
      <c r="AE150" s="574"/>
      <c r="AF150" s="574"/>
      <c r="AG150" s="574"/>
      <c r="AH150" s="574"/>
      <c r="AI150" s="574"/>
      <c r="AJ150" s="574"/>
      <c r="AK150" s="574"/>
      <c r="AL150" s="574"/>
      <c r="AM150" s="574"/>
      <c r="AN150" s="575"/>
    </row>
    <row r="151" spans="3:40" ht="18" customHeight="1">
      <c r="C151" s="588"/>
      <c r="D151" s="517"/>
      <c r="E151" s="576"/>
      <c r="F151" s="576"/>
      <c r="G151" s="576"/>
      <c r="H151" s="576"/>
      <c r="I151" s="576"/>
      <c r="J151" s="576"/>
      <c r="K151" s="517"/>
      <c r="L151" s="576"/>
      <c r="M151" s="576"/>
      <c r="N151" s="576"/>
      <c r="O151" s="576"/>
      <c r="P151" s="576"/>
      <c r="Q151" s="518"/>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575"/>
    </row>
    <row r="152" spans="3:40" ht="18" customHeight="1">
      <c r="C152" s="588"/>
      <c r="D152" s="517"/>
      <c r="E152" s="576"/>
      <c r="F152" s="576"/>
      <c r="G152" s="576"/>
      <c r="H152" s="576"/>
      <c r="I152" s="576"/>
      <c r="J152" s="576"/>
      <c r="K152" s="517"/>
      <c r="L152" s="576"/>
      <c r="M152" s="576"/>
      <c r="N152" s="576"/>
      <c r="O152" s="576"/>
      <c r="P152" s="576"/>
      <c r="Q152" s="518"/>
      <c r="R152" s="574"/>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575"/>
    </row>
    <row r="153" spans="3:40" ht="18" customHeight="1">
      <c r="C153" s="589"/>
      <c r="D153" s="519"/>
      <c r="E153" s="570"/>
      <c r="F153" s="570"/>
      <c r="G153" s="570"/>
      <c r="H153" s="570"/>
      <c r="I153" s="570"/>
      <c r="J153" s="570"/>
      <c r="K153" s="519"/>
      <c r="L153" s="570"/>
      <c r="M153" s="570"/>
      <c r="N153" s="570"/>
      <c r="O153" s="570"/>
      <c r="P153" s="570"/>
      <c r="Q153" s="520"/>
      <c r="R153" s="452"/>
      <c r="S153" s="452"/>
      <c r="T153" s="452"/>
      <c r="U153" s="452"/>
      <c r="V153" s="452"/>
      <c r="W153" s="452"/>
      <c r="X153" s="452"/>
      <c r="Y153" s="452"/>
      <c r="Z153" s="452"/>
      <c r="AA153" s="452"/>
      <c r="AB153" s="452"/>
      <c r="AC153" s="452"/>
      <c r="AD153" s="452"/>
      <c r="AE153" s="452"/>
      <c r="AF153" s="452"/>
      <c r="AG153" s="452"/>
      <c r="AH153" s="452"/>
      <c r="AI153" s="452"/>
      <c r="AJ153" s="452"/>
      <c r="AK153" s="452"/>
      <c r="AL153" s="452"/>
      <c r="AM153" s="452"/>
      <c r="AN153" s="453"/>
    </row>
    <row r="154" spans="3:40" ht="18" customHeight="1">
      <c r="C154" s="587" t="s">
        <v>22</v>
      </c>
      <c r="D154" s="515"/>
      <c r="E154" s="569"/>
      <c r="F154" s="569"/>
      <c r="G154" s="569"/>
      <c r="H154" s="569"/>
      <c r="I154" s="569"/>
      <c r="J154" s="569"/>
      <c r="K154" s="515"/>
      <c r="L154" s="569"/>
      <c r="M154" s="569"/>
      <c r="N154" s="569"/>
      <c r="O154" s="569"/>
      <c r="P154" s="569"/>
      <c r="Q154" s="51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46"/>
      <c r="AM154" s="446"/>
      <c r="AN154" s="447"/>
    </row>
    <row r="155" spans="3:40" ht="18" customHeight="1">
      <c r="C155" s="588"/>
      <c r="D155" s="517"/>
      <c r="E155" s="576"/>
      <c r="F155" s="576"/>
      <c r="G155" s="576"/>
      <c r="H155" s="576"/>
      <c r="I155" s="576"/>
      <c r="J155" s="576"/>
      <c r="K155" s="517"/>
      <c r="L155" s="576"/>
      <c r="M155" s="576"/>
      <c r="N155" s="576"/>
      <c r="O155" s="576"/>
      <c r="P155" s="576"/>
      <c r="Q155" s="518"/>
      <c r="R155" s="574"/>
      <c r="S155" s="574"/>
      <c r="T155" s="574"/>
      <c r="U155" s="574"/>
      <c r="V155" s="574"/>
      <c r="W155" s="574"/>
      <c r="X155" s="574"/>
      <c r="Y155" s="574"/>
      <c r="Z155" s="574"/>
      <c r="AA155" s="574"/>
      <c r="AB155" s="574"/>
      <c r="AC155" s="574"/>
      <c r="AD155" s="574"/>
      <c r="AE155" s="574"/>
      <c r="AF155" s="574"/>
      <c r="AG155" s="574"/>
      <c r="AH155" s="574"/>
      <c r="AI155" s="574"/>
      <c r="AJ155" s="574"/>
      <c r="AK155" s="574"/>
      <c r="AL155" s="574"/>
      <c r="AM155" s="574"/>
      <c r="AN155" s="575"/>
    </row>
    <row r="156" spans="3:40" ht="18" customHeight="1">
      <c r="C156" s="588"/>
      <c r="D156" s="517"/>
      <c r="E156" s="576"/>
      <c r="F156" s="576"/>
      <c r="G156" s="576"/>
      <c r="H156" s="576"/>
      <c r="I156" s="576"/>
      <c r="J156" s="576"/>
      <c r="K156" s="517"/>
      <c r="L156" s="576"/>
      <c r="M156" s="576"/>
      <c r="N156" s="576"/>
      <c r="O156" s="576"/>
      <c r="P156" s="576"/>
      <c r="Q156" s="518"/>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575"/>
    </row>
    <row r="157" spans="3:40" ht="18" customHeight="1">
      <c r="C157" s="588"/>
      <c r="D157" s="517"/>
      <c r="E157" s="576"/>
      <c r="F157" s="576"/>
      <c r="G157" s="576"/>
      <c r="H157" s="576"/>
      <c r="I157" s="576"/>
      <c r="J157" s="576"/>
      <c r="K157" s="517"/>
      <c r="L157" s="576"/>
      <c r="M157" s="576"/>
      <c r="N157" s="576"/>
      <c r="O157" s="576"/>
      <c r="P157" s="576"/>
      <c r="Q157" s="518"/>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5"/>
    </row>
    <row r="158" spans="3:40" ht="18" customHeight="1">
      <c r="C158" s="588"/>
      <c r="D158" s="517"/>
      <c r="E158" s="576"/>
      <c r="F158" s="576"/>
      <c r="G158" s="576"/>
      <c r="H158" s="576"/>
      <c r="I158" s="576"/>
      <c r="J158" s="576"/>
      <c r="K158" s="517"/>
      <c r="L158" s="576"/>
      <c r="M158" s="576"/>
      <c r="N158" s="576"/>
      <c r="O158" s="576"/>
      <c r="P158" s="576"/>
      <c r="Q158" s="518"/>
      <c r="R158" s="574"/>
      <c r="S158" s="574"/>
      <c r="T158" s="574"/>
      <c r="U158" s="574"/>
      <c r="V158" s="574"/>
      <c r="W158" s="574"/>
      <c r="X158" s="574"/>
      <c r="Y158" s="574"/>
      <c r="Z158" s="574"/>
      <c r="AA158" s="574"/>
      <c r="AB158" s="574"/>
      <c r="AC158" s="574"/>
      <c r="AD158" s="574"/>
      <c r="AE158" s="574"/>
      <c r="AF158" s="574"/>
      <c r="AG158" s="574"/>
      <c r="AH158" s="574"/>
      <c r="AI158" s="574"/>
      <c r="AJ158" s="574"/>
      <c r="AK158" s="574"/>
      <c r="AL158" s="574"/>
      <c r="AM158" s="574"/>
      <c r="AN158" s="575"/>
    </row>
    <row r="159" spans="3:40" ht="18" customHeight="1">
      <c r="C159" s="588"/>
      <c r="D159" s="517"/>
      <c r="E159" s="576"/>
      <c r="F159" s="576"/>
      <c r="G159" s="576"/>
      <c r="H159" s="576"/>
      <c r="I159" s="576"/>
      <c r="J159" s="576"/>
      <c r="K159" s="517"/>
      <c r="L159" s="576"/>
      <c r="M159" s="576"/>
      <c r="N159" s="576"/>
      <c r="O159" s="576"/>
      <c r="P159" s="576"/>
      <c r="Q159" s="518"/>
      <c r="R159" s="574"/>
      <c r="S159" s="574"/>
      <c r="T159" s="574"/>
      <c r="U159" s="574"/>
      <c r="V159" s="574"/>
      <c r="W159" s="574"/>
      <c r="X159" s="574"/>
      <c r="Y159" s="574"/>
      <c r="Z159" s="574"/>
      <c r="AA159" s="574"/>
      <c r="AB159" s="574"/>
      <c r="AC159" s="574"/>
      <c r="AD159" s="574"/>
      <c r="AE159" s="574"/>
      <c r="AF159" s="574"/>
      <c r="AG159" s="574"/>
      <c r="AH159" s="574"/>
      <c r="AI159" s="574"/>
      <c r="AJ159" s="574"/>
      <c r="AK159" s="574"/>
      <c r="AL159" s="574"/>
      <c r="AM159" s="574"/>
      <c r="AN159" s="575"/>
    </row>
    <row r="160" spans="3:40" ht="18" customHeight="1">
      <c r="C160" s="588"/>
      <c r="D160" s="517"/>
      <c r="E160" s="576"/>
      <c r="F160" s="576"/>
      <c r="G160" s="576"/>
      <c r="H160" s="576"/>
      <c r="I160" s="576"/>
      <c r="J160" s="576"/>
      <c r="K160" s="517"/>
      <c r="L160" s="576"/>
      <c r="M160" s="576"/>
      <c r="N160" s="576"/>
      <c r="O160" s="576"/>
      <c r="P160" s="576"/>
      <c r="Q160" s="518"/>
      <c r="R160" s="574"/>
      <c r="S160" s="574"/>
      <c r="T160" s="574"/>
      <c r="U160" s="574"/>
      <c r="V160" s="574"/>
      <c r="W160" s="574"/>
      <c r="X160" s="574"/>
      <c r="Y160" s="574"/>
      <c r="Z160" s="574"/>
      <c r="AA160" s="574"/>
      <c r="AB160" s="574"/>
      <c r="AC160" s="574"/>
      <c r="AD160" s="574"/>
      <c r="AE160" s="574"/>
      <c r="AF160" s="574"/>
      <c r="AG160" s="574"/>
      <c r="AH160" s="574"/>
      <c r="AI160" s="574"/>
      <c r="AJ160" s="574"/>
      <c r="AK160" s="574"/>
      <c r="AL160" s="574"/>
      <c r="AM160" s="574"/>
      <c r="AN160" s="575"/>
    </row>
    <row r="161" spans="2:40" ht="18" customHeight="1">
      <c r="C161" s="589"/>
      <c r="D161" s="519"/>
      <c r="E161" s="570"/>
      <c r="F161" s="570"/>
      <c r="G161" s="570"/>
      <c r="H161" s="570"/>
      <c r="I161" s="570"/>
      <c r="J161" s="570"/>
      <c r="K161" s="519"/>
      <c r="L161" s="570"/>
      <c r="M161" s="570"/>
      <c r="N161" s="570"/>
      <c r="O161" s="570"/>
      <c r="P161" s="570"/>
      <c r="Q161" s="520"/>
      <c r="R161" s="452"/>
      <c r="S161" s="452"/>
      <c r="T161" s="452"/>
      <c r="U161" s="452"/>
      <c r="V161" s="452"/>
      <c r="W161" s="452"/>
      <c r="X161" s="452"/>
      <c r="Y161" s="452"/>
      <c r="Z161" s="452"/>
      <c r="AA161" s="452"/>
      <c r="AB161" s="452"/>
      <c r="AC161" s="452"/>
      <c r="AD161" s="452"/>
      <c r="AE161" s="452"/>
      <c r="AF161" s="452"/>
      <c r="AG161" s="452"/>
      <c r="AH161" s="452"/>
      <c r="AI161" s="452"/>
      <c r="AJ161" s="452"/>
      <c r="AK161" s="452"/>
      <c r="AL161" s="452"/>
      <c r="AM161" s="452"/>
      <c r="AN161" s="453"/>
    </row>
    <row r="162" spans="2:40" ht="18" customHeight="1">
      <c r="C162" s="20" t="s">
        <v>23</v>
      </c>
      <c r="D162" s="20" t="s">
        <v>29</v>
      </c>
    </row>
    <row r="163" spans="2:40" ht="18" customHeight="1">
      <c r="C163" s="20" t="s">
        <v>24</v>
      </c>
      <c r="D163" s="20" t="s">
        <v>31</v>
      </c>
    </row>
    <row r="164" spans="2:40" ht="10.050000000000001" customHeight="1"/>
    <row r="165" spans="2:40" ht="18" customHeight="1">
      <c r="B165" s="179" t="s">
        <v>484</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row>
    <row r="166" spans="2:40" ht="18" customHeight="1">
      <c r="B166" s="179"/>
      <c r="C166" s="577">
        <v>31</v>
      </c>
      <c r="D166" s="577"/>
      <c r="E166" s="579" t="s">
        <v>485</v>
      </c>
      <c r="F166" s="579"/>
      <c r="G166" s="579"/>
      <c r="H166" s="579"/>
      <c r="I166" s="579"/>
      <c r="J166" s="579"/>
      <c r="K166" s="579"/>
      <c r="L166" s="579"/>
      <c r="M166" s="579"/>
      <c r="N166" s="579"/>
      <c r="O166" s="579"/>
      <c r="P166" s="579"/>
      <c r="Q166" s="579"/>
      <c r="R166" s="579"/>
      <c r="S166" s="579"/>
      <c r="T166" s="579"/>
      <c r="U166" s="579"/>
      <c r="V166" s="579"/>
      <c r="W166" s="579"/>
      <c r="X166" s="579"/>
      <c r="Y166" s="579"/>
      <c r="Z166" s="579"/>
      <c r="AA166" s="579"/>
      <c r="AB166" s="579"/>
      <c r="AC166" s="579"/>
      <c r="AD166" s="579"/>
      <c r="AE166" s="579"/>
      <c r="AF166" s="579"/>
      <c r="AG166" s="579"/>
      <c r="AH166" s="579"/>
      <c r="AI166" s="601" t="s">
        <v>227</v>
      </c>
      <c r="AJ166" s="601"/>
      <c r="AK166" s="601"/>
      <c r="AL166" s="601"/>
      <c r="AM166" s="601"/>
      <c r="AN166" s="601"/>
    </row>
    <row r="167" spans="2:40" ht="34.5" customHeight="1">
      <c r="B167" s="178"/>
      <c r="C167" s="577"/>
      <c r="D167" s="577"/>
      <c r="E167" s="579"/>
      <c r="F167" s="579"/>
      <c r="G167" s="579"/>
      <c r="H167" s="579"/>
      <c r="I167" s="579"/>
      <c r="J167" s="579"/>
      <c r="K167" s="579"/>
      <c r="L167" s="579"/>
      <c r="M167" s="579"/>
      <c r="N167" s="579"/>
      <c r="O167" s="579"/>
      <c r="P167" s="579"/>
      <c r="Q167" s="579"/>
      <c r="R167" s="579"/>
      <c r="S167" s="579"/>
      <c r="T167" s="579"/>
      <c r="U167" s="579"/>
      <c r="V167" s="579"/>
      <c r="W167" s="579"/>
      <c r="X167" s="579"/>
      <c r="Y167" s="579"/>
      <c r="Z167" s="579"/>
      <c r="AA167" s="579"/>
      <c r="AB167" s="579"/>
      <c r="AC167" s="579"/>
      <c r="AD167" s="579"/>
      <c r="AE167" s="579"/>
      <c r="AF167" s="579"/>
      <c r="AG167" s="579"/>
      <c r="AH167" s="579"/>
      <c r="AI167" s="601"/>
      <c r="AJ167" s="601"/>
      <c r="AK167" s="601"/>
      <c r="AL167" s="601"/>
      <c r="AM167" s="601"/>
      <c r="AN167" s="601"/>
    </row>
    <row r="168" spans="2:40" ht="16.5" customHeight="1">
      <c r="B168" s="178"/>
      <c r="C168" s="577">
        <v>32</v>
      </c>
      <c r="D168" s="577"/>
      <c r="E168" s="579" t="s">
        <v>296</v>
      </c>
      <c r="F168" s="579"/>
      <c r="G168" s="579"/>
      <c r="H168" s="579"/>
      <c r="I168" s="579"/>
      <c r="J168" s="579"/>
      <c r="K168" s="579"/>
      <c r="L168" s="579"/>
      <c r="M168" s="579"/>
      <c r="N168" s="579"/>
      <c r="O168" s="579"/>
      <c r="P168" s="579"/>
      <c r="Q168" s="579"/>
      <c r="R168" s="579"/>
      <c r="S168" s="579"/>
      <c r="T168" s="579"/>
      <c r="U168" s="579"/>
      <c r="V168" s="579"/>
      <c r="W168" s="579"/>
      <c r="X168" s="579"/>
      <c r="Y168" s="579"/>
      <c r="Z168" s="579"/>
      <c r="AA168" s="579"/>
      <c r="AB168" s="579"/>
      <c r="AC168" s="579"/>
      <c r="AD168" s="579"/>
      <c r="AE168" s="579"/>
      <c r="AF168" s="579"/>
      <c r="AG168" s="579"/>
      <c r="AH168" s="579"/>
      <c r="AI168" s="601" t="s">
        <v>227</v>
      </c>
      <c r="AJ168" s="601"/>
      <c r="AK168" s="601"/>
      <c r="AL168" s="601"/>
      <c r="AM168" s="601"/>
      <c r="AN168" s="601"/>
    </row>
    <row r="169" spans="2:40" ht="20.25" customHeight="1">
      <c r="B169" s="178"/>
      <c r="C169" s="577"/>
      <c r="D169" s="577"/>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601"/>
      <c r="AJ169" s="601"/>
      <c r="AK169" s="601"/>
      <c r="AL169" s="601"/>
      <c r="AM169" s="601"/>
      <c r="AN169" s="601"/>
    </row>
    <row r="170" spans="2:40" ht="13.5" customHeight="1">
      <c r="B170" s="178"/>
      <c r="C170" s="577">
        <v>33</v>
      </c>
      <c r="D170" s="577"/>
      <c r="E170" s="579" t="s">
        <v>155</v>
      </c>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601" t="s">
        <v>227</v>
      </c>
      <c r="AJ170" s="601"/>
      <c r="AK170" s="601"/>
      <c r="AL170" s="601"/>
      <c r="AM170" s="601"/>
      <c r="AN170" s="601"/>
    </row>
    <row r="171" spans="2:40" ht="20.25" customHeight="1">
      <c r="B171" s="178"/>
      <c r="C171" s="577"/>
      <c r="D171" s="577"/>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601"/>
      <c r="AJ171" s="601"/>
      <c r="AK171" s="601"/>
      <c r="AL171" s="601"/>
      <c r="AM171" s="601"/>
      <c r="AN171" s="601"/>
    </row>
    <row r="172" spans="2:40" ht="10.050000000000001" customHeight="1">
      <c r="C172" s="51"/>
      <c r="D172" s="5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50"/>
      <c r="AJ172" s="50"/>
      <c r="AK172" s="50"/>
      <c r="AL172" s="50"/>
      <c r="AM172" s="50"/>
      <c r="AN172" s="50"/>
    </row>
    <row r="173" spans="2:40" ht="18" customHeight="1">
      <c r="B173" s="21" t="s">
        <v>298</v>
      </c>
      <c r="C173" s="36"/>
      <c r="D173" s="36"/>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6"/>
      <c r="AJ173" s="36"/>
      <c r="AK173" s="36"/>
      <c r="AL173" s="36"/>
      <c r="AM173" s="36"/>
      <c r="AN173" s="36"/>
    </row>
    <row r="174" spans="2:40" ht="18" customHeight="1">
      <c r="C174" s="515">
        <v>34</v>
      </c>
      <c r="D174" s="516"/>
      <c r="E174" s="521" t="s">
        <v>126</v>
      </c>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60"/>
      <c r="AI174" s="500"/>
      <c r="AJ174" s="501"/>
      <c r="AK174" s="501"/>
      <c r="AL174" s="501"/>
      <c r="AM174" s="501"/>
      <c r="AN174" s="502"/>
    </row>
    <row r="175" spans="2:40" ht="18" customHeight="1">
      <c r="C175" s="517"/>
      <c r="D175" s="518"/>
      <c r="E175" s="461"/>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3"/>
      <c r="AI175" s="503"/>
      <c r="AJ175" s="504"/>
      <c r="AK175" s="504"/>
      <c r="AL175" s="504"/>
      <c r="AM175" s="504"/>
      <c r="AN175" s="505"/>
    </row>
    <row r="176" spans="2:40" ht="18" customHeight="1">
      <c r="C176" s="517"/>
      <c r="D176" s="518"/>
      <c r="E176" s="461"/>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3"/>
      <c r="AI176" s="503"/>
      <c r="AJ176" s="504"/>
      <c r="AK176" s="504"/>
      <c r="AL176" s="504"/>
      <c r="AM176" s="504"/>
      <c r="AN176" s="505"/>
    </row>
    <row r="177" spans="2:40" ht="18" customHeight="1">
      <c r="C177" s="519"/>
      <c r="D177" s="520"/>
      <c r="E177" s="464"/>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6"/>
      <c r="AI177" s="506"/>
      <c r="AJ177" s="507"/>
      <c r="AK177" s="507"/>
      <c r="AL177" s="507"/>
      <c r="AM177" s="507"/>
      <c r="AN177" s="508"/>
    </row>
    <row r="178" spans="2:40" ht="10.050000000000001" customHeight="1">
      <c r="C178" s="36"/>
      <c r="D178" s="36"/>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6"/>
      <c r="AJ178" s="36"/>
      <c r="AK178" s="36"/>
      <c r="AL178" s="36"/>
      <c r="AM178" s="36"/>
      <c r="AN178" s="36"/>
    </row>
    <row r="179" spans="2:40" ht="18" customHeight="1">
      <c r="B179" s="21" t="s">
        <v>299</v>
      </c>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N179" s="41"/>
    </row>
    <row r="180" spans="2:40" ht="18" customHeight="1">
      <c r="C180" s="515">
        <v>35</v>
      </c>
      <c r="D180" s="516"/>
      <c r="E180" s="521" t="s">
        <v>127</v>
      </c>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60"/>
      <c r="AI180" s="500"/>
      <c r="AJ180" s="501"/>
      <c r="AK180" s="501"/>
      <c r="AL180" s="501"/>
      <c r="AM180" s="501"/>
      <c r="AN180" s="502"/>
    </row>
    <row r="181" spans="2:40" ht="18" customHeight="1">
      <c r="C181" s="519"/>
      <c r="D181" s="520"/>
      <c r="E181" s="464"/>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6"/>
      <c r="AI181" s="506"/>
      <c r="AJ181" s="507"/>
      <c r="AK181" s="507"/>
      <c r="AL181" s="507"/>
      <c r="AM181" s="507"/>
      <c r="AN181" s="508"/>
    </row>
    <row r="182" spans="2:40" ht="10.050000000000001" customHeight="1">
      <c r="C182" s="50"/>
      <c r="D182" s="50"/>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50"/>
      <c r="AJ182" s="50"/>
      <c r="AK182" s="50"/>
      <c r="AL182" s="50"/>
      <c r="AM182" s="50"/>
      <c r="AN182" s="50"/>
    </row>
    <row r="183" spans="2:40" ht="18" customHeight="1">
      <c r="B183" s="179" t="s">
        <v>486</v>
      </c>
      <c r="C183" s="180"/>
      <c r="D183" s="180"/>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80"/>
      <c r="AJ183" s="180"/>
      <c r="AK183" s="180"/>
      <c r="AL183" s="180"/>
      <c r="AM183" s="180"/>
      <c r="AN183" s="180"/>
    </row>
    <row r="184" spans="2:40" ht="18" customHeight="1">
      <c r="B184" s="178"/>
      <c r="C184" s="577">
        <v>36</v>
      </c>
      <c r="D184" s="578"/>
      <c r="E184" s="521" t="s">
        <v>487</v>
      </c>
      <c r="F184" s="528"/>
      <c r="G184" s="528"/>
      <c r="H184" s="528"/>
      <c r="I184" s="528"/>
      <c r="J184" s="528"/>
      <c r="K184" s="528"/>
      <c r="L184" s="528"/>
      <c r="M184" s="528"/>
      <c r="N184" s="528"/>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528"/>
      <c r="AN184" s="529"/>
    </row>
    <row r="185" spans="2:40" ht="18" customHeight="1">
      <c r="B185" s="178"/>
      <c r="C185" s="577"/>
      <c r="D185" s="578"/>
      <c r="E185" s="541"/>
      <c r="F185" s="512"/>
      <c r="G185" s="512"/>
      <c r="H185" s="512"/>
      <c r="I185" s="512"/>
      <c r="J185" s="512"/>
      <c r="K185" s="512"/>
      <c r="L185" s="512"/>
      <c r="M185" s="512"/>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2"/>
      <c r="AL185" s="512"/>
      <c r="AM185" s="512"/>
      <c r="AN185" s="523"/>
    </row>
    <row r="186" spans="2:40" ht="18" customHeight="1">
      <c r="B186" s="178"/>
      <c r="C186" s="577"/>
      <c r="D186" s="578"/>
      <c r="E186" s="541" t="s">
        <v>235</v>
      </c>
      <c r="F186" s="512"/>
      <c r="G186" s="512"/>
      <c r="H186" s="512" t="s">
        <v>236</v>
      </c>
      <c r="I186" s="524" t="s">
        <v>238</v>
      </c>
      <c r="J186" s="525"/>
      <c r="K186" s="525"/>
      <c r="L186" s="525"/>
      <c r="M186" s="525"/>
      <c r="N186" s="525"/>
      <c r="O186" s="525"/>
      <c r="P186" s="525"/>
      <c r="Q186" s="525"/>
      <c r="R186" s="525"/>
      <c r="S186" s="525"/>
      <c r="T186" s="525"/>
      <c r="U186" s="525"/>
      <c r="V186" s="525"/>
      <c r="W186" s="525"/>
      <c r="X186" s="525"/>
      <c r="Y186" s="525"/>
      <c r="Z186" s="525"/>
      <c r="AA186" s="525"/>
      <c r="AB186" s="525"/>
      <c r="AC186" s="525"/>
      <c r="AD186" s="525"/>
      <c r="AE186" s="525"/>
      <c r="AF186" s="525"/>
      <c r="AG186" s="525"/>
      <c r="AH186" s="525"/>
      <c r="AI186" s="525"/>
      <c r="AJ186" s="525"/>
      <c r="AK186" s="525"/>
      <c r="AL186" s="525"/>
      <c r="AM186" s="525"/>
      <c r="AN186" s="526"/>
    </row>
    <row r="187" spans="2:40" ht="18" customHeight="1">
      <c r="B187" s="178"/>
      <c r="C187" s="577"/>
      <c r="D187" s="578"/>
      <c r="E187" s="613"/>
      <c r="F187" s="525"/>
      <c r="G187" s="525"/>
      <c r="H187" s="525"/>
      <c r="I187" s="524"/>
      <c r="J187" s="525"/>
      <c r="K187" s="525"/>
      <c r="L187" s="525"/>
      <c r="M187" s="525"/>
      <c r="N187" s="525"/>
      <c r="O187" s="525"/>
      <c r="P187" s="525"/>
      <c r="Q187" s="525"/>
      <c r="R187" s="525"/>
      <c r="S187" s="525"/>
      <c r="T187" s="525"/>
      <c r="U187" s="525"/>
      <c r="V187" s="525"/>
      <c r="W187" s="525"/>
      <c r="X187" s="525"/>
      <c r="Y187" s="525"/>
      <c r="Z187" s="525"/>
      <c r="AA187" s="525"/>
      <c r="AB187" s="525"/>
      <c r="AC187" s="525"/>
      <c r="AD187" s="525"/>
      <c r="AE187" s="525"/>
      <c r="AF187" s="525"/>
      <c r="AG187" s="525"/>
      <c r="AH187" s="525"/>
      <c r="AI187" s="525"/>
      <c r="AJ187" s="525"/>
      <c r="AK187" s="525"/>
      <c r="AL187" s="525"/>
      <c r="AM187" s="525"/>
      <c r="AN187" s="526"/>
    </row>
    <row r="188" spans="2:40" ht="18" customHeight="1">
      <c r="B188" s="178"/>
      <c r="C188" s="577"/>
      <c r="D188" s="578"/>
      <c r="E188" s="540" t="s">
        <v>235</v>
      </c>
      <c r="F188" s="512"/>
      <c r="G188" s="512"/>
      <c r="H188" s="513" t="s">
        <v>236</v>
      </c>
      <c r="I188" s="542" t="s">
        <v>237</v>
      </c>
      <c r="J188" s="543"/>
      <c r="K188" s="543"/>
      <c r="L188" s="543"/>
      <c r="M188" s="543"/>
      <c r="N188" s="543"/>
      <c r="O188" s="543"/>
      <c r="P188" s="543"/>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43"/>
      <c r="AL188" s="543"/>
      <c r="AM188" s="543"/>
      <c r="AN188" s="544"/>
    </row>
    <row r="189" spans="2:40" ht="18" customHeight="1">
      <c r="B189" s="178"/>
      <c r="C189" s="577"/>
      <c r="D189" s="578"/>
      <c r="E189" s="541"/>
      <c r="F189" s="525"/>
      <c r="G189" s="525"/>
      <c r="H189" s="514"/>
      <c r="I189" s="522"/>
      <c r="J189" s="512"/>
      <c r="K189" s="512"/>
      <c r="L189" s="512"/>
      <c r="M189" s="512"/>
      <c r="N189" s="512"/>
      <c r="O189" s="512"/>
      <c r="P189" s="512"/>
      <c r="Q189" s="512"/>
      <c r="R189" s="512"/>
      <c r="S189" s="512"/>
      <c r="T189" s="512"/>
      <c r="U189" s="512"/>
      <c r="V189" s="512"/>
      <c r="W189" s="512"/>
      <c r="X189" s="512"/>
      <c r="Y189" s="512"/>
      <c r="Z189" s="512"/>
      <c r="AA189" s="512"/>
      <c r="AB189" s="512"/>
      <c r="AC189" s="512"/>
      <c r="AD189" s="512"/>
      <c r="AE189" s="512"/>
      <c r="AF189" s="512"/>
      <c r="AG189" s="512"/>
      <c r="AH189" s="512"/>
      <c r="AI189" s="512"/>
      <c r="AJ189" s="512"/>
      <c r="AK189" s="512"/>
      <c r="AL189" s="512"/>
      <c r="AM189" s="512"/>
      <c r="AN189" s="523"/>
    </row>
    <row r="190" spans="2:40" ht="18" customHeight="1">
      <c r="B190" s="178"/>
      <c r="C190" s="577"/>
      <c r="D190" s="578"/>
      <c r="E190" s="540" t="s">
        <v>235</v>
      </c>
      <c r="F190" s="525"/>
      <c r="G190" s="525"/>
      <c r="H190" s="513" t="s">
        <v>236</v>
      </c>
      <c r="I190" s="542" t="s">
        <v>297</v>
      </c>
      <c r="J190" s="543"/>
      <c r="K190" s="543"/>
      <c r="L190" s="543"/>
      <c r="M190" s="543"/>
      <c r="N190" s="543"/>
      <c r="O190" s="543"/>
      <c r="P190" s="543"/>
      <c r="Q190" s="543"/>
      <c r="R190" s="543"/>
      <c r="S190" s="543"/>
      <c r="T190" s="543"/>
      <c r="U190" s="543"/>
      <c r="V190" s="543"/>
      <c r="W190" s="543"/>
      <c r="X190" s="543"/>
      <c r="Y190" s="543"/>
      <c r="Z190" s="543"/>
      <c r="AA190" s="543"/>
      <c r="AB190" s="543"/>
      <c r="AC190" s="543"/>
      <c r="AD190" s="543"/>
      <c r="AE190" s="543"/>
      <c r="AF190" s="543"/>
      <c r="AG190" s="543"/>
      <c r="AH190" s="543"/>
      <c r="AI190" s="543"/>
      <c r="AJ190" s="543"/>
      <c r="AK190" s="543"/>
      <c r="AL190" s="543"/>
      <c r="AM190" s="543"/>
      <c r="AN190" s="544"/>
    </row>
    <row r="191" spans="2:40" ht="18" customHeight="1">
      <c r="B191" s="178"/>
      <c r="C191" s="577"/>
      <c r="D191" s="578"/>
      <c r="E191" s="531"/>
      <c r="F191" s="612"/>
      <c r="G191" s="612"/>
      <c r="H191" s="609"/>
      <c r="I191" s="545"/>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2"/>
      <c r="AL191" s="532"/>
      <c r="AM191" s="532"/>
      <c r="AN191" s="533"/>
    </row>
    <row r="192" spans="2:40" ht="10.050000000000001" customHeight="1">
      <c r="C192" s="111"/>
      <c r="D192" s="111"/>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row>
    <row r="193" spans="2:40" ht="18" customHeight="1">
      <c r="B193" s="21" t="s">
        <v>300</v>
      </c>
      <c r="C193" s="170"/>
      <c r="D193" s="170"/>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36"/>
      <c r="AJ193" s="36"/>
      <c r="AK193" s="36"/>
      <c r="AL193" s="36"/>
      <c r="AM193" s="36"/>
      <c r="AN193" s="36"/>
    </row>
    <row r="194" spans="2:40" ht="18" customHeight="1">
      <c r="C194" s="515">
        <v>37</v>
      </c>
      <c r="D194" s="516"/>
      <c r="E194" s="521" t="s">
        <v>128</v>
      </c>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60"/>
      <c r="AI194" s="500"/>
      <c r="AJ194" s="501"/>
      <c r="AK194" s="501"/>
      <c r="AL194" s="501"/>
      <c r="AM194" s="501"/>
      <c r="AN194" s="502"/>
    </row>
    <row r="195" spans="2:40" ht="18" customHeight="1">
      <c r="C195" s="517"/>
      <c r="D195" s="518"/>
      <c r="E195" s="461"/>
      <c r="F195" s="462"/>
      <c r="G195" s="462"/>
      <c r="H195" s="462"/>
      <c r="I195" s="462"/>
      <c r="J195" s="462"/>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462"/>
      <c r="AG195" s="462"/>
      <c r="AH195" s="463"/>
      <c r="AI195" s="503"/>
      <c r="AJ195" s="504"/>
      <c r="AK195" s="504"/>
      <c r="AL195" s="504"/>
      <c r="AM195" s="504"/>
      <c r="AN195" s="505"/>
    </row>
    <row r="196" spans="2:40" ht="18" customHeight="1">
      <c r="C196" s="519"/>
      <c r="D196" s="520"/>
      <c r="E196" s="464"/>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c r="AH196" s="466"/>
      <c r="AI196" s="506"/>
      <c r="AJ196" s="507"/>
      <c r="AK196" s="507"/>
      <c r="AL196" s="507"/>
      <c r="AM196" s="507"/>
      <c r="AN196" s="508"/>
    </row>
    <row r="197" spans="2:40" ht="18" customHeight="1">
      <c r="C197" s="459" t="s">
        <v>301</v>
      </c>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c r="AL197" s="459"/>
      <c r="AM197" s="459"/>
      <c r="AN197" s="459"/>
    </row>
    <row r="198" spans="2:40" ht="10.050000000000001" customHeight="1">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462"/>
      <c r="AG198" s="462"/>
      <c r="AH198" s="462"/>
      <c r="AI198" s="462"/>
      <c r="AJ198" s="462"/>
      <c r="AK198" s="462"/>
      <c r="AL198" s="462"/>
      <c r="AM198" s="462"/>
      <c r="AN198" s="462"/>
    </row>
    <row r="199" spans="2:40" ht="19.05" customHeight="1">
      <c r="C199" s="574" t="s">
        <v>488</v>
      </c>
      <c r="D199" s="574"/>
      <c r="E199" s="574"/>
      <c r="F199" s="574"/>
      <c r="G199" s="574"/>
      <c r="H199" s="574"/>
      <c r="I199" s="574"/>
      <c r="J199" s="574"/>
      <c r="K199" s="574"/>
      <c r="L199" s="574"/>
      <c r="M199" s="574"/>
      <c r="N199" s="574"/>
      <c r="O199" s="574"/>
      <c r="P199" s="574"/>
      <c r="Q199" s="574"/>
      <c r="R199" s="574"/>
      <c r="S199" s="574"/>
      <c r="T199" s="574"/>
      <c r="U199" s="574"/>
      <c r="V199" s="574"/>
      <c r="W199" s="574"/>
      <c r="X199" s="574"/>
      <c r="Y199" s="574"/>
      <c r="Z199" s="574"/>
      <c r="AA199" s="574"/>
      <c r="AB199" s="574"/>
      <c r="AC199" s="574"/>
      <c r="AD199" s="574"/>
      <c r="AE199" s="574"/>
      <c r="AF199" s="574"/>
      <c r="AG199" s="574"/>
      <c r="AH199" s="574"/>
      <c r="AI199" s="574"/>
      <c r="AJ199" s="574"/>
      <c r="AK199" s="574"/>
      <c r="AL199" s="574"/>
      <c r="AM199" s="574"/>
      <c r="AN199" s="574"/>
    </row>
    <row r="200" spans="2:40" ht="10.050000000000001" customHeight="1">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row>
    <row r="201" spans="2:40" ht="18" customHeight="1">
      <c r="B201" s="21" t="s">
        <v>302</v>
      </c>
    </row>
    <row r="202" spans="2:40" ht="18" customHeight="1">
      <c r="C202" s="515">
        <v>38</v>
      </c>
      <c r="D202" s="516"/>
      <c r="E202" s="521" t="s">
        <v>129</v>
      </c>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60"/>
      <c r="AI202" s="500"/>
      <c r="AJ202" s="501"/>
      <c r="AK202" s="501"/>
      <c r="AL202" s="501"/>
      <c r="AM202" s="501"/>
      <c r="AN202" s="502"/>
    </row>
    <row r="203" spans="2:40" ht="18" customHeight="1">
      <c r="C203" s="517"/>
      <c r="D203" s="518"/>
      <c r="E203" s="461"/>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3"/>
      <c r="AI203" s="503"/>
      <c r="AJ203" s="504"/>
      <c r="AK203" s="504"/>
      <c r="AL203" s="504"/>
      <c r="AM203" s="504"/>
      <c r="AN203" s="505"/>
    </row>
    <row r="204" spans="2:40" ht="18" customHeight="1">
      <c r="C204" s="519"/>
      <c r="D204" s="520"/>
      <c r="E204" s="464"/>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6"/>
      <c r="AI204" s="506"/>
      <c r="AJ204" s="507"/>
      <c r="AK204" s="507"/>
      <c r="AL204" s="507"/>
      <c r="AM204" s="507"/>
      <c r="AN204" s="508"/>
    </row>
    <row r="205" spans="2:40" ht="18" customHeight="1">
      <c r="C205" s="515">
        <v>39</v>
      </c>
      <c r="D205" s="516"/>
      <c r="E205" s="521" t="s">
        <v>130</v>
      </c>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60"/>
      <c r="AI205" s="500"/>
      <c r="AJ205" s="501"/>
      <c r="AK205" s="501"/>
      <c r="AL205" s="501"/>
      <c r="AM205" s="501"/>
      <c r="AN205" s="502"/>
    </row>
    <row r="206" spans="2:40" ht="18" customHeight="1">
      <c r="C206" s="517"/>
      <c r="D206" s="518"/>
      <c r="E206" s="461"/>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462"/>
      <c r="AG206" s="462"/>
      <c r="AH206" s="463"/>
      <c r="AI206" s="503"/>
      <c r="AJ206" s="504"/>
      <c r="AK206" s="504"/>
      <c r="AL206" s="504"/>
      <c r="AM206" s="504"/>
      <c r="AN206" s="505"/>
    </row>
    <row r="207" spans="2:40" ht="18" customHeight="1">
      <c r="C207" s="519"/>
      <c r="D207" s="520"/>
      <c r="E207" s="464"/>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6"/>
      <c r="AI207" s="506"/>
      <c r="AJ207" s="507"/>
      <c r="AK207" s="507"/>
      <c r="AL207" s="507"/>
      <c r="AM207" s="507"/>
      <c r="AN207" s="508"/>
    </row>
    <row r="208" spans="2:40" ht="18" customHeight="1">
      <c r="C208" s="515">
        <v>40</v>
      </c>
      <c r="D208" s="516"/>
      <c r="E208" s="521" t="s">
        <v>131</v>
      </c>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60"/>
      <c r="AI208" s="500"/>
      <c r="AJ208" s="501"/>
      <c r="AK208" s="501"/>
      <c r="AL208" s="501"/>
      <c r="AM208" s="501"/>
      <c r="AN208" s="502"/>
    </row>
    <row r="209" spans="1:40" ht="18" customHeight="1">
      <c r="C209" s="517"/>
      <c r="D209" s="518"/>
      <c r="E209" s="461"/>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462"/>
      <c r="AG209" s="462"/>
      <c r="AH209" s="463"/>
      <c r="AI209" s="503"/>
      <c r="AJ209" s="504"/>
      <c r="AK209" s="504"/>
      <c r="AL209" s="504"/>
      <c r="AM209" s="504"/>
      <c r="AN209" s="505"/>
    </row>
    <row r="210" spans="1:40" ht="18" customHeight="1">
      <c r="C210" s="519"/>
      <c r="D210" s="520"/>
      <c r="E210" s="461"/>
      <c r="F210" s="462"/>
      <c r="G210" s="462"/>
      <c r="H210" s="462"/>
      <c r="I210" s="462"/>
      <c r="J210" s="462"/>
      <c r="K210" s="462"/>
      <c r="L210" s="462"/>
      <c r="M210" s="462"/>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3"/>
      <c r="AI210" s="503"/>
      <c r="AJ210" s="504"/>
      <c r="AK210" s="504"/>
      <c r="AL210" s="504"/>
      <c r="AM210" s="504"/>
      <c r="AN210" s="505"/>
    </row>
    <row r="211" spans="1:40" ht="18" customHeight="1">
      <c r="A211" s="43"/>
      <c r="B211" s="43"/>
      <c r="C211" s="36"/>
      <c r="D211" s="36"/>
      <c r="E211" s="509" t="s">
        <v>248</v>
      </c>
      <c r="F211" s="509"/>
      <c r="G211" s="509"/>
      <c r="H211" s="509"/>
      <c r="I211" s="509"/>
      <c r="J211" s="509"/>
      <c r="K211" s="509"/>
      <c r="L211" s="509"/>
      <c r="M211" s="509"/>
      <c r="N211" s="509"/>
      <c r="O211" s="509"/>
      <c r="P211" s="509"/>
      <c r="Q211" s="509"/>
      <c r="R211" s="509"/>
      <c r="S211" s="509"/>
      <c r="T211" s="509"/>
      <c r="U211" s="509"/>
      <c r="V211" s="509"/>
      <c r="W211" s="509"/>
      <c r="X211" s="509"/>
      <c r="Y211" s="509"/>
      <c r="Z211" s="509"/>
      <c r="AA211" s="509"/>
      <c r="AB211" s="509"/>
      <c r="AC211" s="509"/>
      <c r="AD211" s="509"/>
      <c r="AE211" s="509"/>
      <c r="AF211" s="509"/>
      <c r="AG211" s="509"/>
      <c r="AH211" s="509"/>
      <c r="AI211" s="37"/>
      <c r="AJ211" s="37"/>
      <c r="AK211" s="37"/>
      <c r="AL211" s="37"/>
      <c r="AM211" s="37"/>
      <c r="AN211" s="37"/>
    </row>
    <row r="212" spans="1:40" ht="18" customHeight="1">
      <c r="A212" s="43"/>
      <c r="B212" s="43"/>
      <c r="C212" s="36"/>
      <c r="D212" s="36"/>
      <c r="E212" s="510"/>
      <c r="F212" s="510"/>
      <c r="G212" s="510"/>
      <c r="H212" s="510"/>
      <c r="I212" s="510"/>
      <c r="J212" s="510"/>
      <c r="K212" s="510"/>
      <c r="L212" s="510"/>
      <c r="M212" s="510"/>
      <c r="N212" s="510"/>
      <c r="O212" s="510"/>
      <c r="P212" s="510"/>
      <c r="Q212" s="510"/>
      <c r="R212" s="510"/>
      <c r="S212" s="510"/>
      <c r="T212" s="510"/>
      <c r="U212" s="510"/>
      <c r="V212" s="510"/>
      <c r="W212" s="510"/>
      <c r="X212" s="510"/>
      <c r="Y212" s="510"/>
      <c r="Z212" s="510"/>
      <c r="AA212" s="510"/>
      <c r="AB212" s="510"/>
      <c r="AC212" s="510"/>
      <c r="AD212" s="510"/>
      <c r="AE212" s="510"/>
      <c r="AF212" s="510"/>
      <c r="AG212" s="510"/>
      <c r="AH212" s="510"/>
      <c r="AI212" s="38"/>
      <c r="AJ212" s="38"/>
      <c r="AK212" s="38"/>
      <c r="AL212" s="38"/>
      <c r="AM212" s="38"/>
      <c r="AN212" s="38"/>
    </row>
    <row r="213" spans="1:40" ht="18" customHeight="1">
      <c r="B213" s="21" t="s">
        <v>303</v>
      </c>
      <c r="C213" s="170"/>
      <c r="D213" s="170"/>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41"/>
      <c r="AJ213" s="41"/>
      <c r="AK213" s="41"/>
      <c r="AL213" s="41"/>
      <c r="AM213" s="41"/>
      <c r="AN213" s="41"/>
    </row>
    <row r="214" spans="1:40" ht="18" customHeight="1">
      <c r="C214" s="515">
        <v>41</v>
      </c>
      <c r="D214" s="516"/>
      <c r="E214" s="521" t="s">
        <v>132</v>
      </c>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60"/>
      <c r="AI214" s="500"/>
      <c r="AJ214" s="501"/>
      <c r="AK214" s="501"/>
      <c r="AL214" s="501"/>
      <c r="AM214" s="501"/>
      <c r="AN214" s="502"/>
    </row>
    <row r="215" spans="1:40" ht="18" customHeight="1">
      <c r="C215" s="519"/>
      <c r="D215" s="520"/>
      <c r="E215" s="464"/>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6"/>
      <c r="AI215" s="506"/>
      <c r="AJ215" s="507"/>
      <c r="AK215" s="507"/>
      <c r="AL215" s="507"/>
      <c r="AM215" s="507"/>
      <c r="AN215" s="508"/>
    </row>
    <row r="216" spans="1:40" ht="10.050000000000001" customHeight="1">
      <c r="C216" s="36"/>
      <c r="D216" s="36"/>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6"/>
      <c r="AJ216" s="36"/>
      <c r="AK216" s="36"/>
      <c r="AL216" s="36"/>
      <c r="AM216" s="36"/>
      <c r="AN216" s="36"/>
    </row>
    <row r="217" spans="1:40" ht="18" customHeight="1">
      <c r="B217" s="21" t="s">
        <v>304</v>
      </c>
      <c r="C217" s="170"/>
      <c r="D217" s="170"/>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36"/>
      <c r="AJ217" s="36"/>
      <c r="AK217" s="36"/>
      <c r="AL217" s="36"/>
      <c r="AM217" s="36"/>
      <c r="AN217" s="36"/>
    </row>
    <row r="218" spans="1:40" ht="18" customHeight="1">
      <c r="C218" s="515">
        <v>42</v>
      </c>
      <c r="D218" s="516"/>
      <c r="E218" s="521" t="s">
        <v>133</v>
      </c>
      <c r="F218" s="459"/>
      <c r="G218" s="459"/>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60"/>
      <c r="AI218" s="500"/>
      <c r="AJ218" s="501"/>
      <c r="AK218" s="501"/>
      <c r="AL218" s="501"/>
      <c r="AM218" s="501"/>
      <c r="AN218" s="502"/>
    </row>
    <row r="219" spans="1:40" ht="18" customHeight="1">
      <c r="C219" s="517"/>
      <c r="D219" s="518"/>
      <c r="E219" s="461"/>
      <c r="F219" s="462"/>
      <c r="G219" s="462"/>
      <c r="H219" s="462"/>
      <c r="I219" s="462"/>
      <c r="J219" s="462"/>
      <c r="K219" s="462"/>
      <c r="L219" s="462"/>
      <c r="M219" s="462"/>
      <c r="N219" s="462"/>
      <c r="O219" s="462"/>
      <c r="P219" s="462"/>
      <c r="Q219" s="462"/>
      <c r="R219" s="462"/>
      <c r="S219" s="462"/>
      <c r="T219" s="462"/>
      <c r="U219" s="462"/>
      <c r="V219" s="462"/>
      <c r="W219" s="462"/>
      <c r="X219" s="462"/>
      <c r="Y219" s="462"/>
      <c r="Z219" s="462"/>
      <c r="AA219" s="462"/>
      <c r="AB219" s="462"/>
      <c r="AC219" s="462"/>
      <c r="AD219" s="462"/>
      <c r="AE219" s="462"/>
      <c r="AF219" s="462"/>
      <c r="AG219" s="462"/>
      <c r="AH219" s="463"/>
      <c r="AI219" s="503"/>
      <c r="AJ219" s="504"/>
      <c r="AK219" s="504"/>
      <c r="AL219" s="504"/>
      <c r="AM219" s="504"/>
      <c r="AN219" s="505"/>
    </row>
    <row r="220" spans="1:40" ht="18" customHeight="1">
      <c r="C220" s="519"/>
      <c r="D220" s="520"/>
      <c r="E220" s="464"/>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6"/>
      <c r="AI220" s="506"/>
      <c r="AJ220" s="507"/>
      <c r="AK220" s="507"/>
      <c r="AL220" s="507"/>
      <c r="AM220" s="507"/>
      <c r="AN220" s="508"/>
    </row>
    <row r="221" spans="1:40" ht="18" customHeight="1">
      <c r="C221" s="515">
        <v>43</v>
      </c>
      <c r="D221" s="516"/>
      <c r="E221" s="521" t="s">
        <v>134</v>
      </c>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60"/>
      <c r="AI221" s="500"/>
      <c r="AJ221" s="501"/>
      <c r="AK221" s="501"/>
      <c r="AL221" s="501"/>
      <c r="AM221" s="501"/>
      <c r="AN221" s="502"/>
    </row>
    <row r="222" spans="1:40" ht="18" customHeight="1">
      <c r="C222" s="517"/>
      <c r="D222" s="518"/>
      <c r="E222" s="461"/>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2"/>
      <c r="AD222" s="462"/>
      <c r="AE222" s="462"/>
      <c r="AF222" s="462"/>
      <c r="AG222" s="462"/>
      <c r="AH222" s="463"/>
      <c r="AI222" s="503"/>
      <c r="AJ222" s="504"/>
      <c r="AK222" s="504"/>
      <c r="AL222" s="504"/>
      <c r="AM222" s="504"/>
      <c r="AN222" s="505"/>
    </row>
    <row r="223" spans="1:40" ht="18" customHeight="1">
      <c r="C223" s="519"/>
      <c r="D223" s="520"/>
      <c r="E223" s="464"/>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6"/>
      <c r="AI223" s="506"/>
      <c r="AJ223" s="507"/>
      <c r="AK223" s="507"/>
      <c r="AL223" s="507"/>
      <c r="AM223" s="507"/>
      <c r="AN223" s="508"/>
    </row>
    <row r="224" spans="1:40" ht="18" customHeight="1">
      <c r="C224" s="515">
        <v>44</v>
      </c>
      <c r="D224" s="516"/>
      <c r="E224" s="521" t="s">
        <v>135</v>
      </c>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60"/>
      <c r="AI224" s="500"/>
      <c r="AJ224" s="501"/>
      <c r="AK224" s="501"/>
      <c r="AL224" s="501"/>
      <c r="AM224" s="501"/>
      <c r="AN224" s="502"/>
    </row>
    <row r="225" spans="2:40" ht="18" customHeight="1">
      <c r="C225" s="517"/>
      <c r="D225" s="518"/>
      <c r="E225" s="461"/>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2"/>
      <c r="AD225" s="462"/>
      <c r="AE225" s="462"/>
      <c r="AF225" s="462"/>
      <c r="AG225" s="462"/>
      <c r="AH225" s="463"/>
      <c r="AI225" s="503"/>
      <c r="AJ225" s="504"/>
      <c r="AK225" s="504"/>
      <c r="AL225" s="504"/>
      <c r="AM225" s="504"/>
      <c r="AN225" s="505"/>
    </row>
    <row r="226" spans="2:40" ht="18" customHeight="1">
      <c r="C226" s="519"/>
      <c r="D226" s="520"/>
      <c r="E226" s="464"/>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6"/>
      <c r="AI226" s="506"/>
      <c r="AJ226" s="507"/>
      <c r="AK226" s="507"/>
      <c r="AL226" s="507"/>
      <c r="AM226" s="507"/>
      <c r="AN226" s="508"/>
    </row>
    <row r="227" spans="2:40" ht="10.050000000000001" customHeight="1">
      <c r="C227" s="36"/>
      <c r="D227" s="36"/>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6"/>
      <c r="AJ227" s="36"/>
      <c r="AK227" s="36"/>
      <c r="AL227" s="36"/>
      <c r="AM227" s="36"/>
      <c r="AN227" s="36"/>
    </row>
    <row r="228" spans="2:40" ht="18" customHeight="1">
      <c r="B228" s="21" t="s">
        <v>305</v>
      </c>
    </row>
    <row r="229" spans="2:40" ht="18" customHeight="1">
      <c r="C229" s="515">
        <v>45</v>
      </c>
      <c r="D229" s="516"/>
      <c r="E229" s="521" t="s">
        <v>136</v>
      </c>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60"/>
      <c r="AI229" s="500"/>
      <c r="AJ229" s="501"/>
      <c r="AK229" s="501"/>
      <c r="AL229" s="501"/>
      <c r="AM229" s="501"/>
      <c r="AN229" s="502"/>
    </row>
    <row r="230" spans="2:40" ht="18" customHeight="1">
      <c r="C230" s="517"/>
      <c r="D230" s="518"/>
      <c r="E230" s="461"/>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3"/>
      <c r="AI230" s="503"/>
      <c r="AJ230" s="504"/>
      <c r="AK230" s="504"/>
      <c r="AL230" s="504"/>
      <c r="AM230" s="504"/>
      <c r="AN230" s="505"/>
    </row>
    <row r="231" spans="2:40" ht="18" customHeight="1">
      <c r="C231" s="517"/>
      <c r="D231" s="518"/>
      <c r="E231" s="461"/>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3"/>
      <c r="AI231" s="503"/>
      <c r="AJ231" s="504"/>
      <c r="AK231" s="504"/>
      <c r="AL231" s="504"/>
      <c r="AM231" s="504"/>
      <c r="AN231" s="505"/>
    </row>
    <row r="232" spans="2:40" ht="18" customHeight="1">
      <c r="C232" s="515">
        <v>46</v>
      </c>
      <c r="D232" s="516"/>
      <c r="E232" s="521" t="s">
        <v>137</v>
      </c>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60"/>
      <c r="AI232" s="500"/>
      <c r="AJ232" s="501"/>
      <c r="AK232" s="501"/>
      <c r="AL232" s="501"/>
      <c r="AM232" s="501"/>
      <c r="AN232" s="502"/>
    </row>
    <row r="233" spans="2:40" ht="18" customHeight="1">
      <c r="C233" s="519"/>
      <c r="D233" s="520"/>
      <c r="E233" s="464"/>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6"/>
      <c r="AI233" s="506"/>
      <c r="AJ233" s="507"/>
      <c r="AK233" s="507"/>
      <c r="AL233" s="507"/>
      <c r="AM233" s="507"/>
      <c r="AN233" s="508"/>
    </row>
    <row r="234" spans="2:40" ht="18" customHeight="1">
      <c r="C234" s="515">
        <v>47</v>
      </c>
      <c r="D234" s="516"/>
      <c r="E234" s="521" t="s">
        <v>306</v>
      </c>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9"/>
      <c r="AI234" s="500"/>
      <c r="AJ234" s="501"/>
      <c r="AK234" s="501"/>
      <c r="AL234" s="501"/>
      <c r="AM234" s="501"/>
      <c r="AN234" s="502"/>
    </row>
    <row r="235" spans="2:40" ht="18" customHeight="1">
      <c r="C235" s="517"/>
      <c r="D235" s="518"/>
      <c r="E235" s="527"/>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30"/>
      <c r="AI235" s="503"/>
      <c r="AJ235" s="504"/>
      <c r="AK235" s="504"/>
      <c r="AL235" s="504"/>
      <c r="AM235" s="504"/>
      <c r="AN235" s="505"/>
    </row>
    <row r="236" spans="2:40" ht="18" customHeight="1">
      <c r="C236" s="519"/>
      <c r="D236" s="520"/>
      <c r="E236" s="531"/>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3"/>
      <c r="AI236" s="506"/>
      <c r="AJ236" s="507"/>
      <c r="AK236" s="507"/>
      <c r="AL236" s="507"/>
      <c r="AM236" s="507"/>
      <c r="AN236" s="508"/>
    </row>
    <row r="237" spans="2:40" ht="18" customHeight="1">
      <c r="C237" s="515">
        <v>48</v>
      </c>
      <c r="D237" s="516"/>
      <c r="E237" s="521" t="s">
        <v>489</v>
      </c>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60"/>
      <c r="AI237" s="500"/>
      <c r="AJ237" s="501"/>
      <c r="AK237" s="501"/>
      <c r="AL237" s="501"/>
      <c r="AM237" s="501"/>
      <c r="AN237" s="502"/>
    </row>
    <row r="238" spans="2:40" ht="18" customHeight="1">
      <c r="C238" s="517"/>
      <c r="D238" s="518"/>
      <c r="E238" s="527"/>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3"/>
      <c r="AI238" s="503"/>
      <c r="AJ238" s="504"/>
      <c r="AK238" s="504"/>
      <c r="AL238" s="504"/>
      <c r="AM238" s="504"/>
      <c r="AN238" s="505"/>
    </row>
    <row r="239" spans="2:40" ht="18" customHeight="1">
      <c r="C239" s="519"/>
      <c r="D239" s="520"/>
      <c r="E239" s="464"/>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6"/>
      <c r="AI239" s="506"/>
      <c r="AJ239" s="507"/>
      <c r="AK239" s="507"/>
      <c r="AL239" s="507"/>
      <c r="AM239" s="507"/>
      <c r="AN239" s="508"/>
    </row>
    <row r="240" spans="2:40" ht="18" customHeight="1">
      <c r="C240" s="515">
        <v>49</v>
      </c>
      <c r="D240" s="516"/>
      <c r="E240" s="521" t="s">
        <v>138</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9"/>
      <c r="AI240" s="500"/>
      <c r="AJ240" s="501"/>
      <c r="AK240" s="501"/>
      <c r="AL240" s="501"/>
      <c r="AM240" s="501"/>
      <c r="AN240" s="502"/>
    </row>
    <row r="241" spans="3:40" ht="18" customHeight="1">
      <c r="C241" s="517"/>
      <c r="D241" s="518"/>
      <c r="E241" s="527"/>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30"/>
      <c r="AI241" s="503"/>
      <c r="AJ241" s="504"/>
      <c r="AK241" s="504"/>
      <c r="AL241" s="504"/>
      <c r="AM241" s="504"/>
      <c r="AN241" s="505"/>
    </row>
    <row r="242" spans="3:40" ht="18" customHeight="1">
      <c r="C242" s="517"/>
      <c r="D242" s="518"/>
      <c r="E242" s="527"/>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30"/>
      <c r="AI242" s="503"/>
      <c r="AJ242" s="504"/>
      <c r="AK242" s="504"/>
      <c r="AL242" s="504"/>
      <c r="AM242" s="504"/>
      <c r="AN242" s="505"/>
    </row>
    <row r="243" spans="3:40" ht="18" customHeight="1">
      <c r="C243" s="517"/>
      <c r="D243" s="518"/>
      <c r="E243" s="527"/>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30"/>
      <c r="AI243" s="503"/>
      <c r="AJ243" s="504"/>
      <c r="AK243" s="504"/>
      <c r="AL243" s="504"/>
      <c r="AM243" s="504"/>
      <c r="AN243" s="505"/>
    </row>
    <row r="244" spans="3:40" ht="18" customHeight="1">
      <c r="C244" s="519"/>
      <c r="D244" s="520"/>
      <c r="E244" s="531"/>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3"/>
      <c r="AI244" s="506"/>
      <c r="AJ244" s="507"/>
      <c r="AK244" s="507"/>
      <c r="AL244" s="507"/>
      <c r="AM244" s="507"/>
      <c r="AN244" s="508"/>
    </row>
    <row r="245" spans="3:40" ht="18" customHeight="1">
      <c r="C245" s="515">
        <v>50</v>
      </c>
      <c r="D245" s="516"/>
      <c r="E245" s="521" t="s">
        <v>139</v>
      </c>
      <c r="F245" s="528"/>
      <c r="G245" s="528"/>
      <c r="H245" s="528"/>
      <c r="I245" s="528"/>
      <c r="J245" s="528"/>
      <c r="K245" s="528"/>
      <c r="L245" s="528"/>
      <c r="M245" s="528"/>
      <c r="N245" s="528"/>
      <c r="O245" s="528"/>
      <c r="P245" s="528"/>
      <c r="Q245" s="528"/>
      <c r="R245" s="528"/>
      <c r="S245" s="528"/>
      <c r="T245" s="528"/>
      <c r="U245" s="528"/>
      <c r="V245" s="528"/>
      <c r="W245" s="528"/>
      <c r="X245" s="528"/>
      <c r="Y245" s="528"/>
      <c r="Z245" s="528"/>
      <c r="AA245" s="528"/>
      <c r="AB245" s="528"/>
      <c r="AC245" s="528"/>
      <c r="AD245" s="528"/>
      <c r="AE245" s="528"/>
      <c r="AF245" s="528"/>
      <c r="AG245" s="528"/>
      <c r="AH245" s="529"/>
      <c r="AI245" s="500"/>
      <c r="AJ245" s="501"/>
      <c r="AK245" s="501"/>
      <c r="AL245" s="501"/>
      <c r="AM245" s="501"/>
      <c r="AN245" s="502"/>
    </row>
    <row r="246" spans="3:40" ht="18" customHeight="1">
      <c r="C246" s="517"/>
      <c r="D246" s="518"/>
      <c r="E246" s="527"/>
      <c r="F246" s="511"/>
      <c r="G246" s="511"/>
      <c r="H246" s="511"/>
      <c r="I246" s="511"/>
      <c r="J246" s="511"/>
      <c r="K246" s="511"/>
      <c r="L246" s="511"/>
      <c r="M246" s="511"/>
      <c r="N246" s="511"/>
      <c r="O246" s="511"/>
      <c r="P246" s="511"/>
      <c r="Q246" s="511"/>
      <c r="R246" s="511"/>
      <c r="S246" s="511"/>
      <c r="T246" s="511"/>
      <c r="U246" s="511"/>
      <c r="V246" s="511"/>
      <c r="W246" s="511"/>
      <c r="X246" s="511"/>
      <c r="Y246" s="511"/>
      <c r="Z246" s="511"/>
      <c r="AA246" s="511"/>
      <c r="AB246" s="511"/>
      <c r="AC246" s="511"/>
      <c r="AD246" s="511"/>
      <c r="AE246" s="511"/>
      <c r="AF246" s="511"/>
      <c r="AG246" s="511"/>
      <c r="AH246" s="530"/>
      <c r="AI246" s="503"/>
      <c r="AJ246" s="504"/>
      <c r="AK246" s="504"/>
      <c r="AL246" s="504"/>
      <c r="AM246" s="504"/>
      <c r="AN246" s="505"/>
    </row>
    <row r="247" spans="3:40" ht="18" customHeight="1">
      <c r="C247" s="519"/>
      <c r="D247" s="520"/>
      <c r="E247" s="531"/>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3"/>
      <c r="AI247" s="506"/>
      <c r="AJ247" s="507"/>
      <c r="AK247" s="507"/>
      <c r="AL247" s="507"/>
      <c r="AM247" s="507"/>
      <c r="AN247" s="508"/>
    </row>
    <row r="248" spans="3:40" ht="18" customHeight="1">
      <c r="C248" s="515">
        <v>51</v>
      </c>
      <c r="D248" s="516"/>
      <c r="E248" s="521" t="s">
        <v>140</v>
      </c>
      <c r="F248" s="528"/>
      <c r="G248" s="528"/>
      <c r="H248" s="528"/>
      <c r="I248" s="528"/>
      <c r="J248" s="528"/>
      <c r="K248" s="528"/>
      <c r="L248" s="528"/>
      <c r="M248" s="528"/>
      <c r="N248" s="528"/>
      <c r="O248" s="528"/>
      <c r="P248" s="528"/>
      <c r="Q248" s="528"/>
      <c r="R248" s="528"/>
      <c r="S248" s="528"/>
      <c r="T248" s="528"/>
      <c r="U248" s="528"/>
      <c r="V248" s="528"/>
      <c r="W248" s="528"/>
      <c r="X248" s="528"/>
      <c r="Y248" s="528"/>
      <c r="Z248" s="528"/>
      <c r="AA248" s="528"/>
      <c r="AB248" s="528"/>
      <c r="AC248" s="528"/>
      <c r="AD248" s="528"/>
      <c r="AE248" s="528"/>
      <c r="AF248" s="528"/>
      <c r="AG248" s="528"/>
      <c r="AH248" s="529"/>
      <c r="AI248" s="500"/>
      <c r="AJ248" s="501"/>
      <c r="AK248" s="501"/>
      <c r="AL248" s="501"/>
      <c r="AM248" s="501"/>
      <c r="AN248" s="502"/>
    </row>
    <row r="249" spans="3:40" ht="18" customHeight="1">
      <c r="C249" s="517"/>
      <c r="D249" s="518"/>
      <c r="E249" s="527"/>
      <c r="F249" s="511"/>
      <c r="G249" s="511"/>
      <c r="H249" s="511"/>
      <c r="I249" s="511"/>
      <c r="J249" s="511"/>
      <c r="K249" s="511"/>
      <c r="L249" s="511"/>
      <c r="M249" s="511"/>
      <c r="N249" s="511"/>
      <c r="O249" s="511"/>
      <c r="P249" s="511"/>
      <c r="Q249" s="511"/>
      <c r="R249" s="511"/>
      <c r="S249" s="511"/>
      <c r="T249" s="511"/>
      <c r="U249" s="511"/>
      <c r="V249" s="511"/>
      <c r="W249" s="511"/>
      <c r="X249" s="511"/>
      <c r="Y249" s="511"/>
      <c r="Z249" s="511"/>
      <c r="AA249" s="511"/>
      <c r="AB249" s="511"/>
      <c r="AC249" s="511"/>
      <c r="AD249" s="511"/>
      <c r="AE249" s="511"/>
      <c r="AF249" s="511"/>
      <c r="AG249" s="511"/>
      <c r="AH249" s="530"/>
      <c r="AI249" s="503"/>
      <c r="AJ249" s="504"/>
      <c r="AK249" s="504"/>
      <c r="AL249" s="504"/>
      <c r="AM249" s="504"/>
      <c r="AN249" s="505"/>
    </row>
    <row r="250" spans="3:40" ht="18" customHeight="1">
      <c r="C250" s="517"/>
      <c r="D250" s="518"/>
      <c r="E250" s="527"/>
      <c r="F250" s="511"/>
      <c r="G250" s="511"/>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30"/>
      <c r="AI250" s="503"/>
      <c r="AJ250" s="504"/>
      <c r="AK250" s="504"/>
      <c r="AL250" s="504"/>
      <c r="AM250" s="504"/>
      <c r="AN250" s="505"/>
    </row>
    <row r="251" spans="3:40" ht="18" customHeight="1">
      <c r="C251" s="517"/>
      <c r="D251" s="518"/>
      <c r="E251" s="527"/>
      <c r="F251" s="511"/>
      <c r="G251" s="511"/>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30"/>
      <c r="AI251" s="503"/>
      <c r="AJ251" s="504"/>
      <c r="AK251" s="504"/>
      <c r="AL251" s="504"/>
      <c r="AM251" s="504"/>
      <c r="AN251" s="505"/>
    </row>
    <row r="252" spans="3:40" ht="18" customHeight="1">
      <c r="C252" s="519"/>
      <c r="D252" s="520"/>
      <c r="E252" s="531"/>
      <c r="F252" s="532"/>
      <c r="G252" s="532"/>
      <c r="H252" s="532"/>
      <c r="I252" s="532"/>
      <c r="J252" s="532"/>
      <c r="K252" s="532"/>
      <c r="L252" s="532"/>
      <c r="M252" s="532"/>
      <c r="N252" s="532"/>
      <c r="O252" s="532"/>
      <c r="P252" s="532"/>
      <c r="Q252" s="532"/>
      <c r="R252" s="532"/>
      <c r="S252" s="532"/>
      <c r="T252" s="532"/>
      <c r="U252" s="532"/>
      <c r="V252" s="532"/>
      <c r="W252" s="532"/>
      <c r="X252" s="532"/>
      <c r="Y252" s="532"/>
      <c r="Z252" s="532"/>
      <c r="AA252" s="532"/>
      <c r="AB252" s="532"/>
      <c r="AC252" s="532"/>
      <c r="AD252" s="532"/>
      <c r="AE252" s="532"/>
      <c r="AF252" s="532"/>
      <c r="AG252" s="532"/>
      <c r="AH252" s="533"/>
      <c r="AI252" s="506"/>
      <c r="AJ252" s="507"/>
      <c r="AK252" s="507"/>
      <c r="AL252" s="507"/>
      <c r="AM252" s="507"/>
      <c r="AN252" s="508"/>
    </row>
    <row r="253" spans="3:40" ht="18" customHeight="1">
      <c r="C253" s="515">
        <v>52</v>
      </c>
      <c r="D253" s="516"/>
      <c r="E253" s="521" t="s">
        <v>141</v>
      </c>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60"/>
      <c r="AI253" s="500"/>
      <c r="AJ253" s="501"/>
      <c r="AK253" s="501"/>
      <c r="AL253" s="501"/>
      <c r="AM253" s="501"/>
      <c r="AN253" s="502"/>
    </row>
    <row r="254" spans="3:40" ht="18" customHeight="1">
      <c r="C254" s="517"/>
      <c r="D254" s="518"/>
      <c r="E254" s="461"/>
      <c r="F254" s="462"/>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3"/>
      <c r="AI254" s="503"/>
      <c r="AJ254" s="504"/>
      <c r="AK254" s="504"/>
      <c r="AL254" s="504"/>
      <c r="AM254" s="504"/>
      <c r="AN254" s="505"/>
    </row>
    <row r="255" spans="3:40" ht="18" customHeight="1">
      <c r="C255" s="519"/>
      <c r="D255" s="520"/>
      <c r="E255" s="464"/>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c r="AH255" s="466"/>
      <c r="AI255" s="506"/>
      <c r="AJ255" s="507"/>
      <c r="AK255" s="507"/>
      <c r="AL255" s="507"/>
      <c r="AM255" s="507"/>
      <c r="AN255" s="508"/>
    </row>
    <row r="256" spans="3:40" ht="10.050000000000001" customHeight="1">
      <c r="C256" s="36"/>
      <c r="D256" s="36"/>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6"/>
      <c r="AJ256" s="36"/>
      <c r="AK256" s="36"/>
      <c r="AL256" s="36"/>
      <c r="AM256" s="36"/>
      <c r="AN256" s="36"/>
    </row>
    <row r="257" spans="1:40" ht="18" customHeight="1">
      <c r="B257" s="21" t="s">
        <v>307</v>
      </c>
      <c r="C257" s="170"/>
      <c r="D257" s="170"/>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6"/>
      <c r="AJ257" s="36"/>
      <c r="AK257" s="36"/>
      <c r="AL257" s="36"/>
      <c r="AM257" s="36"/>
      <c r="AN257" s="36"/>
    </row>
    <row r="258" spans="1:40" ht="18" customHeight="1">
      <c r="C258" s="515">
        <v>53</v>
      </c>
      <c r="D258" s="516"/>
      <c r="E258" s="521" t="s">
        <v>142</v>
      </c>
      <c r="F258" s="528"/>
      <c r="G258" s="528"/>
      <c r="H258" s="528"/>
      <c r="I258" s="528"/>
      <c r="J258" s="528"/>
      <c r="K258" s="528"/>
      <c r="L258" s="528"/>
      <c r="M258" s="528"/>
      <c r="N258" s="528"/>
      <c r="O258" s="528"/>
      <c r="P258" s="528"/>
      <c r="Q258" s="528"/>
      <c r="R258" s="528"/>
      <c r="S258" s="528"/>
      <c r="T258" s="528"/>
      <c r="U258" s="528"/>
      <c r="V258" s="528"/>
      <c r="W258" s="528"/>
      <c r="X258" s="528"/>
      <c r="Y258" s="528"/>
      <c r="Z258" s="528"/>
      <c r="AA258" s="528"/>
      <c r="AB258" s="528"/>
      <c r="AC258" s="528"/>
      <c r="AD258" s="528"/>
      <c r="AE258" s="528"/>
      <c r="AF258" s="528"/>
      <c r="AG258" s="528"/>
      <c r="AH258" s="529"/>
      <c r="AI258" s="500"/>
      <c r="AJ258" s="501"/>
      <c r="AK258" s="501"/>
      <c r="AL258" s="501"/>
      <c r="AM258" s="501"/>
      <c r="AN258" s="502"/>
    </row>
    <row r="259" spans="1:40" ht="18" customHeight="1">
      <c r="C259" s="517"/>
      <c r="D259" s="518"/>
      <c r="E259" s="527"/>
      <c r="F259" s="511"/>
      <c r="G259" s="511"/>
      <c r="H259" s="511"/>
      <c r="I259" s="511"/>
      <c r="J259" s="511"/>
      <c r="K259" s="511"/>
      <c r="L259" s="511"/>
      <c r="M259" s="511"/>
      <c r="N259" s="511"/>
      <c r="O259" s="511"/>
      <c r="P259" s="511"/>
      <c r="Q259" s="511"/>
      <c r="R259" s="511"/>
      <c r="S259" s="511"/>
      <c r="T259" s="511"/>
      <c r="U259" s="511"/>
      <c r="V259" s="511"/>
      <c r="W259" s="511"/>
      <c r="X259" s="511"/>
      <c r="Y259" s="511"/>
      <c r="Z259" s="511"/>
      <c r="AA259" s="511"/>
      <c r="AB259" s="511"/>
      <c r="AC259" s="511"/>
      <c r="AD259" s="511"/>
      <c r="AE259" s="511"/>
      <c r="AF259" s="511"/>
      <c r="AG259" s="511"/>
      <c r="AH259" s="530"/>
      <c r="AI259" s="503"/>
      <c r="AJ259" s="504"/>
      <c r="AK259" s="504"/>
      <c r="AL259" s="504"/>
      <c r="AM259" s="504"/>
      <c r="AN259" s="505"/>
    </row>
    <row r="260" spans="1:40" ht="18" customHeight="1">
      <c r="C260" s="519"/>
      <c r="D260" s="520"/>
      <c r="E260" s="531"/>
      <c r="F260" s="532"/>
      <c r="G260" s="532"/>
      <c r="H260" s="532"/>
      <c r="I260" s="532"/>
      <c r="J260" s="532"/>
      <c r="K260" s="532"/>
      <c r="L260" s="532"/>
      <c r="M260" s="532"/>
      <c r="N260" s="532"/>
      <c r="O260" s="532"/>
      <c r="P260" s="532"/>
      <c r="Q260" s="532"/>
      <c r="R260" s="532"/>
      <c r="S260" s="532"/>
      <c r="T260" s="532"/>
      <c r="U260" s="532"/>
      <c r="V260" s="532"/>
      <c r="W260" s="532"/>
      <c r="X260" s="532"/>
      <c r="Y260" s="532"/>
      <c r="Z260" s="532"/>
      <c r="AA260" s="532"/>
      <c r="AB260" s="532"/>
      <c r="AC260" s="532"/>
      <c r="AD260" s="532"/>
      <c r="AE260" s="532"/>
      <c r="AF260" s="532"/>
      <c r="AG260" s="532"/>
      <c r="AH260" s="533"/>
      <c r="AI260" s="506"/>
      <c r="AJ260" s="507"/>
      <c r="AK260" s="507"/>
      <c r="AL260" s="507"/>
      <c r="AM260" s="507"/>
      <c r="AN260" s="508"/>
    </row>
    <row r="261" spans="1:40" ht="18" customHeight="1">
      <c r="C261" s="515">
        <v>54</v>
      </c>
      <c r="D261" s="516"/>
      <c r="E261" s="521" t="s">
        <v>143</v>
      </c>
      <c r="F261" s="528"/>
      <c r="G261" s="528"/>
      <c r="H261" s="528"/>
      <c r="I261" s="528"/>
      <c r="J261" s="528"/>
      <c r="K261" s="528"/>
      <c r="L261" s="528"/>
      <c r="M261" s="528"/>
      <c r="N261" s="528"/>
      <c r="O261" s="528"/>
      <c r="P261" s="528"/>
      <c r="Q261" s="528"/>
      <c r="R261" s="528"/>
      <c r="S261" s="528"/>
      <c r="T261" s="528"/>
      <c r="U261" s="528"/>
      <c r="V261" s="528"/>
      <c r="W261" s="528"/>
      <c r="X261" s="528"/>
      <c r="Y261" s="528"/>
      <c r="Z261" s="528"/>
      <c r="AA261" s="528"/>
      <c r="AB261" s="528"/>
      <c r="AC261" s="528"/>
      <c r="AD261" s="528"/>
      <c r="AE261" s="528"/>
      <c r="AF261" s="528"/>
      <c r="AG261" s="528"/>
      <c r="AH261" s="529"/>
      <c r="AI261" s="500"/>
      <c r="AJ261" s="501"/>
      <c r="AK261" s="501"/>
      <c r="AL261" s="501"/>
      <c r="AM261" s="501"/>
      <c r="AN261" s="502"/>
    </row>
    <row r="262" spans="1:40" ht="18" customHeight="1">
      <c r="C262" s="517"/>
      <c r="D262" s="518"/>
      <c r="E262" s="527"/>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30"/>
      <c r="AI262" s="503"/>
      <c r="AJ262" s="504"/>
      <c r="AK262" s="504"/>
      <c r="AL262" s="504"/>
      <c r="AM262" s="504"/>
      <c r="AN262" s="505"/>
    </row>
    <row r="263" spans="1:40" ht="18" customHeight="1">
      <c r="C263" s="515">
        <v>55</v>
      </c>
      <c r="D263" s="516"/>
      <c r="E263" s="521" t="s">
        <v>144</v>
      </c>
      <c r="F263" s="528"/>
      <c r="G263" s="528"/>
      <c r="H263" s="528"/>
      <c r="I263" s="528"/>
      <c r="J263" s="528"/>
      <c r="K263" s="528"/>
      <c r="L263" s="528"/>
      <c r="M263" s="528"/>
      <c r="N263" s="528"/>
      <c r="O263" s="528"/>
      <c r="P263" s="528"/>
      <c r="Q263" s="528"/>
      <c r="R263" s="528"/>
      <c r="S263" s="528"/>
      <c r="T263" s="528"/>
      <c r="U263" s="528"/>
      <c r="V263" s="528"/>
      <c r="W263" s="528"/>
      <c r="X263" s="528"/>
      <c r="Y263" s="528"/>
      <c r="Z263" s="528"/>
      <c r="AA263" s="528"/>
      <c r="AB263" s="528"/>
      <c r="AC263" s="528"/>
      <c r="AD263" s="528"/>
      <c r="AE263" s="528"/>
      <c r="AF263" s="528"/>
      <c r="AG263" s="528"/>
      <c r="AH263" s="529"/>
      <c r="AI263" s="500"/>
      <c r="AJ263" s="501"/>
      <c r="AK263" s="501"/>
      <c r="AL263" s="501"/>
      <c r="AM263" s="501"/>
      <c r="AN263" s="502"/>
    </row>
    <row r="264" spans="1:40" ht="18" customHeight="1">
      <c r="C264" s="517"/>
      <c r="D264" s="518"/>
      <c r="E264" s="527"/>
      <c r="F264" s="511"/>
      <c r="G264" s="511"/>
      <c r="H264" s="511"/>
      <c r="I264" s="511"/>
      <c r="J264" s="511"/>
      <c r="K264" s="511"/>
      <c r="L264" s="511"/>
      <c r="M264" s="511"/>
      <c r="N264" s="511"/>
      <c r="O264" s="511"/>
      <c r="P264" s="511"/>
      <c r="Q264" s="511"/>
      <c r="R264" s="511"/>
      <c r="S264" s="511"/>
      <c r="T264" s="511"/>
      <c r="U264" s="511"/>
      <c r="V264" s="511"/>
      <c r="W264" s="511"/>
      <c r="X264" s="511"/>
      <c r="Y264" s="511"/>
      <c r="Z264" s="511"/>
      <c r="AA264" s="511"/>
      <c r="AB264" s="511"/>
      <c r="AC264" s="511"/>
      <c r="AD264" s="511"/>
      <c r="AE264" s="511"/>
      <c r="AF264" s="511"/>
      <c r="AG264" s="511"/>
      <c r="AH264" s="530"/>
      <c r="AI264" s="503"/>
      <c r="AJ264" s="504"/>
      <c r="AK264" s="504"/>
      <c r="AL264" s="504"/>
      <c r="AM264" s="504"/>
      <c r="AN264" s="505"/>
    </row>
    <row r="265" spans="1:40" ht="18" customHeight="1">
      <c r="C265" s="519"/>
      <c r="D265" s="520"/>
      <c r="E265" s="531"/>
      <c r="F265" s="532"/>
      <c r="G265" s="532"/>
      <c r="H265" s="532"/>
      <c r="I265" s="532"/>
      <c r="J265" s="532"/>
      <c r="K265" s="532"/>
      <c r="L265" s="532"/>
      <c r="M265" s="532"/>
      <c r="N265" s="532"/>
      <c r="O265" s="532"/>
      <c r="P265" s="532"/>
      <c r="Q265" s="532"/>
      <c r="R265" s="532"/>
      <c r="S265" s="532"/>
      <c r="T265" s="532"/>
      <c r="U265" s="532"/>
      <c r="V265" s="532"/>
      <c r="W265" s="532"/>
      <c r="X265" s="532"/>
      <c r="Y265" s="532"/>
      <c r="Z265" s="532"/>
      <c r="AA265" s="532"/>
      <c r="AB265" s="532"/>
      <c r="AC265" s="532"/>
      <c r="AD265" s="532"/>
      <c r="AE265" s="532"/>
      <c r="AF265" s="532"/>
      <c r="AG265" s="532"/>
      <c r="AH265" s="533"/>
      <c r="AI265" s="506"/>
      <c r="AJ265" s="507"/>
      <c r="AK265" s="507"/>
      <c r="AL265" s="507"/>
      <c r="AM265" s="507"/>
      <c r="AN265" s="508"/>
    </row>
    <row r="266" spans="1:40" ht="18" customHeight="1">
      <c r="C266" s="515">
        <v>56</v>
      </c>
      <c r="D266" s="516"/>
      <c r="E266" s="521" t="s">
        <v>145</v>
      </c>
      <c r="F266" s="528"/>
      <c r="G266" s="528"/>
      <c r="H266" s="528"/>
      <c r="I266" s="528"/>
      <c r="J266" s="528"/>
      <c r="K266" s="528"/>
      <c r="L266" s="528"/>
      <c r="M266" s="528"/>
      <c r="N266" s="528"/>
      <c r="O266" s="528"/>
      <c r="P266" s="528"/>
      <c r="Q266" s="528"/>
      <c r="R266" s="528"/>
      <c r="S266" s="528"/>
      <c r="T266" s="528"/>
      <c r="U266" s="528"/>
      <c r="V266" s="528"/>
      <c r="W266" s="528"/>
      <c r="X266" s="528"/>
      <c r="Y266" s="528"/>
      <c r="Z266" s="528"/>
      <c r="AA266" s="528"/>
      <c r="AB266" s="528"/>
      <c r="AC266" s="528"/>
      <c r="AD266" s="528"/>
      <c r="AE266" s="528"/>
      <c r="AF266" s="528"/>
      <c r="AG266" s="528"/>
      <c r="AH266" s="529"/>
      <c r="AI266" s="500"/>
      <c r="AJ266" s="501"/>
      <c r="AK266" s="501"/>
      <c r="AL266" s="501"/>
      <c r="AM266" s="501"/>
      <c r="AN266" s="502"/>
    </row>
    <row r="267" spans="1:40" ht="18" customHeight="1">
      <c r="C267" s="517"/>
      <c r="D267" s="518"/>
      <c r="E267" s="527"/>
      <c r="F267" s="511"/>
      <c r="G267" s="511"/>
      <c r="H267" s="511"/>
      <c r="I267" s="511"/>
      <c r="J267" s="511"/>
      <c r="K267" s="511"/>
      <c r="L267" s="511"/>
      <c r="M267" s="511"/>
      <c r="N267" s="511"/>
      <c r="O267" s="511"/>
      <c r="P267" s="511"/>
      <c r="Q267" s="511"/>
      <c r="R267" s="511"/>
      <c r="S267" s="511"/>
      <c r="T267" s="511"/>
      <c r="U267" s="511"/>
      <c r="V267" s="511"/>
      <c r="W267" s="511"/>
      <c r="X267" s="511"/>
      <c r="Y267" s="511"/>
      <c r="Z267" s="511"/>
      <c r="AA267" s="511"/>
      <c r="AB267" s="511"/>
      <c r="AC267" s="511"/>
      <c r="AD267" s="511"/>
      <c r="AE267" s="511"/>
      <c r="AF267" s="511"/>
      <c r="AG267" s="511"/>
      <c r="AH267" s="530"/>
      <c r="AI267" s="503"/>
      <c r="AJ267" s="504"/>
      <c r="AK267" s="504"/>
      <c r="AL267" s="504"/>
      <c r="AM267" s="504"/>
      <c r="AN267" s="505"/>
    </row>
    <row r="268" spans="1:40" ht="18" customHeight="1">
      <c r="C268" s="519"/>
      <c r="D268" s="520"/>
      <c r="E268" s="531"/>
      <c r="F268" s="532"/>
      <c r="G268" s="532"/>
      <c r="H268" s="532"/>
      <c r="I268" s="532"/>
      <c r="J268" s="532"/>
      <c r="K268" s="532"/>
      <c r="L268" s="532"/>
      <c r="M268" s="532"/>
      <c r="N268" s="532"/>
      <c r="O268" s="532"/>
      <c r="P268" s="532"/>
      <c r="Q268" s="532"/>
      <c r="R268" s="532"/>
      <c r="S268" s="532"/>
      <c r="T268" s="532"/>
      <c r="U268" s="532"/>
      <c r="V268" s="532"/>
      <c r="W268" s="532"/>
      <c r="X268" s="532"/>
      <c r="Y268" s="532"/>
      <c r="Z268" s="532"/>
      <c r="AA268" s="532"/>
      <c r="AB268" s="532"/>
      <c r="AC268" s="532"/>
      <c r="AD268" s="532"/>
      <c r="AE268" s="532"/>
      <c r="AF268" s="532"/>
      <c r="AG268" s="532"/>
      <c r="AH268" s="533"/>
      <c r="AI268" s="506"/>
      <c r="AJ268" s="507"/>
      <c r="AK268" s="507"/>
      <c r="AL268" s="507"/>
      <c r="AM268" s="507"/>
      <c r="AN268" s="508"/>
    </row>
    <row r="269" spans="1:40" ht="18" customHeight="1">
      <c r="A269" s="43"/>
      <c r="B269" s="43"/>
      <c r="C269" s="36"/>
      <c r="D269" s="36"/>
      <c r="E269" s="610" t="s">
        <v>103</v>
      </c>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0"/>
      <c r="AL269" s="610"/>
      <c r="AM269" s="610"/>
      <c r="AN269" s="610"/>
    </row>
    <row r="270" spans="1:40" ht="18" customHeight="1">
      <c r="A270" s="43"/>
      <c r="B270" s="43"/>
      <c r="C270" s="36"/>
      <c r="D270" s="36"/>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row>
    <row r="271" spans="1:40" ht="18" customHeight="1">
      <c r="A271" s="178"/>
      <c r="B271" s="179" t="s">
        <v>490</v>
      </c>
      <c r="C271" s="180"/>
      <c r="D271" s="180"/>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80"/>
      <c r="AJ271" s="180"/>
      <c r="AK271" s="180"/>
      <c r="AL271" s="180"/>
      <c r="AM271" s="180"/>
      <c r="AN271" s="180"/>
    </row>
    <row r="272" spans="1:40" ht="18" customHeight="1">
      <c r="A272" s="178"/>
      <c r="B272" s="178"/>
      <c r="C272" s="534">
        <v>57</v>
      </c>
      <c r="D272" s="535"/>
      <c r="E272" s="521" t="s">
        <v>493</v>
      </c>
      <c r="F272" s="528"/>
      <c r="G272" s="528"/>
      <c r="H272" s="528"/>
      <c r="I272" s="528"/>
      <c r="J272" s="528"/>
      <c r="K272" s="528"/>
      <c r="L272" s="528"/>
      <c r="M272" s="528"/>
      <c r="N272" s="528"/>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528"/>
      <c r="AN272" s="529"/>
    </row>
    <row r="273" spans="1:40" ht="18" customHeight="1">
      <c r="A273" s="178"/>
      <c r="B273" s="178"/>
      <c r="C273" s="536"/>
      <c r="D273" s="537"/>
      <c r="E273" s="541"/>
      <c r="F273" s="512"/>
      <c r="G273" s="512"/>
      <c r="H273" s="512"/>
      <c r="I273" s="512"/>
      <c r="J273" s="512"/>
      <c r="K273" s="512"/>
      <c r="L273" s="512"/>
      <c r="M273" s="512"/>
      <c r="N273" s="512"/>
      <c r="O273" s="512"/>
      <c r="P273" s="512"/>
      <c r="Q273" s="512"/>
      <c r="R273" s="512"/>
      <c r="S273" s="512"/>
      <c r="T273" s="512"/>
      <c r="U273" s="512"/>
      <c r="V273" s="512"/>
      <c r="W273" s="512"/>
      <c r="X273" s="512"/>
      <c r="Y273" s="512"/>
      <c r="Z273" s="512"/>
      <c r="AA273" s="512"/>
      <c r="AB273" s="512"/>
      <c r="AC273" s="512"/>
      <c r="AD273" s="512"/>
      <c r="AE273" s="512"/>
      <c r="AF273" s="512"/>
      <c r="AG273" s="512"/>
      <c r="AH273" s="512"/>
      <c r="AI273" s="512"/>
      <c r="AJ273" s="512"/>
      <c r="AK273" s="512"/>
      <c r="AL273" s="512"/>
      <c r="AM273" s="512"/>
      <c r="AN273" s="523"/>
    </row>
    <row r="274" spans="1:40" ht="18" customHeight="1">
      <c r="A274" s="178"/>
      <c r="B274" s="178"/>
      <c r="C274" s="536"/>
      <c r="D274" s="537"/>
      <c r="E274" s="527" t="s">
        <v>234</v>
      </c>
      <c r="F274" s="511"/>
      <c r="G274" s="511"/>
      <c r="H274" s="511" t="s">
        <v>236</v>
      </c>
      <c r="I274" s="522" t="s">
        <v>491</v>
      </c>
      <c r="J274" s="512"/>
      <c r="K274" s="512"/>
      <c r="L274" s="512"/>
      <c r="M274" s="512"/>
      <c r="N274" s="512"/>
      <c r="O274" s="512"/>
      <c r="P274" s="512"/>
      <c r="Q274" s="512"/>
      <c r="R274" s="512"/>
      <c r="S274" s="512"/>
      <c r="T274" s="512"/>
      <c r="U274" s="512"/>
      <c r="V274" s="512"/>
      <c r="W274" s="512"/>
      <c r="X274" s="512"/>
      <c r="Y274" s="512"/>
      <c r="Z274" s="512"/>
      <c r="AA274" s="512"/>
      <c r="AB274" s="512"/>
      <c r="AC274" s="512"/>
      <c r="AD274" s="512"/>
      <c r="AE274" s="512"/>
      <c r="AF274" s="512"/>
      <c r="AG274" s="512"/>
      <c r="AH274" s="512"/>
      <c r="AI274" s="512"/>
      <c r="AJ274" s="512"/>
      <c r="AK274" s="512"/>
      <c r="AL274" s="512"/>
      <c r="AM274" s="512"/>
      <c r="AN274" s="523"/>
    </row>
    <row r="275" spans="1:40" ht="18" customHeight="1">
      <c r="A275" s="178"/>
      <c r="B275" s="178"/>
      <c r="C275" s="536"/>
      <c r="D275" s="537"/>
      <c r="E275" s="541"/>
      <c r="F275" s="512"/>
      <c r="G275" s="512"/>
      <c r="H275" s="512"/>
      <c r="I275" s="524"/>
      <c r="J275" s="525"/>
      <c r="K275" s="525"/>
      <c r="L275" s="525"/>
      <c r="M275" s="525"/>
      <c r="N275" s="525"/>
      <c r="O275" s="525"/>
      <c r="P275" s="525"/>
      <c r="Q275" s="525"/>
      <c r="R275" s="525"/>
      <c r="S275" s="525"/>
      <c r="T275" s="525"/>
      <c r="U275" s="525"/>
      <c r="V275" s="525"/>
      <c r="W275" s="525"/>
      <c r="X275" s="525"/>
      <c r="Y275" s="525"/>
      <c r="Z275" s="525"/>
      <c r="AA275" s="525"/>
      <c r="AB275" s="525"/>
      <c r="AC275" s="525"/>
      <c r="AD275" s="525"/>
      <c r="AE275" s="525"/>
      <c r="AF275" s="525"/>
      <c r="AG275" s="525"/>
      <c r="AH275" s="525"/>
      <c r="AI275" s="525"/>
      <c r="AJ275" s="525"/>
      <c r="AK275" s="525"/>
      <c r="AL275" s="525"/>
      <c r="AM275" s="525"/>
      <c r="AN275" s="526"/>
    </row>
    <row r="276" spans="1:40" ht="18" customHeight="1">
      <c r="A276" s="178"/>
      <c r="B276" s="178"/>
      <c r="C276" s="536"/>
      <c r="D276" s="537"/>
      <c r="E276" s="540" t="s">
        <v>235</v>
      </c>
      <c r="F276" s="511"/>
      <c r="G276" s="511"/>
      <c r="H276" s="513" t="s">
        <v>236</v>
      </c>
      <c r="I276" s="542" t="s">
        <v>228</v>
      </c>
      <c r="J276" s="543"/>
      <c r="K276" s="543"/>
      <c r="L276" s="543"/>
      <c r="M276" s="543"/>
      <c r="N276" s="543"/>
      <c r="O276" s="543"/>
      <c r="P276" s="543"/>
      <c r="Q276" s="543"/>
      <c r="R276" s="543"/>
      <c r="S276" s="543"/>
      <c r="T276" s="543"/>
      <c r="U276" s="543"/>
      <c r="V276" s="543"/>
      <c r="W276" s="543"/>
      <c r="X276" s="543"/>
      <c r="Y276" s="543"/>
      <c r="Z276" s="543"/>
      <c r="AA276" s="543"/>
      <c r="AB276" s="543"/>
      <c r="AC276" s="543"/>
      <c r="AD276" s="543"/>
      <c r="AE276" s="543"/>
      <c r="AF276" s="543"/>
      <c r="AG276" s="543"/>
      <c r="AH276" s="543"/>
      <c r="AI276" s="543"/>
      <c r="AJ276" s="543"/>
      <c r="AK276" s="543"/>
      <c r="AL276" s="543"/>
      <c r="AM276" s="543"/>
      <c r="AN276" s="544"/>
    </row>
    <row r="277" spans="1:40" ht="18" customHeight="1">
      <c r="A277" s="178"/>
      <c r="B277" s="178"/>
      <c r="C277" s="536"/>
      <c r="D277" s="537"/>
      <c r="E277" s="541"/>
      <c r="F277" s="512"/>
      <c r="G277" s="512"/>
      <c r="H277" s="514"/>
      <c r="I277" s="522"/>
      <c r="J277" s="512"/>
      <c r="K277" s="512"/>
      <c r="L277" s="512"/>
      <c r="M277" s="512"/>
      <c r="N277" s="512"/>
      <c r="O277" s="512"/>
      <c r="P277" s="512"/>
      <c r="Q277" s="512"/>
      <c r="R277" s="512"/>
      <c r="S277" s="512"/>
      <c r="T277" s="512"/>
      <c r="U277" s="512"/>
      <c r="V277" s="512"/>
      <c r="W277" s="512"/>
      <c r="X277" s="512"/>
      <c r="Y277" s="512"/>
      <c r="Z277" s="512"/>
      <c r="AA277" s="512"/>
      <c r="AB277" s="512"/>
      <c r="AC277" s="512"/>
      <c r="AD277" s="512"/>
      <c r="AE277" s="512"/>
      <c r="AF277" s="512"/>
      <c r="AG277" s="512"/>
      <c r="AH277" s="512"/>
      <c r="AI277" s="512"/>
      <c r="AJ277" s="512"/>
      <c r="AK277" s="512"/>
      <c r="AL277" s="512"/>
      <c r="AM277" s="512"/>
      <c r="AN277" s="523"/>
    </row>
    <row r="278" spans="1:40" ht="18" customHeight="1">
      <c r="A278" s="178"/>
      <c r="B278" s="178"/>
      <c r="C278" s="536"/>
      <c r="D278" s="537"/>
      <c r="E278" s="540" t="s">
        <v>235</v>
      </c>
      <c r="F278" s="511"/>
      <c r="G278" s="511"/>
      <c r="H278" s="513" t="s">
        <v>236</v>
      </c>
      <c r="I278" s="542" t="s">
        <v>492</v>
      </c>
      <c r="J278" s="543"/>
      <c r="K278" s="543"/>
      <c r="L278" s="543"/>
      <c r="M278" s="543"/>
      <c r="N278" s="543"/>
      <c r="O278" s="543"/>
      <c r="P278" s="543"/>
      <c r="Q278" s="543"/>
      <c r="R278" s="543"/>
      <c r="S278" s="543"/>
      <c r="T278" s="543"/>
      <c r="U278" s="543"/>
      <c r="V278" s="543"/>
      <c r="W278" s="543"/>
      <c r="X278" s="543"/>
      <c r="Y278" s="543"/>
      <c r="Z278" s="543"/>
      <c r="AA278" s="543"/>
      <c r="AB278" s="543"/>
      <c r="AC278" s="543"/>
      <c r="AD278" s="543"/>
      <c r="AE278" s="543"/>
      <c r="AF278" s="543"/>
      <c r="AG278" s="543"/>
      <c r="AH278" s="543"/>
      <c r="AI278" s="543"/>
      <c r="AJ278" s="543"/>
      <c r="AK278" s="543"/>
      <c r="AL278" s="543"/>
      <c r="AM278" s="543"/>
      <c r="AN278" s="544"/>
    </row>
    <row r="279" spans="1:40" ht="18" customHeight="1">
      <c r="A279" s="178"/>
      <c r="B279" s="178"/>
      <c r="C279" s="536"/>
      <c r="D279" s="537"/>
      <c r="E279" s="541"/>
      <c r="F279" s="512"/>
      <c r="G279" s="512"/>
      <c r="H279" s="514"/>
      <c r="I279" s="522"/>
      <c r="J279" s="512"/>
      <c r="K279" s="512"/>
      <c r="L279" s="512"/>
      <c r="M279" s="512"/>
      <c r="N279" s="512"/>
      <c r="O279" s="512"/>
      <c r="P279" s="512"/>
      <c r="Q279" s="512"/>
      <c r="R279" s="512"/>
      <c r="S279" s="512"/>
      <c r="T279" s="512"/>
      <c r="U279" s="512"/>
      <c r="V279" s="512"/>
      <c r="W279" s="512"/>
      <c r="X279" s="512"/>
      <c r="Y279" s="512"/>
      <c r="Z279" s="512"/>
      <c r="AA279" s="512"/>
      <c r="AB279" s="512"/>
      <c r="AC279" s="512"/>
      <c r="AD279" s="512"/>
      <c r="AE279" s="512"/>
      <c r="AF279" s="512"/>
      <c r="AG279" s="512"/>
      <c r="AH279" s="512"/>
      <c r="AI279" s="512"/>
      <c r="AJ279" s="512"/>
      <c r="AK279" s="512"/>
      <c r="AL279" s="512"/>
      <c r="AM279" s="512"/>
      <c r="AN279" s="523"/>
    </row>
    <row r="280" spans="1:40" ht="18" customHeight="1">
      <c r="A280" s="178"/>
      <c r="B280" s="178"/>
      <c r="C280" s="536"/>
      <c r="D280" s="537"/>
      <c r="E280" s="540" t="s">
        <v>235</v>
      </c>
      <c r="F280" s="543"/>
      <c r="G280" s="543"/>
      <c r="H280" s="513" t="s">
        <v>236</v>
      </c>
      <c r="I280" s="542" t="s">
        <v>229</v>
      </c>
      <c r="J280" s="543"/>
      <c r="K280" s="543"/>
      <c r="L280" s="543"/>
      <c r="M280" s="543"/>
      <c r="N280" s="543"/>
      <c r="O280" s="543"/>
      <c r="P280" s="543"/>
      <c r="Q280" s="543"/>
      <c r="R280" s="543"/>
      <c r="S280" s="543"/>
      <c r="T280" s="543"/>
      <c r="U280" s="543"/>
      <c r="V280" s="543"/>
      <c r="W280" s="543"/>
      <c r="X280" s="543"/>
      <c r="Y280" s="543"/>
      <c r="Z280" s="543"/>
      <c r="AA280" s="543"/>
      <c r="AB280" s="543"/>
      <c r="AC280" s="543"/>
      <c r="AD280" s="543"/>
      <c r="AE280" s="543"/>
      <c r="AF280" s="543"/>
      <c r="AG280" s="543"/>
      <c r="AH280" s="543"/>
      <c r="AI280" s="543"/>
      <c r="AJ280" s="543"/>
      <c r="AK280" s="543"/>
      <c r="AL280" s="543"/>
      <c r="AM280" s="543"/>
      <c r="AN280" s="544"/>
    </row>
    <row r="281" spans="1:40" ht="18" customHeight="1">
      <c r="A281" s="178"/>
      <c r="B281" s="178"/>
      <c r="C281" s="538"/>
      <c r="D281" s="539"/>
      <c r="E281" s="531"/>
      <c r="F281" s="532"/>
      <c r="G281" s="532"/>
      <c r="H281" s="609"/>
      <c r="I281" s="545"/>
      <c r="J281" s="532"/>
      <c r="K281" s="532"/>
      <c r="L281" s="532"/>
      <c r="M281" s="532"/>
      <c r="N281" s="532"/>
      <c r="O281" s="532"/>
      <c r="P281" s="532"/>
      <c r="Q281" s="532"/>
      <c r="R281" s="532"/>
      <c r="S281" s="532"/>
      <c r="T281" s="532"/>
      <c r="U281" s="532"/>
      <c r="V281" s="532"/>
      <c r="W281" s="532"/>
      <c r="X281" s="532"/>
      <c r="Y281" s="532"/>
      <c r="Z281" s="532"/>
      <c r="AA281" s="532"/>
      <c r="AB281" s="532"/>
      <c r="AC281" s="532"/>
      <c r="AD281" s="532"/>
      <c r="AE281" s="532"/>
      <c r="AF281" s="532"/>
      <c r="AG281" s="532"/>
      <c r="AH281" s="532"/>
      <c r="AI281" s="532"/>
      <c r="AJ281" s="532"/>
      <c r="AK281" s="532"/>
      <c r="AL281" s="532"/>
      <c r="AM281" s="532"/>
      <c r="AN281" s="533"/>
    </row>
    <row r="282" spans="1:40" ht="10.050000000000001" customHeight="1">
      <c r="C282" s="111"/>
      <c r="D282" s="111"/>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07"/>
      <c r="AJ282" s="107"/>
      <c r="AK282" s="107"/>
      <c r="AL282" s="107"/>
      <c r="AM282" s="107"/>
      <c r="AN282" s="107"/>
    </row>
    <row r="283" spans="1:40" ht="18" customHeight="1">
      <c r="B283" s="21" t="s">
        <v>308</v>
      </c>
      <c r="C283" s="170"/>
      <c r="D283" s="170"/>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6"/>
      <c r="AJ283" s="36"/>
      <c r="AK283" s="36"/>
      <c r="AL283" s="36"/>
      <c r="AM283" s="36"/>
      <c r="AN283" s="36"/>
    </row>
    <row r="284" spans="1:40" ht="18" customHeight="1">
      <c r="C284" s="515">
        <v>58</v>
      </c>
      <c r="D284" s="516"/>
      <c r="E284" s="521" t="s">
        <v>146</v>
      </c>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60"/>
      <c r="AI284" s="500"/>
      <c r="AJ284" s="501"/>
      <c r="AK284" s="501"/>
      <c r="AL284" s="501"/>
      <c r="AM284" s="501"/>
      <c r="AN284" s="502"/>
    </row>
    <row r="285" spans="1:40" ht="18" customHeight="1">
      <c r="C285" s="517"/>
      <c r="D285" s="518"/>
      <c r="E285" s="461"/>
      <c r="F285" s="462"/>
      <c r="G285" s="462"/>
      <c r="H285" s="462"/>
      <c r="I285" s="462"/>
      <c r="J285" s="462"/>
      <c r="K285" s="462"/>
      <c r="L285" s="462"/>
      <c r="M285" s="462"/>
      <c r="N285" s="462"/>
      <c r="O285" s="462"/>
      <c r="P285" s="462"/>
      <c r="Q285" s="462"/>
      <c r="R285" s="462"/>
      <c r="S285" s="462"/>
      <c r="T285" s="462"/>
      <c r="U285" s="462"/>
      <c r="V285" s="462"/>
      <c r="W285" s="462"/>
      <c r="X285" s="462"/>
      <c r="Y285" s="462"/>
      <c r="Z285" s="462"/>
      <c r="AA285" s="462"/>
      <c r="AB285" s="462"/>
      <c r="AC285" s="462"/>
      <c r="AD285" s="462"/>
      <c r="AE285" s="462"/>
      <c r="AF285" s="462"/>
      <c r="AG285" s="462"/>
      <c r="AH285" s="463"/>
      <c r="AI285" s="503"/>
      <c r="AJ285" s="504"/>
      <c r="AK285" s="504"/>
      <c r="AL285" s="504"/>
      <c r="AM285" s="504"/>
      <c r="AN285" s="505"/>
    </row>
    <row r="286" spans="1:40" ht="18" customHeight="1">
      <c r="C286" s="519"/>
      <c r="D286" s="520"/>
      <c r="E286" s="464"/>
      <c r="F286" s="465"/>
      <c r="G286" s="465"/>
      <c r="H286" s="465"/>
      <c r="I286" s="465"/>
      <c r="J286" s="465"/>
      <c r="K286" s="465"/>
      <c r="L286" s="465"/>
      <c r="M286" s="465"/>
      <c r="N286" s="465"/>
      <c r="O286" s="465"/>
      <c r="P286" s="465"/>
      <c r="Q286" s="465"/>
      <c r="R286" s="465"/>
      <c r="S286" s="465"/>
      <c r="T286" s="465"/>
      <c r="U286" s="465"/>
      <c r="V286" s="465"/>
      <c r="W286" s="465"/>
      <c r="X286" s="465"/>
      <c r="Y286" s="465"/>
      <c r="Z286" s="465"/>
      <c r="AA286" s="465"/>
      <c r="AB286" s="465"/>
      <c r="AC286" s="465"/>
      <c r="AD286" s="465"/>
      <c r="AE286" s="465"/>
      <c r="AF286" s="465"/>
      <c r="AG286" s="465"/>
      <c r="AH286" s="466"/>
      <c r="AI286" s="506"/>
      <c r="AJ286" s="507"/>
      <c r="AK286" s="507"/>
      <c r="AL286" s="507"/>
      <c r="AM286" s="507"/>
      <c r="AN286" s="508"/>
    </row>
    <row r="287" spans="1:40" ht="10.050000000000001" customHeight="1">
      <c r="C287" s="170"/>
      <c r="D287" s="170"/>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41"/>
      <c r="AJ287" s="41"/>
      <c r="AK287" s="41"/>
      <c r="AL287" s="41"/>
      <c r="AM287" s="41"/>
      <c r="AN287" s="41"/>
    </row>
    <row r="288" spans="1:40" ht="18" customHeight="1">
      <c r="B288" s="21" t="s">
        <v>309</v>
      </c>
    </row>
    <row r="289" spans="3:40" ht="18" customHeight="1">
      <c r="C289" s="534">
        <v>59</v>
      </c>
      <c r="D289" s="535"/>
      <c r="E289" s="521" t="s">
        <v>494</v>
      </c>
      <c r="F289" s="459"/>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459"/>
      <c r="AH289" s="460"/>
      <c r="AI289" s="515"/>
      <c r="AJ289" s="569"/>
      <c r="AK289" s="569"/>
      <c r="AL289" s="569"/>
      <c r="AM289" s="569"/>
      <c r="AN289" s="516"/>
    </row>
    <row r="290" spans="3:40" ht="18" customHeight="1">
      <c r="C290" s="536"/>
      <c r="D290" s="537"/>
      <c r="E290" s="464"/>
      <c r="F290" s="465"/>
      <c r="G290" s="465"/>
      <c r="H290" s="465"/>
      <c r="I290" s="465"/>
      <c r="J290" s="465"/>
      <c r="K290" s="465"/>
      <c r="L290" s="465"/>
      <c r="M290" s="465"/>
      <c r="N290" s="465"/>
      <c r="O290" s="465"/>
      <c r="P290" s="465"/>
      <c r="Q290" s="465"/>
      <c r="R290" s="465"/>
      <c r="S290" s="465"/>
      <c r="T290" s="465"/>
      <c r="U290" s="465"/>
      <c r="V290" s="465"/>
      <c r="W290" s="465"/>
      <c r="X290" s="465"/>
      <c r="Y290" s="465"/>
      <c r="Z290" s="465"/>
      <c r="AA290" s="465"/>
      <c r="AB290" s="465"/>
      <c r="AC290" s="465"/>
      <c r="AD290" s="465"/>
      <c r="AE290" s="465"/>
      <c r="AF290" s="465"/>
      <c r="AG290" s="465"/>
      <c r="AH290" s="466"/>
      <c r="AI290" s="519"/>
      <c r="AJ290" s="570"/>
      <c r="AK290" s="570"/>
      <c r="AL290" s="570"/>
      <c r="AM290" s="570"/>
      <c r="AN290" s="520"/>
    </row>
    <row r="291" spans="3:40" ht="18" customHeight="1">
      <c r="C291" s="536"/>
      <c r="D291" s="537"/>
      <c r="E291" s="571" t="s">
        <v>91</v>
      </c>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2"/>
      <c r="AL291" s="572"/>
      <c r="AM291" s="572"/>
      <c r="AN291" s="573"/>
    </row>
    <row r="292" spans="3:40" ht="18" customHeight="1">
      <c r="C292" s="536"/>
      <c r="D292" s="537"/>
      <c r="E292" s="114" t="s">
        <v>35</v>
      </c>
      <c r="F292" s="556"/>
      <c r="G292" s="556"/>
      <c r="H292" s="117" t="s">
        <v>8</v>
      </c>
      <c r="I292" s="557" t="s">
        <v>68</v>
      </c>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9"/>
    </row>
    <row r="293" spans="3:40" ht="18" customHeight="1">
      <c r="C293" s="536"/>
      <c r="D293" s="537"/>
      <c r="E293" s="564" t="s">
        <v>35</v>
      </c>
      <c r="F293" s="567" t="s">
        <v>227</v>
      </c>
      <c r="G293" s="567"/>
      <c r="H293" s="561" t="s">
        <v>8</v>
      </c>
      <c r="I293" s="560" t="s">
        <v>69</v>
      </c>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1"/>
      <c r="AL293" s="561"/>
      <c r="AM293" s="561"/>
      <c r="AN293" s="562"/>
    </row>
    <row r="294" spans="3:40" ht="18" customHeight="1">
      <c r="C294" s="536"/>
      <c r="D294" s="537"/>
      <c r="E294" s="565"/>
      <c r="F294" s="568"/>
      <c r="G294" s="568"/>
      <c r="H294" s="551"/>
      <c r="I294" s="550" t="s">
        <v>230</v>
      </c>
      <c r="J294" s="551"/>
      <c r="K294" s="551"/>
      <c r="L294" s="551"/>
      <c r="M294" s="551"/>
      <c r="N294" s="551"/>
      <c r="O294" s="551"/>
      <c r="P294" s="551"/>
      <c r="Q294" s="551"/>
      <c r="R294" s="551"/>
      <c r="S294" s="551"/>
      <c r="T294" s="551"/>
      <c r="U294" s="551"/>
      <c r="V294" s="551"/>
      <c r="W294" s="551"/>
      <c r="X294" s="551"/>
      <c r="Y294" s="551"/>
      <c r="Z294" s="551"/>
      <c r="AA294" s="551"/>
      <c r="AB294" s="551"/>
      <c r="AC294" s="551"/>
      <c r="AD294" s="551"/>
      <c r="AE294" s="551"/>
      <c r="AF294" s="551"/>
      <c r="AG294" s="551"/>
      <c r="AH294" s="551"/>
      <c r="AI294" s="551"/>
      <c r="AJ294" s="551"/>
      <c r="AK294" s="551"/>
      <c r="AL294" s="551"/>
      <c r="AM294" s="551"/>
      <c r="AN294" s="552"/>
    </row>
    <row r="295" spans="3:40" ht="18" customHeight="1">
      <c r="C295" s="536"/>
      <c r="D295" s="537"/>
      <c r="E295" s="565"/>
      <c r="F295" s="568"/>
      <c r="G295" s="568"/>
      <c r="H295" s="551"/>
      <c r="I295" s="550" t="s">
        <v>231</v>
      </c>
      <c r="J295" s="551"/>
      <c r="K295" s="551"/>
      <c r="L295" s="551"/>
      <c r="M295" s="551"/>
      <c r="N295" s="551"/>
      <c r="O295" s="551"/>
      <c r="P295" s="551"/>
      <c r="Q295" s="551"/>
      <c r="R295" s="551"/>
      <c r="S295" s="551"/>
      <c r="T295" s="551"/>
      <c r="U295" s="551"/>
      <c r="V295" s="551"/>
      <c r="W295" s="551"/>
      <c r="X295" s="551"/>
      <c r="Y295" s="551"/>
      <c r="Z295" s="551"/>
      <c r="AA295" s="551"/>
      <c r="AB295" s="551"/>
      <c r="AC295" s="551"/>
      <c r="AD295" s="551"/>
      <c r="AE295" s="551"/>
      <c r="AF295" s="551"/>
      <c r="AG295" s="551"/>
      <c r="AH295" s="551"/>
      <c r="AI295" s="551"/>
      <c r="AJ295" s="551"/>
      <c r="AK295" s="551"/>
      <c r="AL295" s="551"/>
      <c r="AM295" s="551"/>
      <c r="AN295" s="552"/>
    </row>
    <row r="296" spans="3:40" ht="18" customHeight="1">
      <c r="C296" s="536"/>
      <c r="D296" s="537"/>
      <c r="E296" s="565"/>
      <c r="F296" s="568"/>
      <c r="G296" s="568"/>
      <c r="H296" s="551"/>
      <c r="I296" s="550" t="s">
        <v>232</v>
      </c>
      <c r="J296" s="551"/>
      <c r="K296" s="551"/>
      <c r="L296" s="551"/>
      <c r="M296" s="551"/>
      <c r="N296" s="551"/>
      <c r="O296" s="551"/>
      <c r="P296" s="551"/>
      <c r="Q296" s="551"/>
      <c r="R296" s="551"/>
      <c r="S296" s="551"/>
      <c r="T296" s="551"/>
      <c r="U296" s="551"/>
      <c r="V296" s="551"/>
      <c r="W296" s="551"/>
      <c r="X296" s="551"/>
      <c r="Y296" s="551"/>
      <c r="Z296" s="551"/>
      <c r="AA296" s="551"/>
      <c r="AB296" s="551"/>
      <c r="AC296" s="551"/>
      <c r="AD296" s="551"/>
      <c r="AE296" s="551"/>
      <c r="AF296" s="551"/>
      <c r="AG296" s="551"/>
      <c r="AH296" s="551"/>
      <c r="AI296" s="551"/>
      <c r="AJ296" s="551"/>
      <c r="AK296" s="551"/>
      <c r="AL296" s="551"/>
      <c r="AM296" s="551"/>
      <c r="AN296" s="552"/>
    </row>
    <row r="297" spans="3:40" ht="18" customHeight="1">
      <c r="C297" s="536"/>
      <c r="D297" s="537"/>
      <c r="E297" s="566"/>
      <c r="F297" s="556"/>
      <c r="G297" s="556"/>
      <c r="H297" s="554"/>
      <c r="I297" s="553" t="s">
        <v>233</v>
      </c>
      <c r="J297" s="554"/>
      <c r="K297" s="554"/>
      <c r="L297" s="554"/>
      <c r="M297" s="554"/>
      <c r="N297" s="554"/>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4"/>
      <c r="AL297" s="554"/>
      <c r="AM297" s="554"/>
      <c r="AN297" s="555"/>
    </row>
    <row r="298" spans="3:40" ht="18" customHeight="1">
      <c r="C298" s="536"/>
      <c r="D298" s="537"/>
      <c r="E298" s="173" t="s">
        <v>35</v>
      </c>
      <c r="F298" s="563"/>
      <c r="G298" s="563"/>
      <c r="H298" s="350" t="s">
        <v>8</v>
      </c>
      <c r="I298" s="557" t="s">
        <v>578</v>
      </c>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9"/>
    </row>
    <row r="299" spans="3:40" ht="18" customHeight="1">
      <c r="C299" s="536"/>
      <c r="D299" s="537"/>
      <c r="E299" s="112" t="s">
        <v>35</v>
      </c>
      <c r="F299" s="563"/>
      <c r="G299" s="563"/>
      <c r="H299" s="115" t="s">
        <v>8</v>
      </c>
      <c r="I299" s="557" t="s">
        <v>70</v>
      </c>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9"/>
    </row>
    <row r="300" spans="3:40" ht="18" customHeight="1">
      <c r="C300" s="536"/>
      <c r="D300" s="537"/>
      <c r="E300" s="112" t="s">
        <v>35</v>
      </c>
      <c r="F300" s="563"/>
      <c r="G300" s="563"/>
      <c r="H300" s="115" t="s">
        <v>8</v>
      </c>
      <c r="I300" s="557" t="s">
        <v>71</v>
      </c>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9"/>
    </row>
    <row r="301" spans="3:40" ht="18" customHeight="1">
      <c r="C301" s="538"/>
      <c r="D301" s="539"/>
      <c r="E301" s="113" t="s">
        <v>35</v>
      </c>
      <c r="F301" s="546"/>
      <c r="G301" s="546"/>
      <c r="H301" s="116" t="s">
        <v>8</v>
      </c>
      <c r="I301" s="547" t="s">
        <v>72</v>
      </c>
      <c r="J301" s="548"/>
      <c r="K301" s="548"/>
      <c r="L301" s="548"/>
      <c r="M301" s="548"/>
      <c r="N301" s="548"/>
      <c r="O301" s="548"/>
      <c r="P301" s="548"/>
      <c r="Q301" s="548"/>
      <c r="R301" s="548"/>
      <c r="S301" s="548"/>
      <c r="T301" s="548"/>
      <c r="U301" s="548"/>
      <c r="V301" s="548"/>
      <c r="W301" s="548"/>
      <c r="X301" s="548"/>
      <c r="Y301" s="548"/>
      <c r="Z301" s="548"/>
      <c r="AA301" s="548"/>
      <c r="AB301" s="548"/>
      <c r="AC301" s="548"/>
      <c r="AD301" s="548"/>
      <c r="AE301" s="548"/>
      <c r="AF301" s="548"/>
      <c r="AG301" s="548"/>
      <c r="AH301" s="548"/>
      <c r="AI301" s="548"/>
      <c r="AJ301" s="548"/>
      <c r="AK301" s="548"/>
      <c r="AL301" s="548"/>
      <c r="AM301" s="548"/>
      <c r="AN301" s="549"/>
    </row>
    <row r="302" spans="3:40" ht="10.050000000000001" customHeight="1"/>
  </sheetData>
  <mergeCells count="295">
    <mergeCell ref="C11:D13"/>
    <mergeCell ref="E11:AH13"/>
    <mergeCell ref="AI11:AN13"/>
    <mergeCell ref="F126:G126"/>
    <mergeCell ref="F127:G127"/>
    <mergeCell ref="F128:G128"/>
    <mergeCell ref="E205:AH207"/>
    <mergeCell ref="AI205:AN207"/>
    <mergeCell ref="C154:C161"/>
    <mergeCell ref="K156:Q156"/>
    <mergeCell ref="K155:Q155"/>
    <mergeCell ref="D160:J160"/>
    <mergeCell ref="K160:Q160"/>
    <mergeCell ref="R160:AN160"/>
    <mergeCell ref="D161:J161"/>
    <mergeCell ref="K161:Q161"/>
    <mergeCell ref="R161:AN161"/>
    <mergeCell ref="AI194:AN196"/>
    <mergeCell ref="AI180:AN181"/>
    <mergeCell ref="C180:D181"/>
    <mergeCell ref="E174:AH177"/>
    <mergeCell ref="R147:AN147"/>
    <mergeCell ref="I129:AN129"/>
    <mergeCell ref="E202:AH204"/>
    <mergeCell ref="C202:D204"/>
    <mergeCell ref="R156:AN156"/>
    <mergeCell ref="C174:D177"/>
    <mergeCell ref="R146:AN146"/>
    <mergeCell ref="R148:AN148"/>
    <mergeCell ref="H186:H187"/>
    <mergeCell ref="H190:H191"/>
    <mergeCell ref="E190:E191"/>
    <mergeCell ref="F190:G191"/>
    <mergeCell ref="I190:AN191"/>
    <mergeCell ref="F188:G189"/>
    <mergeCell ref="E188:E189"/>
    <mergeCell ref="I186:AN187"/>
    <mergeCell ref="E186:E187"/>
    <mergeCell ref="F186:G187"/>
    <mergeCell ref="C199:AN199"/>
    <mergeCell ref="C141:D143"/>
    <mergeCell ref="E141:AH143"/>
    <mergeCell ref="AI141:AN143"/>
    <mergeCell ref="C168:D169"/>
    <mergeCell ref="E168:AH169"/>
    <mergeCell ref="AI168:AN169"/>
    <mergeCell ref="C170:D171"/>
    <mergeCell ref="E170:AH171"/>
    <mergeCell ref="AI170:AN171"/>
    <mergeCell ref="R158:AN158"/>
    <mergeCell ref="D159:J159"/>
    <mergeCell ref="K159:Q159"/>
    <mergeCell ref="D154:J154"/>
    <mergeCell ref="K154:Q154"/>
    <mergeCell ref="R154:AN154"/>
    <mergeCell ref="R159:AN159"/>
    <mergeCell ref="D155:J155"/>
    <mergeCell ref="D156:J156"/>
    <mergeCell ref="R155:AN155"/>
    <mergeCell ref="D157:J157"/>
    <mergeCell ref="K157:Q157"/>
    <mergeCell ref="K148:Q148"/>
    <mergeCell ref="C166:D167"/>
    <mergeCell ref="AI166:AN167"/>
    <mergeCell ref="C284:D286"/>
    <mergeCell ref="E284:AH286"/>
    <mergeCell ref="AI284:AN286"/>
    <mergeCell ref="C245:D247"/>
    <mergeCell ref="E245:AH247"/>
    <mergeCell ref="C263:D265"/>
    <mergeCell ref="E263:AH265"/>
    <mergeCell ref="AI263:AN265"/>
    <mergeCell ref="E180:AH181"/>
    <mergeCell ref="H188:H189"/>
    <mergeCell ref="I188:AN189"/>
    <mergeCell ref="C197:AN198"/>
    <mergeCell ref="C234:D236"/>
    <mergeCell ref="E234:AH236"/>
    <mergeCell ref="AI234:AN236"/>
    <mergeCell ref="C232:D233"/>
    <mergeCell ref="E232:AH233"/>
    <mergeCell ref="H280:H281"/>
    <mergeCell ref="E184:AN185"/>
    <mergeCell ref="AI232:AN233"/>
    <mergeCell ref="E266:AH268"/>
    <mergeCell ref="E194:AH196"/>
    <mergeCell ref="E272:AN273"/>
    <mergeCell ref="E269:AN270"/>
    <mergeCell ref="C47:D49"/>
    <mergeCell ref="E47:AH49"/>
    <mergeCell ref="AI47:AN49"/>
    <mergeCell ref="C266:D268"/>
    <mergeCell ref="E166:AH167"/>
    <mergeCell ref="C50:D52"/>
    <mergeCell ref="E50:AH52"/>
    <mergeCell ref="E258:AH260"/>
    <mergeCell ref="AI266:AN268"/>
    <mergeCell ref="R157:AN157"/>
    <mergeCell ref="AI50:AN52"/>
    <mergeCell ref="C55:D57"/>
    <mergeCell ref="E55:AH57"/>
    <mergeCell ref="C139:D140"/>
    <mergeCell ref="E110:AH111"/>
    <mergeCell ref="AI110:AN111"/>
    <mergeCell ref="AI92:AN94"/>
    <mergeCell ref="C97:D100"/>
    <mergeCell ref="E97:AH100"/>
    <mergeCell ref="E74:AH76"/>
    <mergeCell ref="C110:D111"/>
    <mergeCell ref="E119:AH121"/>
    <mergeCell ref="AI119:AN121"/>
    <mergeCell ref="AI103:AN107"/>
    <mergeCell ref="AI139:AN140"/>
    <mergeCell ref="F125:G125"/>
    <mergeCell ref="C133:D135"/>
    <mergeCell ref="E133:AH135"/>
    <mergeCell ref="AI133:AN135"/>
    <mergeCell ref="A1:B2"/>
    <mergeCell ref="C1:AN2"/>
    <mergeCell ref="C6:D7"/>
    <mergeCell ref="E6:AH7"/>
    <mergeCell ref="AI6:AN7"/>
    <mergeCell ref="AI3:AN4"/>
    <mergeCell ref="E8:AH10"/>
    <mergeCell ref="AI5:AN5"/>
    <mergeCell ref="AI8:AN10"/>
    <mergeCell ref="C8:D10"/>
    <mergeCell ref="AI112:AN113"/>
    <mergeCell ref="AI114:AN116"/>
    <mergeCell ref="C26:D30"/>
    <mergeCell ref="E26:AH30"/>
    <mergeCell ref="AI26:AN30"/>
    <mergeCell ref="C37:D39"/>
    <mergeCell ref="E37:AH39"/>
    <mergeCell ref="AI37:AN39"/>
    <mergeCell ref="AI42:AN44"/>
    <mergeCell ref="F130:G130"/>
    <mergeCell ref="E92:AH94"/>
    <mergeCell ref="E60:AH62"/>
    <mergeCell ref="AI60:AN62"/>
    <mergeCell ref="C74:D76"/>
    <mergeCell ref="C63:D66"/>
    <mergeCell ref="C60:D62"/>
    <mergeCell ref="C92:D94"/>
    <mergeCell ref="I126:AN126"/>
    <mergeCell ref="I127:AN127"/>
    <mergeCell ref="F124:G124"/>
    <mergeCell ref="C119:D121"/>
    <mergeCell ref="C77:D79"/>
    <mergeCell ref="E77:AH79"/>
    <mergeCell ref="AI74:AN76"/>
    <mergeCell ref="C14:D17"/>
    <mergeCell ref="E14:AH17"/>
    <mergeCell ref="AI14:AN17"/>
    <mergeCell ref="AI77:AN79"/>
    <mergeCell ref="AI69:AN71"/>
    <mergeCell ref="C69:D71"/>
    <mergeCell ref="E69:AH71"/>
    <mergeCell ref="AI97:AN100"/>
    <mergeCell ref="E63:AH66"/>
    <mergeCell ref="AI63:AN66"/>
    <mergeCell ref="C42:D44"/>
    <mergeCell ref="E42:AH44"/>
    <mergeCell ref="E87:AN90"/>
    <mergeCell ref="E81:AN86"/>
    <mergeCell ref="AI18:AN20"/>
    <mergeCell ref="C33:D34"/>
    <mergeCell ref="AI33:AN34"/>
    <mergeCell ref="E33:AH34"/>
    <mergeCell ref="C18:D20"/>
    <mergeCell ref="E18:AH20"/>
    <mergeCell ref="C21:D25"/>
    <mergeCell ref="E21:AH25"/>
    <mergeCell ref="AI21:AN25"/>
    <mergeCell ref="AI55:AN57"/>
    <mergeCell ref="C136:D138"/>
    <mergeCell ref="C103:D107"/>
    <mergeCell ref="E103:AH107"/>
    <mergeCell ref="D148:J148"/>
    <mergeCell ref="I124:AN124"/>
    <mergeCell ref="I125:AN125"/>
    <mergeCell ref="C112:D113"/>
    <mergeCell ref="C114:D116"/>
    <mergeCell ref="E122:AN123"/>
    <mergeCell ref="I128:AN128"/>
    <mergeCell ref="E136:AH138"/>
    <mergeCell ref="AI136:AN138"/>
    <mergeCell ref="K147:Q147"/>
    <mergeCell ref="E112:AH113"/>
    <mergeCell ref="E114:AH116"/>
    <mergeCell ref="K146:Q146"/>
    <mergeCell ref="C146:C153"/>
    <mergeCell ref="D146:J146"/>
    <mergeCell ref="D147:J147"/>
    <mergeCell ref="E139:AH140"/>
    <mergeCell ref="C122:D130"/>
    <mergeCell ref="I130:AN130"/>
    <mergeCell ref="R150:AN150"/>
    <mergeCell ref="F129:G129"/>
    <mergeCell ref="C205:D207"/>
    <mergeCell ref="C214:D215"/>
    <mergeCell ref="E214:AH215"/>
    <mergeCell ref="AI214:AN215"/>
    <mergeCell ref="R149:AN149"/>
    <mergeCell ref="R151:AN151"/>
    <mergeCell ref="K150:Q150"/>
    <mergeCell ref="K152:Q152"/>
    <mergeCell ref="D149:J149"/>
    <mergeCell ref="K149:Q149"/>
    <mergeCell ref="D150:J150"/>
    <mergeCell ref="D152:J152"/>
    <mergeCell ref="R152:AN152"/>
    <mergeCell ref="K151:Q151"/>
    <mergeCell ref="K153:Q153"/>
    <mergeCell ref="R153:AN153"/>
    <mergeCell ref="D151:J151"/>
    <mergeCell ref="D153:J153"/>
    <mergeCell ref="C194:D196"/>
    <mergeCell ref="AI174:AN177"/>
    <mergeCell ref="D158:J158"/>
    <mergeCell ref="K158:Q158"/>
    <mergeCell ref="C184:D191"/>
    <mergeCell ref="AI202:AN204"/>
    <mergeCell ref="F301:G301"/>
    <mergeCell ref="I301:AN301"/>
    <mergeCell ref="C289:D301"/>
    <mergeCell ref="I295:AN295"/>
    <mergeCell ref="I296:AN296"/>
    <mergeCell ref="I297:AN297"/>
    <mergeCell ref="F292:G292"/>
    <mergeCell ref="I292:AN292"/>
    <mergeCell ref="I293:AN293"/>
    <mergeCell ref="I294:AN294"/>
    <mergeCell ref="F299:G299"/>
    <mergeCell ref="I299:AN299"/>
    <mergeCell ref="F300:G300"/>
    <mergeCell ref="I300:AN300"/>
    <mergeCell ref="E293:E297"/>
    <mergeCell ref="H293:H297"/>
    <mergeCell ref="F293:G297"/>
    <mergeCell ref="E289:AH290"/>
    <mergeCell ref="AI289:AN290"/>
    <mergeCell ref="E291:AN291"/>
    <mergeCell ref="F298:G298"/>
    <mergeCell ref="I298:AN298"/>
    <mergeCell ref="C272:D281"/>
    <mergeCell ref="E280:E281"/>
    <mergeCell ref="E276:E277"/>
    <mergeCell ref="I276:AN277"/>
    <mergeCell ref="F278:G279"/>
    <mergeCell ref="H278:H279"/>
    <mergeCell ref="E278:E279"/>
    <mergeCell ref="I278:AN279"/>
    <mergeCell ref="E274:E275"/>
    <mergeCell ref="I280:AN281"/>
    <mergeCell ref="F280:G281"/>
    <mergeCell ref="C261:D262"/>
    <mergeCell ref="AI261:AN262"/>
    <mergeCell ref="C258:D260"/>
    <mergeCell ref="AI258:AN260"/>
    <mergeCell ref="E261:AH262"/>
    <mergeCell ref="C248:D252"/>
    <mergeCell ref="E248:AH252"/>
    <mergeCell ref="AI248:AN252"/>
    <mergeCell ref="C240:D244"/>
    <mergeCell ref="E240:AH244"/>
    <mergeCell ref="AI240:AN244"/>
    <mergeCell ref="AI245:AN247"/>
    <mergeCell ref="C253:D255"/>
    <mergeCell ref="E253:AH255"/>
    <mergeCell ref="AI253:AN255"/>
    <mergeCell ref="AI208:AN210"/>
    <mergeCell ref="AI218:AN220"/>
    <mergeCell ref="E211:AH212"/>
    <mergeCell ref="F276:G277"/>
    <mergeCell ref="H276:H277"/>
    <mergeCell ref="C218:D220"/>
    <mergeCell ref="E218:AH220"/>
    <mergeCell ref="C224:D226"/>
    <mergeCell ref="E224:AH226"/>
    <mergeCell ref="AI237:AN239"/>
    <mergeCell ref="I274:AN275"/>
    <mergeCell ref="E208:AH210"/>
    <mergeCell ref="AI224:AN226"/>
    <mergeCell ref="C229:D231"/>
    <mergeCell ref="E229:AH231"/>
    <mergeCell ref="AI229:AN231"/>
    <mergeCell ref="C208:D210"/>
    <mergeCell ref="C221:D223"/>
    <mergeCell ref="E221:AH223"/>
    <mergeCell ref="AI221:AN223"/>
    <mergeCell ref="F274:G275"/>
    <mergeCell ref="H274:H275"/>
    <mergeCell ref="C237:D239"/>
    <mergeCell ref="E237:AH239"/>
  </mergeCells>
  <phoneticPr fontId="3"/>
  <dataValidations count="6">
    <dataValidation type="list" allowBlank="1" showInputMessage="1" showErrorMessage="1" sqref="AI6:AN30 AI33:AN34 AI37:AN39 AI42:AN44 AI47:AN52 AI55:AN57 AI258:AN268 AI74:AN79 AI92:AN94 AI97:AN100 AI103:AN107 AI110:AN116 AI119:AN121 AI133:AN144 AI194:AN196 AI174:AN177 AI180:AN181 AI284:AN286 AI202:AN210 AI214:AN215 AI218:AN226 AI63:AN66 AI229:AN255" xr:uid="{00000000-0002-0000-0200-000000000000}">
      <formula1>"　,○,×"</formula1>
    </dataValidation>
    <dataValidation type="list" allowBlank="1" showInputMessage="1" showErrorMessage="1" sqref="F124:G130 AI289:AN290 F292:G301" xr:uid="{00000000-0002-0000-0200-000001000000}">
      <formula1>"　,○"</formula1>
    </dataValidation>
    <dataValidation type="list" allowBlank="1" showInputMessage="1" showErrorMessage="1" sqref="F186:G191" xr:uid="{00000000-0002-0000-0200-000002000000}">
      <formula1>"○,未着手"</formula1>
    </dataValidation>
    <dataValidation type="list" allowBlank="1" showInputMessage="1" showErrorMessage="1" sqref="AI166:AN171" xr:uid="{00000000-0002-0000-0200-000003000000}">
      <formula1>"　,○,×,未着手"</formula1>
    </dataValidation>
    <dataValidation type="list" allowBlank="1" showInputMessage="1" showErrorMessage="1" sqref="AI69:AN71 AI60:AN62" xr:uid="{00000000-0002-0000-0200-000004000000}">
      <formula1>"　,○,×,事例なし"</formula1>
    </dataValidation>
    <dataValidation type="list" allowBlank="1" showInputMessage="1" showErrorMessage="1" sqref="F274:G281" xr:uid="{00000000-0002-0000-0200-000005000000}">
      <formula1>"　,○,未着手"</formula1>
    </dataValidation>
  </dataValidations>
  <pageMargins left="0.43307086614173229" right="0.35433070866141736" top="0.43307086614173229" bottom="0.47244094488188981" header="0.31496062992125984" footer="0.27559055118110237"/>
  <pageSetup paperSize="9" scale="90" firstPageNumber="3" fitToHeight="0" orientation="portrait" r:id="rId1"/>
  <headerFooter alignWithMargins="0">
    <oddFooter>&amp;C&amp;A　　　　　&amp;P/&amp;N</oddFooter>
  </headerFooter>
  <rowBreaks count="6" manualBreakCount="6">
    <brk id="52" max="39" man="1"/>
    <brk id="101" max="39" man="1"/>
    <brk id="144" max="39" man="1"/>
    <brk id="192" max="39" man="1"/>
    <brk id="239" max="39" man="1"/>
    <brk id="287"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209"/>
  <sheetViews>
    <sheetView showGridLines="0" view="pageBreakPreview" topLeftCell="A148" zoomScaleNormal="100" workbookViewId="0">
      <selection activeCell="E26" sqref="E26:AI29"/>
    </sheetView>
  </sheetViews>
  <sheetFormatPr defaultColWidth="9" defaultRowHeight="18" customHeight="1"/>
  <cols>
    <col min="1" max="40" width="2.6640625" style="20" customWidth="1"/>
    <col min="41" max="16384" width="9" style="20"/>
  </cols>
  <sheetData>
    <row r="1" spans="1:40" ht="18" customHeight="1">
      <c r="A1" s="490" t="s">
        <v>26</v>
      </c>
      <c r="B1" s="490"/>
      <c r="C1" s="638" t="s">
        <v>73</v>
      </c>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row>
    <row r="2" spans="1:40" ht="18" customHeight="1" thickBot="1">
      <c r="A2" s="490"/>
      <c r="B2" s="490"/>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row>
    <row r="3" spans="1:40" ht="18" customHeight="1" thickTop="1">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468" t="s">
        <v>27</v>
      </c>
      <c r="AK3" s="469"/>
      <c r="AL3" s="469"/>
      <c r="AM3" s="469"/>
      <c r="AN3" s="470"/>
    </row>
    <row r="4" spans="1:40" ht="18" customHeight="1" thickBot="1">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471"/>
      <c r="AK4" s="472"/>
      <c r="AL4" s="472"/>
      <c r="AM4" s="472"/>
      <c r="AN4" s="473"/>
    </row>
    <row r="5" spans="1:40" ht="18" customHeight="1" thickTop="1">
      <c r="B5" s="21" t="s">
        <v>74</v>
      </c>
      <c r="AJ5" s="639" t="s">
        <v>28</v>
      </c>
      <c r="AK5" s="639"/>
      <c r="AL5" s="639"/>
      <c r="AM5" s="639"/>
      <c r="AN5" s="639"/>
    </row>
    <row r="6" spans="1:40" ht="18" customHeight="1">
      <c r="C6" s="515">
        <v>1</v>
      </c>
      <c r="D6" s="516"/>
      <c r="E6" s="521" t="s">
        <v>147</v>
      </c>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9"/>
      <c r="AJ6" s="500" t="s">
        <v>227</v>
      </c>
      <c r="AK6" s="501"/>
      <c r="AL6" s="501"/>
      <c r="AM6" s="501"/>
      <c r="AN6" s="502"/>
    </row>
    <row r="7" spans="1:40" ht="18" customHeight="1">
      <c r="C7" s="519"/>
      <c r="D7" s="520"/>
      <c r="E7" s="531"/>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3"/>
      <c r="AJ7" s="506"/>
      <c r="AK7" s="507"/>
      <c r="AL7" s="507"/>
      <c r="AM7" s="507"/>
      <c r="AN7" s="508"/>
    </row>
    <row r="8" spans="1:40" ht="18" customHeight="1">
      <c r="C8" s="515">
        <v>2</v>
      </c>
      <c r="D8" s="516"/>
      <c r="E8" s="521" t="s">
        <v>148</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60"/>
      <c r="AJ8" s="500"/>
      <c r="AK8" s="501"/>
      <c r="AL8" s="501"/>
      <c r="AM8" s="501"/>
      <c r="AN8" s="502"/>
    </row>
    <row r="9" spans="1:40" ht="18" customHeight="1">
      <c r="C9" s="519"/>
      <c r="D9" s="520"/>
      <c r="E9" s="464"/>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6"/>
      <c r="AJ9" s="506"/>
      <c r="AK9" s="507"/>
      <c r="AL9" s="507"/>
      <c r="AM9" s="507"/>
      <c r="AN9" s="508"/>
    </row>
    <row r="10" spans="1:40" ht="10.050000000000001" customHeight="1"/>
    <row r="11" spans="1:40" ht="18" customHeight="1">
      <c r="B11" s="21" t="s">
        <v>92</v>
      </c>
    </row>
    <row r="12" spans="1:40" ht="30" customHeight="1">
      <c r="B12" s="640" t="s">
        <v>507</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row>
    <row r="13" spans="1:40" ht="18" customHeight="1">
      <c r="C13" s="515">
        <v>3</v>
      </c>
      <c r="D13" s="516"/>
      <c r="E13" s="521" t="s">
        <v>497</v>
      </c>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60"/>
      <c r="AJ13" s="500"/>
      <c r="AK13" s="501"/>
      <c r="AL13" s="501"/>
      <c r="AM13" s="501"/>
      <c r="AN13" s="502"/>
    </row>
    <row r="14" spans="1:40" ht="18" customHeight="1">
      <c r="C14" s="517"/>
      <c r="D14" s="518"/>
      <c r="E14" s="527"/>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3"/>
      <c r="AJ14" s="503"/>
      <c r="AK14" s="504"/>
      <c r="AL14" s="504"/>
      <c r="AM14" s="504"/>
      <c r="AN14" s="505"/>
    </row>
    <row r="15" spans="1:40" ht="18" customHeight="1">
      <c r="C15" s="517"/>
      <c r="D15" s="518"/>
      <c r="E15" s="461"/>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3"/>
      <c r="AJ15" s="503"/>
      <c r="AK15" s="504"/>
      <c r="AL15" s="504"/>
      <c r="AM15" s="504"/>
      <c r="AN15" s="505"/>
    </row>
    <row r="16" spans="1:40" ht="18" customHeight="1">
      <c r="C16" s="515">
        <v>4</v>
      </c>
      <c r="D16" s="516"/>
      <c r="E16" s="521" t="s">
        <v>498</v>
      </c>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500"/>
      <c r="AK16" s="501"/>
      <c r="AL16" s="501"/>
      <c r="AM16" s="501"/>
      <c r="AN16" s="502"/>
    </row>
    <row r="17" spans="3:40" ht="18" customHeight="1">
      <c r="C17" s="517"/>
      <c r="D17" s="518"/>
      <c r="E17" s="527"/>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3"/>
      <c r="AJ17" s="503"/>
      <c r="AK17" s="504"/>
      <c r="AL17" s="504"/>
      <c r="AM17" s="504"/>
      <c r="AN17" s="505"/>
    </row>
    <row r="18" spans="3:40" ht="18" customHeight="1">
      <c r="C18" s="519"/>
      <c r="D18" s="520"/>
      <c r="E18" s="464"/>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6"/>
      <c r="AJ18" s="506"/>
      <c r="AK18" s="507"/>
      <c r="AL18" s="507"/>
      <c r="AM18" s="507"/>
      <c r="AN18" s="508"/>
    </row>
    <row r="19" spans="3:40" ht="18" customHeight="1">
      <c r="C19" s="515">
        <v>5</v>
      </c>
      <c r="D19" s="516"/>
      <c r="E19" s="521" t="s">
        <v>499</v>
      </c>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60"/>
      <c r="AJ19" s="500"/>
      <c r="AK19" s="501"/>
      <c r="AL19" s="501"/>
      <c r="AM19" s="501"/>
      <c r="AN19" s="502"/>
    </row>
    <row r="20" spans="3:40" ht="18" customHeight="1">
      <c r="C20" s="517"/>
      <c r="D20" s="518"/>
      <c r="E20" s="527"/>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3"/>
      <c r="AJ20" s="503"/>
      <c r="AK20" s="504"/>
      <c r="AL20" s="504"/>
      <c r="AM20" s="504"/>
      <c r="AN20" s="505"/>
    </row>
    <row r="21" spans="3:40" ht="18" customHeight="1">
      <c r="C21" s="517"/>
      <c r="D21" s="518"/>
      <c r="E21" s="461"/>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3"/>
      <c r="AJ21" s="503"/>
      <c r="AK21" s="504"/>
      <c r="AL21" s="504"/>
      <c r="AM21" s="504"/>
      <c r="AN21" s="505"/>
    </row>
    <row r="22" spans="3:40" ht="18" customHeight="1">
      <c r="C22" s="519"/>
      <c r="D22" s="520"/>
      <c r="E22" s="464"/>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6"/>
      <c r="AJ22" s="506"/>
      <c r="AK22" s="507"/>
      <c r="AL22" s="507"/>
      <c r="AM22" s="507"/>
      <c r="AN22" s="508"/>
    </row>
    <row r="23" spans="3:40" ht="18" customHeight="1">
      <c r="C23" s="515">
        <v>6</v>
      </c>
      <c r="D23" s="516"/>
      <c r="E23" s="521" t="s">
        <v>500</v>
      </c>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60"/>
      <c r="AJ23" s="500"/>
      <c r="AK23" s="501"/>
      <c r="AL23" s="501"/>
      <c r="AM23" s="501"/>
      <c r="AN23" s="502"/>
    </row>
    <row r="24" spans="3:40" ht="18" customHeight="1">
      <c r="C24" s="517"/>
      <c r="D24" s="518"/>
      <c r="E24" s="527"/>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3"/>
      <c r="AJ24" s="503"/>
      <c r="AK24" s="504"/>
      <c r="AL24" s="504"/>
      <c r="AM24" s="504"/>
      <c r="AN24" s="505"/>
    </row>
    <row r="25" spans="3:40" ht="18" customHeight="1">
      <c r="C25" s="519"/>
      <c r="D25" s="520"/>
      <c r="E25" s="464"/>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6"/>
      <c r="AJ25" s="506"/>
      <c r="AK25" s="507"/>
      <c r="AL25" s="507"/>
      <c r="AM25" s="507"/>
      <c r="AN25" s="508"/>
    </row>
    <row r="26" spans="3:40" ht="18" customHeight="1">
      <c r="C26" s="515">
        <v>7</v>
      </c>
      <c r="D26" s="516"/>
      <c r="E26" s="521" t="s">
        <v>501</v>
      </c>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60"/>
      <c r="AJ26" s="500"/>
      <c r="AK26" s="501"/>
      <c r="AL26" s="501"/>
      <c r="AM26" s="501"/>
      <c r="AN26" s="502"/>
    </row>
    <row r="27" spans="3:40" ht="18" customHeight="1">
      <c r="C27" s="517"/>
      <c r="D27" s="518"/>
      <c r="E27" s="527"/>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3"/>
      <c r="AJ27" s="503"/>
      <c r="AK27" s="504"/>
      <c r="AL27" s="504"/>
      <c r="AM27" s="504"/>
      <c r="AN27" s="505"/>
    </row>
    <row r="28" spans="3:40" ht="18" customHeight="1">
      <c r="C28" s="517"/>
      <c r="D28" s="518"/>
      <c r="E28" s="461"/>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3"/>
      <c r="AJ28" s="503"/>
      <c r="AK28" s="504"/>
      <c r="AL28" s="504"/>
      <c r="AM28" s="504"/>
      <c r="AN28" s="505"/>
    </row>
    <row r="29" spans="3:40" ht="18" customHeight="1">
      <c r="C29" s="519"/>
      <c r="D29" s="520"/>
      <c r="E29" s="464"/>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6"/>
      <c r="AJ29" s="506"/>
      <c r="AK29" s="507"/>
      <c r="AL29" s="507"/>
      <c r="AM29" s="507"/>
      <c r="AN29" s="508"/>
    </row>
    <row r="30" spans="3:40" ht="18" customHeight="1">
      <c r="C30" s="515">
        <v>8</v>
      </c>
      <c r="D30" s="516"/>
      <c r="E30" s="521" t="s">
        <v>502</v>
      </c>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60"/>
      <c r="AJ30" s="500"/>
      <c r="AK30" s="501"/>
      <c r="AL30" s="501"/>
      <c r="AM30" s="501"/>
      <c r="AN30" s="502"/>
    </row>
    <row r="31" spans="3:40" ht="18" customHeight="1">
      <c r="C31" s="517"/>
      <c r="D31" s="518"/>
      <c r="E31" s="527"/>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3"/>
      <c r="AJ31" s="503"/>
      <c r="AK31" s="504"/>
      <c r="AL31" s="504"/>
      <c r="AM31" s="504"/>
      <c r="AN31" s="505"/>
    </row>
    <row r="32" spans="3:40" ht="18" customHeight="1">
      <c r="C32" s="517"/>
      <c r="D32" s="518"/>
      <c r="E32" s="461"/>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3"/>
      <c r="AJ32" s="503"/>
      <c r="AK32" s="504"/>
      <c r="AL32" s="504"/>
      <c r="AM32" s="504"/>
      <c r="AN32" s="505"/>
    </row>
    <row r="33" spans="3:40" ht="18" customHeight="1">
      <c r="C33" s="517"/>
      <c r="D33" s="518"/>
      <c r="E33" s="461"/>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3"/>
      <c r="AJ33" s="503"/>
      <c r="AK33" s="504"/>
      <c r="AL33" s="504"/>
      <c r="AM33" s="504"/>
      <c r="AN33" s="505"/>
    </row>
    <row r="34" spans="3:40" ht="18" customHeight="1">
      <c r="C34" s="519"/>
      <c r="D34" s="520"/>
      <c r="E34" s="464"/>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6"/>
      <c r="AJ34" s="506"/>
      <c r="AK34" s="507"/>
      <c r="AL34" s="507"/>
      <c r="AM34" s="507"/>
      <c r="AN34" s="508"/>
    </row>
    <row r="35" spans="3:40" ht="18" customHeight="1">
      <c r="C35" s="515">
        <v>9</v>
      </c>
      <c r="D35" s="516"/>
      <c r="E35" s="521" t="s">
        <v>503</v>
      </c>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60"/>
      <c r="AJ35" s="500"/>
      <c r="AK35" s="501"/>
      <c r="AL35" s="501"/>
      <c r="AM35" s="501"/>
      <c r="AN35" s="502"/>
    </row>
    <row r="36" spans="3:40" ht="18" customHeight="1">
      <c r="C36" s="517"/>
      <c r="D36" s="518"/>
      <c r="E36" s="527"/>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3"/>
      <c r="AJ36" s="503"/>
      <c r="AK36" s="504"/>
      <c r="AL36" s="504"/>
      <c r="AM36" s="504"/>
      <c r="AN36" s="505"/>
    </row>
    <row r="37" spans="3:40" ht="18" customHeight="1">
      <c r="C37" s="517"/>
      <c r="D37" s="518"/>
      <c r="E37" s="461"/>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3"/>
      <c r="AJ37" s="503"/>
      <c r="AK37" s="504"/>
      <c r="AL37" s="504"/>
      <c r="AM37" s="504"/>
      <c r="AN37" s="505"/>
    </row>
    <row r="38" spans="3:40" ht="18" customHeight="1">
      <c r="C38" s="517"/>
      <c r="D38" s="518"/>
      <c r="E38" s="461"/>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3"/>
      <c r="AJ38" s="503"/>
      <c r="AK38" s="504"/>
      <c r="AL38" s="504"/>
      <c r="AM38" s="504"/>
      <c r="AN38" s="505"/>
    </row>
    <row r="39" spans="3:40" ht="18" customHeight="1">
      <c r="C39" s="517"/>
      <c r="D39" s="518"/>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3"/>
      <c r="AJ39" s="503"/>
      <c r="AK39" s="504"/>
      <c r="AL39" s="504"/>
      <c r="AM39" s="504"/>
      <c r="AN39" s="505"/>
    </row>
    <row r="40" spans="3:40" ht="18" customHeight="1">
      <c r="C40" s="519"/>
      <c r="D40" s="520"/>
      <c r="E40" s="464"/>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6"/>
      <c r="AJ40" s="506"/>
      <c r="AK40" s="507"/>
      <c r="AL40" s="507"/>
      <c r="AM40" s="507"/>
      <c r="AN40" s="508"/>
    </row>
    <row r="41" spans="3:40" ht="18" customHeight="1">
      <c r="C41" s="515">
        <v>10</v>
      </c>
      <c r="D41" s="516"/>
      <c r="E41" s="521" t="s">
        <v>504</v>
      </c>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60"/>
      <c r="AJ41" s="500"/>
      <c r="AK41" s="501"/>
      <c r="AL41" s="501"/>
      <c r="AM41" s="501"/>
      <c r="AN41" s="502"/>
    </row>
    <row r="42" spans="3:40" ht="18" customHeight="1">
      <c r="C42" s="517"/>
      <c r="D42" s="518"/>
      <c r="E42" s="461"/>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3"/>
      <c r="AJ42" s="503"/>
      <c r="AK42" s="504"/>
      <c r="AL42" s="504"/>
      <c r="AM42" s="504"/>
      <c r="AN42" s="505"/>
    </row>
    <row r="43" spans="3:40" ht="18" customHeight="1">
      <c r="C43" s="517"/>
      <c r="D43" s="518"/>
      <c r="E43" s="461"/>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3"/>
      <c r="AJ43" s="503"/>
      <c r="AK43" s="504"/>
      <c r="AL43" s="504"/>
      <c r="AM43" s="504"/>
      <c r="AN43" s="505"/>
    </row>
    <row r="44" spans="3:40" ht="18" customHeight="1">
      <c r="C44" s="517"/>
      <c r="D44" s="518"/>
      <c r="E44" s="461"/>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3"/>
      <c r="AJ44" s="503"/>
      <c r="AK44" s="504"/>
      <c r="AL44" s="504"/>
      <c r="AM44" s="504"/>
      <c r="AN44" s="505"/>
    </row>
    <row r="45" spans="3:40" ht="18" customHeight="1">
      <c r="C45" s="517"/>
      <c r="D45" s="518"/>
      <c r="E45" s="464"/>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6"/>
      <c r="AJ45" s="503"/>
      <c r="AK45" s="504"/>
      <c r="AL45" s="504"/>
      <c r="AM45" s="504"/>
      <c r="AN45" s="505"/>
    </row>
    <row r="46" spans="3:40" ht="18" customHeight="1">
      <c r="C46" s="515">
        <v>11</v>
      </c>
      <c r="D46" s="516"/>
      <c r="E46" s="521" t="s">
        <v>505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60"/>
      <c r="AJ46" s="500"/>
      <c r="AK46" s="501"/>
      <c r="AL46" s="501"/>
      <c r="AM46" s="501"/>
      <c r="AN46" s="502"/>
    </row>
    <row r="47" spans="3:40" ht="18" customHeight="1">
      <c r="C47" s="517"/>
      <c r="D47" s="518"/>
      <c r="E47" s="461"/>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3"/>
      <c r="AJ47" s="503"/>
      <c r="AK47" s="504"/>
      <c r="AL47" s="504"/>
      <c r="AM47" s="504"/>
      <c r="AN47" s="505"/>
    </row>
    <row r="48" spans="3:40" ht="18" customHeight="1">
      <c r="C48" s="519"/>
      <c r="D48" s="520"/>
      <c r="E48" s="464"/>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6"/>
      <c r="AJ48" s="506"/>
      <c r="AK48" s="507"/>
      <c r="AL48" s="507"/>
      <c r="AM48" s="507"/>
      <c r="AN48" s="508"/>
    </row>
    <row r="49" spans="1:40" ht="18" customHeight="1">
      <c r="C49" s="515">
        <v>12</v>
      </c>
      <c r="D49" s="516"/>
      <c r="E49" s="521" t="s">
        <v>506</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60"/>
      <c r="AJ49" s="591"/>
      <c r="AK49" s="592"/>
      <c r="AL49" s="592"/>
      <c r="AM49" s="592"/>
      <c r="AN49" s="593"/>
    </row>
    <row r="50" spans="1:40" ht="18" customHeight="1">
      <c r="C50" s="517"/>
      <c r="D50" s="518"/>
      <c r="E50" s="461"/>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3"/>
      <c r="AJ50" s="594"/>
      <c r="AK50" s="595"/>
      <c r="AL50" s="595"/>
      <c r="AM50" s="595"/>
      <c r="AN50" s="596"/>
    </row>
    <row r="51" spans="1:40" ht="18" customHeight="1">
      <c r="C51" s="517"/>
      <c r="D51" s="518"/>
      <c r="E51" s="461"/>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3"/>
      <c r="AJ51" s="594"/>
      <c r="AK51" s="595"/>
      <c r="AL51" s="595"/>
      <c r="AM51" s="595"/>
      <c r="AN51" s="596"/>
    </row>
    <row r="52" spans="1:40" ht="18" customHeight="1">
      <c r="C52" s="517"/>
      <c r="D52" s="518"/>
      <c r="E52" s="461"/>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3"/>
      <c r="AJ52" s="594"/>
      <c r="AK52" s="595"/>
      <c r="AL52" s="595"/>
      <c r="AM52" s="595"/>
      <c r="AN52" s="596"/>
    </row>
    <row r="53" spans="1:40" ht="18" customHeight="1">
      <c r="A53" s="41"/>
      <c r="B53" s="42"/>
      <c r="C53" s="519"/>
      <c r="D53" s="520"/>
      <c r="E53" s="464"/>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6"/>
      <c r="AJ53" s="597"/>
      <c r="AK53" s="598"/>
      <c r="AL53" s="598"/>
      <c r="AM53" s="598"/>
      <c r="AN53" s="599"/>
    </row>
    <row r="54" spans="1:40" ht="18" customHeight="1">
      <c r="C54" s="457">
        <v>13</v>
      </c>
      <c r="D54" s="457"/>
      <c r="E54" s="528" t="s">
        <v>508</v>
      </c>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60"/>
      <c r="AJ54" s="500"/>
      <c r="AK54" s="501"/>
      <c r="AL54" s="501"/>
      <c r="AM54" s="501"/>
      <c r="AN54" s="502"/>
    </row>
    <row r="55" spans="1:40" ht="18" customHeight="1">
      <c r="C55" s="457"/>
      <c r="D55" s="457"/>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3"/>
      <c r="AJ55" s="503"/>
      <c r="AK55" s="504"/>
      <c r="AL55" s="504"/>
      <c r="AM55" s="504"/>
      <c r="AN55" s="505"/>
    </row>
    <row r="56" spans="1:40" ht="18" customHeight="1">
      <c r="C56" s="457"/>
      <c r="D56" s="457"/>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3"/>
      <c r="AJ56" s="503"/>
      <c r="AK56" s="504"/>
      <c r="AL56" s="504"/>
      <c r="AM56" s="504"/>
      <c r="AN56" s="505"/>
    </row>
    <row r="57" spans="1:40" ht="18" customHeight="1">
      <c r="C57" s="457"/>
      <c r="D57" s="457"/>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3"/>
      <c r="AJ57" s="503"/>
      <c r="AK57" s="504"/>
      <c r="AL57" s="504"/>
      <c r="AM57" s="504"/>
      <c r="AN57" s="505"/>
    </row>
    <row r="58" spans="1:40" ht="18" customHeight="1">
      <c r="C58" s="457"/>
      <c r="D58" s="457"/>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3"/>
      <c r="AJ58" s="503"/>
      <c r="AK58" s="504"/>
      <c r="AL58" s="504"/>
      <c r="AM58" s="504"/>
      <c r="AN58" s="505"/>
    </row>
    <row r="59" spans="1:40" ht="18" customHeight="1">
      <c r="C59" s="457"/>
      <c r="D59" s="457"/>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3"/>
      <c r="AJ59" s="503"/>
      <c r="AK59" s="504"/>
      <c r="AL59" s="504"/>
      <c r="AM59" s="504"/>
      <c r="AN59" s="505"/>
    </row>
    <row r="60" spans="1:40" ht="18" customHeight="1">
      <c r="C60" s="457"/>
      <c r="D60" s="457"/>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3"/>
      <c r="AJ60" s="503"/>
      <c r="AK60" s="504"/>
      <c r="AL60" s="504"/>
      <c r="AM60" s="504"/>
      <c r="AN60" s="505"/>
    </row>
    <row r="61" spans="1:40" ht="18" customHeight="1">
      <c r="C61" s="457"/>
      <c r="D61" s="457"/>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6"/>
      <c r="AJ61" s="506"/>
      <c r="AK61" s="507"/>
      <c r="AL61" s="507"/>
      <c r="AM61" s="507"/>
      <c r="AN61" s="508"/>
    </row>
    <row r="62" spans="1:40" ht="18" customHeight="1">
      <c r="C62" s="457">
        <v>14</v>
      </c>
      <c r="D62" s="457"/>
      <c r="E62" s="579" t="s">
        <v>509</v>
      </c>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601"/>
      <c r="AK62" s="601"/>
      <c r="AL62" s="601"/>
      <c r="AM62" s="601"/>
      <c r="AN62" s="601"/>
    </row>
    <row r="63" spans="1:40" ht="18" customHeight="1">
      <c r="C63" s="457"/>
      <c r="D63" s="457"/>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601"/>
      <c r="AK63" s="601"/>
      <c r="AL63" s="601"/>
      <c r="AM63" s="601"/>
      <c r="AN63" s="601"/>
    </row>
    <row r="64" spans="1:40" ht="18" customHeight="1">
      <c r="C64" s="457"/>
      <c r="D64" s="457"/>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601"/>
      <c r="AK64" s="601"/>
      <c r="AL64" s="601"/>
      <c r="AM64" s="601"/>
      <c r="AN64" s="601"/>
    </row>
    <row r="65" spans="1:73" ht="18" customHeight="1">
      <c r="C65" s="457"/>
      <c r="D65" s="457"/>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601"/>
      <c r="AK65" s="601"/>
      <c r="AL65" s="601"/>
      <c r="AM65" s="601"/>
      <c r="AN65" s="601"/>
    </row>
    <row r="66" spans="1:73" ht="18" customHeight="1">
      <c r="C66" s="457"/>
      <c r="D66" s="457"/>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601"/>
      <c r="AK66" s="601"/>
      <c r="AL66" s="601"/>
      <c r="AM66" s="601"/>
      <c r="AN66" s="601"/>
    </row>
    <row r="67" spans="1:73" ht="18" customHeight="1">
      <c r="C67" s="457"/>
      <c r="D67" s="457"/>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601"/>
      <c r="AK67" s="601"/>
      <c r="AL67" s="601"/>
      <c r="AM67" s="601"/>
      <c r="AN67" s="601"/>
    </row>
    <row r="68" spans="1:73" ht="18" customHeight="1">
      <c r="C68" s="515">
        <v>15</v>
      </c>
      <c r="D68" s="516"/>
      <c r="E68" s="654" t="s">
        <v>510</v>
      </c>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5"/>
      <c r="AJ68" s="655"/>
      <c r="AK68" s="655"/>
      <c r="AL68" s="655"/>
      <c r="AM68" s="655"/>
      <c r="AN68" s="656"/>
    </row>
    <row r="69" spans="1:73" ht="18" customHeight="1">
      <c r="C69" s="517"/>
      <c r="D69" s="518"/>
      <c r="E69" s="657"/>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9"/>
    </row>
    <row r="70" spans="1:73" ht="18" customHeight="1">
      <c r="C70" s="517"/>
      <c r="D70" s="518"/>
      <c r="E70" s="173" t="s">
        <v>35</v>
      </c>
      <c r="F70" s="563"/>
      <c r="G70" s="563"/>
      <c r="H70" s="174" t="s">
        <v>36</v>
      </c>
      <c r="I70" s="558" t="s">
        <v>84</v>
      </c>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9"/>
    </row>
    <row r="71" spans="1:73" ht="18" customHeight="1">
      <c r="C71" s="517"/>
      <c r="D71" s="518"/>
      <c r="E71" s="173" t="s">
        <v>35</v>
      </c>
      <c r="F71" s="563"/>
      <c r="G71" s="563"/>
      <c r="H71" s="174" t="s">
        <v>36</v>
      </c>
      <c r="I71" s="558" t="s">
        <v>495</v>
      </c>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9"/>
    </row>
    <row r="72" spans="1:73" ht="18" customHeight="1">
      <c r="C72" s="517"/>
      <c r="D72" s="518"/>
      <c r="E72" s="564" t="s">
        <v>35</v>
      </c>
      <c r="F72" s="567"/>
      <c r="G72" s="567"/>
      <c r="H72" s="650" t="s">
        <v>36</v>
      </c>
      <c r="I72" s="561" t="s">
        <v>310</v>
      </c>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2"/>
    </row>
    <row r="73" spans="1:73" ht="18" customHeight="1">
      <c r="C73" s="519"/>
      <c r="D73" s="520"/>
      <c r="E73" s="637"/>
      <c r="F73" s="647"/>
      <c r="G73" s="647"/>
      <c r="H73" s="651"/>
      <c r="J73" s="171"/>
      <c r="K73" s="168"/>
      <c r="L73" s="168"/>
      <c r="M73" s="168"/>
      <c r="N73" s="168"/>
      <c r="O73" s="168"/>
      <c r="P73" s="168"/>
      <c r="Q73" s="171" t="s">
        <v>151</v>
      </c>
      <c r="R73" s="168"/>
      <c r="S73" s="168"/>
      <c r="T73" s="168"/>
      <c r="U73" s="168"/>
      <c r="V73" s="168"/>
      <c r="W73" s="168"/>
      <c r="X73" s="168"/>
      <c r="Y73" s="168"/>
      <c r="Z73" s="168"/>
      <c r="AA73" s="168"/>
      <c r="AB73" s="168"/>
      <c r="AC73" s="168"/>
      <c r="AD73" s="168"/>
      <c r="AE73" s="323"/>
      <c r="AF73" s="168"/>
      <c r="AG73" s="168"/>
      <c r="AH73" s="168"/>
      <c r="AI73" s="168"/>
      <c r="AJ73" s="168"/>
      <c r="AK73" s="168"/>
      <c r="AL73" s="168"/>
      <c r="AM73" s="168"/>
      <c r="AN73" s="169"/>
    </row>
    <row r="74" spans="1:73" ht="18" customHeight="1">
      <c r="A74" s="41"/>
      <c r="B74" s="42"/>
      <c r="C74" s="515">
        <v>16</v>
      </c>
      <c r="D74" s="516"/>
      <c r="E74" s="521" t="s">
        <v>511</v>
      </c>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60"/>
    </row>
    <row r="75" spans="1:73" ht="18" customHeight="1">
      <c r="A75" s="48"/>
      <c r="B75" s="48"/>
      <c r="C75" s="517"/>
      <c r="D75" s="518"/>
      <c r="E75" s="527"/>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3"/>
    </row>
    <row r="76" spans="1:73" ht="18" customHeight="1">
      <c r="A76" s="41"/>
      <c r="B76" s="41"/>
      <c r="C76" s="517"/>
      <c r="D76" s="518"/>
      <c r="E76" s="644"/>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6"/>
    </row>
    <row r="77" spans="1:73" ht="18" customHeight="1">
      <c r="A77" s="41"/>
      <c r="B77" s="41"/>
      <c r="C77" s="517"/>
      <c r="D77" s="518"/>
      <c r="E77" s="652" t="s">
        <v>35</v>
      </c>
      <c r="F77" s="618"/>
      <c r="G77" s="618"/>
      <c r="H77" s="653" t="s">
        <v>8</v>
      </c>
      <c r="I77" s="617" t="s">
        <v>104</v>
      </c>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8"/>
      <c r="AL77" s="618"/>
      <c r="AM77" s="618"/>
      <c r="AN77" s="619"/>
    </row>
    <row r="78" spans="1:73" ht="18" customHeight="1">
      <c r="A78" s="41"/>
      <c r="B78" s="41"/>
      <c r="C78" s="517"/>
      <c r="D78" s="518"/>
      <c r="E78" s="652"/>
      <c r="F78" s="618"/>
      <c r="G78" s="618"/>
      <c r="H78" s="653"/>
      <c r="I78" s="617"/>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8"/>
      <c r="AL78" s="618"/>
      <c r="AM78" s="618"/>
      <c r="AN78" s="619"/>
    </row>
    <row r="79" spans="1:73" ht="18" customHeight="1">
      <c r="A79" s="41"/>
      <c r="B79" s="41"/>
      <c r="C79" s="517"/>
      <c r="D79" s="518"/>
      <c r="E79" s="325" t="s">
        <v>35</v>
      </c>
      <c r="F79" s="618"/>
      <c r="G79" s="618"/>
      <c r="H79" s="326" t="s">
        <v>8</v>
      </c>
      <c r="I79" s="617" t="s">
        <v>95</v>
      </c>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9"/>
    </row>
    <row r="80" spans="1:73" ht="18" customHeight="1">
      <c r="A80" s="41"/>
      <c r="B80" s="41"/>
      <c r="C80" s="517"/>
      <c r="D80" s="518"/>
      <c r="E80" s="325" t="s">
        <v>35</v>
      </c>
      <c r="F80" s="618"/>
      <c r="G80" s="618"/>
      <c r="H80" s="326" t="s">
        <v>8</v>
      </c>
      <c r="I80" s="617" t="s">
        <v>96</v>
      </c>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40"/>
    </row>
    <row r="81" spans="1:40" ht="18" customHeight="1">
      <c r="A81" s="41"/>
      <c r="B81" s="41"/>
      <c r="C81" s="517"/>
      <c r="D81" s="518"/>
      <c r="E81" s="325" t="s">
        <v>35</v>
      </c>
      <c r="F81" s="618"/>
      <c r="G81" s="618"/>
      <c r="H81" s="326" t="s">
        <v>36</v>
      </c>
      <c r="I81" s="617" t="s">
        <v>97</v>
      </c>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9"/>
    </row>
    <row r="82" spans="1:40" ht="18" customHeight="1">
      <c r="A82" s="41"/>
      <c r="B82" s="41"/>
      <c r="C82" s="517"/>
      <c r="D82" s="518"/>
      <c r="E82" s="325" t="s">
        <v>35</v>
      </c>
      <c r="F82" s="618"/>
      <c r="G82" s="618"/>
      <c r="H82" s="326" t="s">
        <v>8</v>
      </c>
      <c r="I82" s="617" t="s">
        <v>98</v>
      </c>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18"/>
      <c r="AL82" s="618"/>
      <c r="AM82" s="618"/>
      <c r="AN82" s="619"/>
    </row>
    <row r="83" spans="1:40" ht="18" customHeight="1">
      <c r="A83" s="41"/>
      <c r="B83" s="42"/>
      <c r="C83" s="517"/>
      <c r="D83" s="518"/>
      <c r="E83" s="325" t="s">
        <v>35</v>
      </c>
      <c r="F83" s="618"/>
      <c r="G83" s="618"/>
      <c r="H83" s="326" t="s">
        <v>8</v>
      </c>
      <c r="I83" s="617" t="s">
        <v>102</v>
      </c>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18"/>
      <c r="AL83" s="618"/>
      <c r="AM83" s="618"/>
      <c r="AN83" s="619"/>
    </row>
    <row r="84" spans="1:40" ht="18" customHeight="1">
      <c r="A84" s="41"/>
      <c r="B84" s="41"/>
      <c r="C84" s="519"/>
      <c r="D84" s="520"/>
      <c r="E84" s="624" t="s">
        <v>99</v>
      </c>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6"/>
    </row>
    <row r="85" spans="1:40" ht="18" customHeight="1">
      <c r="C85" s="426">
        <v>17</v>
      </c>
      <c r="D85" s="426"/>
      <c r="E85" s="620" t="s">
        <v>512</v>
      </c>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36"/>
      <c r="AK85" s="636"/>
      <c r="AL85" s="636"/>
      <c r="AM85" s="636"/>
      <c r="AN85" s="636"/>
    </row>
    <row r="86" spans="1:40" ht="18" customHeight="1">
      <c r="C86" s="457"/>
      <c r="D86" s="457"/>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601"/>
      <c r="AK86" s="601"/>
      <c r="AL86" s="601"/>
      <c r="AM86" s="601"/>
      <c r="AN86" s="601"/>
    </row>
    <row r="87" spans="1:40" ht="18" customHeight="1">
      <c r="C87" s="457"/>
      <c r="D87" s="457"/>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601"/>
      <c r="AK87" s="601"/>
      <c r="AL87" s="601"/>
      <c r="AM87" s="601"/>
      <c r="AN87" s="601"/>
    </row>
    <row r="88" spans="1:40" ht="18" customHeight="1">
      <c r="C88" s="457"/>
      <c r="D88" s="457"/>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601"/>
      <c r="AK88" s="601"/>
      <c r="AL88" s="601"/>
      <c r="AM88" s="601"/>
      <c r="AN88" s="601"/>
    </row>
    <row r="89" spans="1:40" s="316" customFormat="1" ht="18" customHeight="1">
      <c r="C89" s="616">
        <v>18</v>
      </c>
      <c r="D89" s="616"/>
      <c r="E89" s="622" t="s">
        <v>513</v>
      </c>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7"/>
      <c r="AK89" s="628"/>
      <c r="AL89" s="628"/>
      <c r="AM89" s="628"/>
      <c r="AN89" s="629"/>
    </row>
    <row r="90" spans="1:40" s="316" customFormat="1" ht="18" customHeight="1">
      <c r="C90" s="616"/>
      <c r="D90" s="616"/>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30"/>
      <c r="AK90" s="631"/>
      <c r="AL90" s="631"/>
      <c r="AM90" s="631"/>
      <c r="AN90" s="632"/>
    </row>
    <row r="91" spans="1:40" s="316" customFormat="1" ht="18" customHeight="1">
      <c r="C91" s="616">
        <v>19</v>
      </c>
      <c r="D91" s="616"/>
      <c r="E91" s="622" t="s">
        <v>514</v>
      </c>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7"/>
      <c r="AK91" s="628"/>
      <c r="AL91" s="628"/>
      <c r="AM91" s="628"/>
      <c r="AN91" s="629"/>
    </row>
    <row r="92" spans="1:40" s="316" customFormat="1" ht="18" customHeight="1">
      <c r="C92" s="616"/>
      <c r="D92" s="616"/>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7"/>
      <c r="AK92" s="628"/>
      <c r="AL92" s="628"/>
      <c r="AM92" s="628"/>
      <c r="AN92" s="629"/>
    </row>
    <row r="93" spans="1:40" s="316" customFormat="1" ht="18" customHeight="1">
      <c r="C93" s="616"/>
      <c r="D93" s="616"/>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30"/>
      <c r="AK93" s="631"/>
      <c r="AL93" s="631"/>
      <c r="AM93" s="631"/>
      <c r="AN93" s="632"/>
    </row>
    <row r="94" spans="1:40" s="316" customFormat="1" ht="18" customHeight="1">
      <c r="C94" s="616">
        <v>20</v>
      </c>
      <c r="D94" s="616"/>
      <c r="E94" s="622" t="s">
        <v>515</v>
      </c>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33"/>
      <c r="AK94" s="634"/>
      <c r="AL94" s="634"/>
      <c r="AM94" s="634"/>
      <c r="AN94" s="635"/>
    </row>
    <row r="95" spans="1:40" s="316" customFormat="1" ht="18" customHeight="1">
      <c r="C95" s="616"/>
      <c r="D95" s="616"/>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7"/>
      <c r="AK95" s="628"/>
      <c r="AL95" s="628"/>
      <c r="AM95" s="628"/>
      <c r="AN95" s="629"/>
    </row>
    <row r="96" spans="1:40" s="316" customFormat="1" ht="18" customHeight="1">
      <c r="C96" s="616"/>
      <c r="D96" s="616"/>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30"/>
      <c r="AK96" s="631"/>
      <c r="AL96" s="631"/>
      <c r="AM96" s="631"/>
      <c r="AN96" s="632"/>
    </row>
    <row r="97" spans="3:40" s="316" customFormat="1" ht="18" customHeight="1">
      <c r="C97" s="616">
        <v>21</v>
      </c>
      <c r="D97" s="616"/>
      <c r="E97" s="641" t="s">
        <v>516</v>
      </c>
      <c r="F97" s="641"/>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60"/>
      <c r="AJ97" s="633"/>
      <c r="AK97" s="634"/>
      <c r="AL97" s="634"/>
      <c r="AM97" s="634"/>
      <c r="AN97" s="635"/>
    </row>
    <row r="98" spans="3:40" s="316" customFormat="1" ht="18" customHeight="1">
      <c r="C98" s="616"/>
      <c r="D98" s="616"/>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61"/>
      <c r="AJ98" s="627"/>
      <c r="AK98" s="628"/>
      <c r="AL98" s="628"/>
      <c r="AM98" s="628"/>
      <c r="AN98" s="629"/>
    </row>
    <row r="99" spans="3:40" s="316" customFormat="1" ht="18" customHeight="1">
      <c r="C99" s="616"/>
      <c r="D99" s="616"/>
      <c r="E99" s="642"/>
      <c r="F99" s="642"/>
      <c r="G99" s="642"/>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61"/>
      <c r="AJ99" s="627"/>
      <c r="AK99" s="628"/>
      <c r="AL99" s="628"/>
      <c r="AM99" s="628"/>
      <c r="AN99" s="629"/>
    </row>
    <row r="100" spans="3:40" s="316" customFormat="1" ht="18" customHeight="1">
      <c r="C100" s="616"/>
      <c r="D100" s="616"/>
      <c r="E100" s="643"/>
      <c r="F100" s="643"/>
      <c r="G100" s="643"/>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62"/>
      <c r="AJ100" s="630"/>
      <c r="AK100" s="631"/>
      <c r="AL100" s="631"/>
      <c r="AM100" s="631"/>
      <c r="AN100" s="632"/>
    </row>
    <row r="101" spans="3:40" s="316" customFormat="1" ht="18" customHeight="1">
      <c r="C101" s="616">
        <v>22</v>
      </c>
      <c r="D101" s="616"/>
      <c r="E101" s="641" t="s">
        <v>517</v>
      </c>
      <c r="F101" s="641"/>
      <c r="G101" s="641"/>
      <c r="H101" s="641"/>
      <c r="I101" s="641"/>
      <c r="J101" s="641"/>
      <c r="K101" s="641"/>
      <c r="L101" s="641"/>
      <c r="M101" s="641"/>
      <c r="N101" s="641"/>
      <c r="O101" s="641"/>
      <c r="P101" s="641"/>
      <c r="Q101" s="641"/>
      <c r="R101" s="641"/>
      <c r="S101" s="641"/>
      <c r="T101" s="641"/>
      <c r="U101" s="641"/>
      <c r="V101" s="641"/>
      <c r="W101" s="641"/>
      <c r="X101" s="641"/>
      <c r="Y101" s="641"/>
      <c r="Z101" s="641"/>
      <c r="AA101" s="641"/>
      <c r="AB101" s="641"/>
      <c r="AC101" s="641"/>
      <c r="AD101" s="641"/>
      <c r="AE101" s="641"/>
      <c r="AF101" s="641"/>
      <c r="AG101" s="641"/>
      <c r="AH101" s="641"/>
      <c r="AI101" s="641"/>
      <c r="AJ101" s="633"/>
      <c r="AK101" s="634"/>
      <c r="AL101" s="634"/>
      <c r="AM101" s="634"/>
      <c r="AN101" s="635"/>
    </row>
    <row r="102" spans="3:40" s="316" customFormat="1" ht="18" customHeight="1">
      <c r="C102" s="616"/>
      <c r="D102" s="616"/>
      <c r="E102" s="642"/>
      <c r="F102" s="642"/>
      <c r="G102" s="642"/>
      <c r="H102" s="642"/>
      <c r="I102" s="642"/>
      <c r="J102" s="642"/>
      <c r="K102" s="642"/>
      <c r="L102" s="642"/>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27"/>
      <c r="AK102" s="628"/>
      <c r="AL102" s="628"/>
      <c r="AM102" s="628"/>
      <c r="AN102" s="629"/>
    </row>
    <row r="103" spans="3:40" s="316" customFormat="1" ht="18" customHeight="1">
      <c r="C103" s="616"/>
      <c r="D103" s="616"/>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27"/>
      <c r="AK103" s="628"/>
      <c r="AL103" s="628"/>
      <c r="AM103" s="628"/>
      <c r="AN103" s="629"/>
    </row>
    <row r="104" spans="3:40" s="316" customFormat="1" ht="18" customHeight="1">
      <c r="C104" s="616"/>
      <c r="D104" s="616"/>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27"/>
      <c r="AK104" s="628"/>
      <c r="AL104" s="628"/>
      <c r="AM104" s="628"/>
      <c r="AN104" s="629"/>
    </row>
    <row r="105" spans="3:40" s="316" customFormat="1" ht="18" customHeight="1">
      <c r="C105" s="616">
        <v>23</v>
      </c>
      <c r="D105" s="616"/>
      <c r="E105" s="641" t="s">
        <v>518</v>
      </c>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33"/>
      <c r="AK105" s="634"/>
      <c r="AL105" s="634"/>
      <c r="AM105" s="634"/>
      <c r="AN105" s="635"/>
    </row>
    <row r="106" spans="3:40" s="316" customFormat="1" ht="18" customHeight="1">
      <c r="C106" s="616"/>
      <c r="D106" s="616"/>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27"/>
      <c r="AK106" s="628"/>
      <c r="AL106" s="628"/>
      <c r="AM106" s="628"/>
      <c r="AN106" s="629"/>
    </row>
    <row r="107" spans="3:40" s="316" customFormat="1" ht="18" customHeight="1">
      <c r="C107" s="616"/>
      <c r="D107" s="616"/>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27"/>
      <c r="AK107" s="628"/>
      <c r="AL107" s="628"/>
      <c r="AM107" s="628"/>
      <c r="AN107" s="629"/>
    </row>
    <row r="108" spans="3:40" s="316" customFormat="1" ht="18" customHeight="1">
      <c r="C108" s="616"/>
      <c r="D108" s="616"/>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27"/>
      <c r="AK108" s="628"/>
      <c r="AL108" s="628"/>
      <c r="AM108" s="628"/>
      <c r="AN108" s="629"/>
    </row>
    <row r="109" spans="3:40" s="316" customFormat="1" ht="18" customHeight="1">
      <c r="C109" s="616"/>
      <c r="D109" s="616"/>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27"/>
      <c r="AK109" s="628"/>
      <c r="AL109" s="628"/>
      <c r="AM109" s="628"/>
      <c r="AN109" s="629"/>
    </row>
    <row r="110" spans="3:40" s="316" customFormat="1" ht="18" customHeight="1">
      <c r="C110" s="616"/>
      <c r="D110" s="616"/>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27"/>
      <c r="AK110" s="628"/>
      <c r="AL110" s="628"/>
      <c r="AM110" s="628"/>
      <c r="AN110" s="629"/>
    </row>
    <row r="111" spans="3:40" s="316" customFormat="1" ht="18" customHeight="1">
      <c r="C111" s="616"/>
      <c r="D111" s="616"/>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27"/>
      <c r="AK111" s="628"/>
      <c r="AL111" s="628"/>
      <c r="AM111" s="628"/>
      <c r="AN111" s="629"/>
    </row>
    <row r="112" spans="3:40" s="316" customFormat="1" ht="18" customHeight="1">
      <c r="C112" s="616"/>
      <c r="D112" s="616"/>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27"/>
      <c r="AK112" s="628"/>
      <c r="AL112" s="628"/>
      <c r="AM112" s="628"/>
      <c r="AN112" s="629"/>
    </row>
    <row r="113" spans="3:40" s="316" customFormat="1" ht="18" customHeight="1">
      <c r="C113" s="616"/>
      <c r="D113" s="616"/>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27"/>
      <c r="AK113" s="628"/>
      <c r="AL113" s="628"/>
      <c r="AM113" s="628"/>
      <c r="AN113" s="629"/>
    </row>
    <row r="114" spans="3:40" s="316" customFormat="1" ht="18" customHeight="1">
      <c r="C114" s="616"/>
      <c r="D114" s="616"/>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27"/>
      <c r="AK114" s="628"/>
      <c r="AL114" s="628"/>
      <c r="AM114" s="628"/>
      <c r="AN114" s="629"/>
    </row>
    <row r="115" spans="3:40" s="316" customFormat="1" ht="18" customHeight="1">
      <c r="C115" s="616"/>
      <c r="D115" s="616"/>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27"/>
      <c r="AK115" s="628"/>
      <c r="AL115" s="628"/>
      <c r="AM115" s="628"/>
      <c r="AN115" s="629"/>
    </row>
    <row r="116" spans="3:40" s="316" customFormat="1" ht="18" customHeight="1">
      <c r="C116" s="616"/>
      <c r="D116" s="616"/>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27"/>
      <c r="AK116" s="628"/>
      <c r="AL116" s="628"/>
      <c r="AM116" s="628"/>
      <c r="AN116" s="629"/>
    </row>
    <row r="117" spans="3:40" s="316" customFormat="1" ht="18" customHeight="1">
      <c r="C117" s="616"/>
      <c r="D117" s="616"/>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27"/>
      <c r="AK117" s="628"/>
      <c r="AL117" s="628"/>
      <c r="AM117" s="628"/>
      <c r="AN117" s="629"/>
    </row>
    <row r="118" spans="3:40" s="316" customFormat="1" ht="18" customHeight="1">
      <c r="C118" s="616"/>
      <c r="D118" s="616"/>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30"/>
      <c r="AK118" s="631"/>
      <c r="AL118" s="631"/>
      <c r="AM118" s="631"/>
      <c r="AN118" s="632"/>
    </row>
    <row r="119" spans="3:40" s="316" customFormat="1" ht="18" customHeight="1">
      <c r="C119" s="616">
        <v>24</v>
      </c>
      <c r="D119" s="616"/>
      <c r="E119" s="622" t="s">
        <v>519</v>
      </c>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48"/>
      <c r="AK119" s="648"/>
      <c r="AL119" s="648"/>
      <c r="AM119" s="648"/>
      <c r="AN119" s="648"/>
    </row>
    <row r="120" spans="3:40" s="316" customFormat="1" ht="18" customHeight="1">
      <c r="C120" s="616"/>
      <c r="D120" s="616"/>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48"/>
      <c r="AK120" s="648"/>
      <c r="AL120" s="648"/>
      <c r="AM120" s="648"/>
      <c r="AN120" s="648"/>
    </row>
    <row r="121" spans="3:40" s="316" customFormat="1" ht="18" customHeight="1">
      <c r="C121" s="616"/>
      <c r="D121" s="616"/>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48"/>
      <c r="AK121" s="648"/>
      <c r="AL121" s="648"/>
      <c r="AM121" s="648"/>
      <c r="AN121" s="648"/>
    </row>
    <row r="122" spans="3:40" s="316" customFormat="1" ht="18" customHeight="1">
      <c r="C122" s="616"/>
      <c r="D122" s="616"/>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48"/>
      <c r="AK122" s="648"/>
      <c r="AL122" s="648"/>
      <c r="AM122" s="648"/>
      <c r="AN122" s="648"/>
    </row>
    <row r="123" spans="3:40" s="316" customFormat="1" ht="18" customHeight="1">
      <c r="C123" s="616"/>
      <c r="D123" s="616"/>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48"/>
      <c r="AK123" s="648"/>
      <c r="AL123" s="648"/>
      <c r="AM123" s="648"/>
      <c r="AN123" s="648"/>
    </row>
    <row r="124" spans="3:40" s="316" customFormat="1" ht="18" customHeight="1">
      <c r="C124" s="616"/>
      <c r="D124" s="616"/>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48"/>
      <c r="AK124" s="648"/>
      <c r="AL124" s="648"/>
      <c r="AM124" s="648"/>
      <c r="AN124" s="648"/>
    </row>
    <row r="125" spans="3:40" s="316" customFormat="1" ht="18" customHeight="1">
      <c r="C125" s="616">
        <v>25</v>
      </c>
      <c r="D125" s="616"/>
      <c r="E125" s="622" t="s">
        <v>520</v>
      </c>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49"/>
      <c r="AK125" s="649"/>
      <c r="AL125" s="649"/>
      <c r="AM125" s="649"/>
      <c r="AN125" s="649"/>
    </row>
    <row r="126" spans="3:40" s="316" customFormat="1" ht="18" customHeight="1">
      <c r="C126" s="616"/>
      <c r="D126" s="616"/>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49"/>
      <c r="AK126" s="649"/>
      <c r="AL126" s="649"/>
      <c r="AM126" s="649"/>
      <c r="AN126" s="649"/>
    </row>
    <row r="127" spans="3:40" s="316" customFormat="1" ht="18" customHeight="1">
      <c r="C127" s="616"/>
      <c r="D127" s="616"/>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49"/>
      <c r="AK127" s="649"/>
      <c r="AL127" s="649"/>
      <c r="AM127" s="649"/>
      <c r="AN127" s="649"/>
    </row>
    <row r="128" spans="3:40" s="316" customFormat="1" ht="18" customHeight="1">
      <c r="C128" s="616"/>
      <c r="D128" s="616"/>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49"/>
      <c r="AK128" s="649"/>
      <c r="AL128" s="649"/>
      <c r="AM128" s="649"/>
      <c r="AN128" s="649"/>
    </row>
    <row r="129" spans="3:40" s="316" customFormat="1" ht="18" customHeight="1">
      <c r="C129" s="616"/>
      <c r="D129" s="616"/>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49"/>
      <c r="AK129" s="649"/>
      <c r="AL129" s="649"/>
      <c r="AM129" s="649"/>
      <c r="AN129" s="649"/>
    </row>
    <row r="130" spans="3:40" ht="18" customHeight="1">
      <c r="C130" s="457">
        <v>26</v>
      </c>
      <c r="D130" s="457"/>
      <c r="E130" s="528" t="s">
        <v>521</v>
      </c>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9"/>
      <c r="AJ130" s="500"/>
      <c r="AK130" s="501"/>
      <c r="AL130" s="501"/>
      <c r="AM130" s="501"/>
      <c r="AN130" s="502"/>
    </row>
    <row r="131" spans="3:40" ht="18" customHeight="1">
      <c r="C131" s="457"/>
      <c r="D131" s="457"/>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30"/>
      <c r="AJ131" s="503"/>
      <c r="AK131" s="504"/>
      <c r="AL131" s="504"/>
      <c r="AM131" s="504"/>
      <c r="AN131" s="505"/>
    </row>
    <row r="132" spans="3:40" ht="18" customHeight="1">
      <c r="C132" s="457"/>
      <c r="D132" s="457"/>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3"/>
      <c r="AJ132" s="506"/>
      <c r="AK132" s="507"/>
      <c r="AL132" s="507"/>
      <c r="AM132" s="507"/>
      <c r="AN132" s="508"/>
    </row>
    <row r="133" spans="3:40" ht="18" customHeight="1">
      <c r="C133" s="457">
        <v>27</v>
      </c>
      <c r="D133" s="457"/>
      <c r="E133" s="528" t="s">
        <v>149</v>
      </c>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9"/>
      <c r="AJ133" s="591"/>
      <c r="AK133" s="592"/>
      <c r="AL133" s="592"/>
      <c r="AM133" s="592"/>
      <c r="AN133" s="593"/>
    </row>
    <row r="134" spans="3:40" ht="18" customHeight="1">
      <c r="C134" s="457"/>
      <c r="D134" s="457"/>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1"/>
      <c r="AD134" s="511"/>
      <c r="AE134" s="511"/>
      <c r="AF134" s="511"/>
      <c r="AG134" s="511"/>
      <c r="AH134" s="511"/>
      <c r="AI134" s="530"/>
      <c r="AJ134" s="594"/>
      <c r="AK134" s="595"/>
      <c r="AL134" s="595"/>
      <c r="AM134" s="595"/>
      <c r="AN134" s="596"/>
    </row>
    <row r="135" spans="3:40" ht="18" customHeight="1">
      <c r="C135" s="457"/>
      <c r="D135" s="457"/>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30"/>
      <c r="AJ135" s="594"/>
      <c r="AK135" s="595"/>
      <c r="AL135" s="595"/>
      <c r="AM135" s="595"/>
      <c r="AN135" s="596"/>
    </row>
    <row r="136" spans="3:40" ht="18" customHeight="1">
      <c r="C136" s="457"/>
      <c r="D136" s="457"/>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30"/>
      <c r="AJ136" s="594"/>
      <c r="AK136" s="595"/>
      <c r="AL136" s="595"/>
      <c r="AM136" s="595"/>
      <c r="AN136" s="596"/>
    </row>
    <row r="137" spans="3:40" ht="18" customHeight="1">
      <c r="C137" s="457"/>
      <c r="D137" s="457"/>
      <c r="E137" s="532"/>
      <c r="F137" s="532"/>
      <c r="G137" s="532"/>
      <c r="H137" s="532"/>
      <c r="I137" s="532"/>
      <c r="J137" s="532"/>
      <c r="K137" s="532"/>
      <c r="L137" s="532"/>
      <c r="M137" s="532"/>
      <c r="N137" s="532"/>
      <c r="O137" s="532"/>
      <c r="P137" s="532"/>
      <c r="Q137" s="532"/>
      <c r="R137" s="532"/>
      <c r="S137" s="532"/>
      <c r="T137" s="532"/>
      <c r="U137" s="532"/>
      <c r="V137" s="532"/>
      <c r="W137" s="532"/>
      <c r="X137" s="532"/>
      <c r="Y137" s="532"/>
      <c r="Z137" s="532"/>
      <c r="AA137" s="532"/>
      <c r="AB137" s="532"/>
      <c r="AC137" s="532"/>
      <c r="AD137" s="532"/>
      <c r="AE137" s="532"/>
      <c r="AF137" s="532"/>
      <c r="AG137" s="532"/>
      <c r="AH137" s="532"/>
      <c r="AI137" s="533"/>
      <c r="AJ137" s="597"/>
      <c r="AK137" s="598"/>
      <c r="AL137" s="598"/>
      <c r="AM137" s="598"/>
      <c r="AN137" s="599"/>
    </row>
    <row r="138" spans="3:40" ht="18" customHeight="1">
      <c r="C138" s="457">
        <v>28</v>
      </c>
      <c r="D138" s="457"/>
      <c r="E138" s="579" t="s">
        <v>522</v>
      </c>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00"/>
      <c r="AK138" s="501"/>
      <c r="AL138" s="501"/>
      <c r="AM138" s="501"/>
      <c r="AN138" s="502"/>
    </row>
    <row r="139" spans="3:40" ht="18" customHeight="1">
      <c r="C139" s="457"/>
      <c r="D139" s="457"/>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03"/>
      <c r="AK139" s="504"/>
      <c r="AL139" s="504"/>
      <c r="AM139" s="504"/>
      <c r="AN139" s="505"/>
    </row>
    <row r="140" spans="3:40" ht="18" customHeight="1">
      <c r="C140" s="457"/>
      <c r="D140" s="457"/>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03"/>
      <c r="AK140" s="504"/>
      <c r="AL140" s="504"/>
      <c r="AM140" s="504"/>
      <c r="AN140" s="505"/>
    </row>
    <row r="141" spans="3:40" ht="18" customHeight="1">
      <c r="C141" s="457"/>
      <c r="D141" s="457"/>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06"/>
      <c r="AK141" s="507"/>
      <c r="AL141" s="507"/>
      <c r="AM141" s="507"/>
      <c r="AN141" s="508"/>
    </row>
    <row r="142" spans="3:40" ht="18" customHeight="1">
      <c r="C142" s="457">
        <v>29</v>
      </c>
      <c r="D142" s="457"/>
      <c r="E142" s="528" t="s">
        <v>496</v>
      </c>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9"/>
      <c r="AJ142" s="591"/>
      <c r="AK142" s="592"/>
      <c r="AL142" s="592"/>
      <c r="AM142" s="592"/>
      <c r="AN142" s="593"/>
    </row>
    <row r="143" spans="3:40" ht="18" customHeight="1">
      <c r="C143" s="457"/>
      <c r="D143" s="457"/>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30"/>
      <c r="AJ143" s="594"/>
      <c r="AK143" s="595"/>
      <c r="AL143" s="595"/>
      <c r="AM143" s="595"/>
      <c r="AN143" s="596"/>
    </row>
    <row r="144" spans="3:40" ht="18" customHeight="1">
      <c r="C144" s="457"/>
      <c r="D144" s="457"/>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30"/>
      <c r="AJ144" s="594"/>
      <c r="AK144" s="595"/>
      <c r="AL144" s="595"/>
      <c r="AM144" s="595"/>
      <c r="AN144" s="596"/>
    </row>
    <row r="145" spans="3:40" ht="18" customHeight="1">
      <c r="C145" s="457"/>
      <c r="D145" s="457"/>
      <c r="E145" s="511"/>
      <c r="F145" s="511"/>
      <c r="G145" s="511"/>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30"/>
      <c r="AJ145" s="594"/>
      <c r="AK145" s="595"/>
      <c r="AL145" s="595"/>
      <c r="AM145" s="595"/>
      <c r="AN145" s="596"/>
    </row>
    <row r="146" spans="3:40" ht="18" customHeight="1">
      <c r="C146" s="457"/>
      <c r="D146" s="457"/>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30"/>
      <c r="AJ146" s="594"/>
      <c r="AK146" s="595"/>
      <c r="AL146" s="595"/>
      <c r="AM146" s="595"/>
      <c r="AN146" s="596"/>
    </row>
    <row r="147" spans="3:40" ht="18" customHeight="1">
      <c r="C147" s="457"/>
      <c r="D147" s="457"/>
      <c r="E147" s="532"/>
      <c r="F147" s="532"/>
      <c r="G147" s="532"/>
      <c r="H147" s="532"/>
      <c r="I147" s="532"/>
      <c r="J147" s="532"/>
      <c r="K147" s="532"/>
      <c r="L147" s="532"/>
      <c r="M147" s="532"/>
      <c r="N147" s="532"/>
      <c r="O147" s="532"/>
      <c r="P147" s="532"/>
      <c r="Q147" s="532"/>
      <c r="R147" s="532"/>
      <c r="S147" s="532"/>
      <c r="T147" s="532"/>
      <c r="U147" s="532"/>
      <c r="V147" s="532"/>
      <c r="W147" s="532"/>
      <c r="X147" s="532"/>
      <c r="Y147" s="532"/>
      <c r="Z147" s="532"/>
      <c r="AA147" s="532"/>
      <c r="AB147" s="532"/>
      <c r="AC147" s="532"/>
      <c r="AD147" s="532"/>
      <c r="AE147" s="532"/>
      <c r="AF147" s="532"/>
      <c r="AG147" s="532"/>
      <c r="AH147" s="532"/>
      <c r="AI147" s="533"/>
      <c r="AJ147" s="597"/>
      <c r="AK147" s="598"/>
      <c r="AL147" s="598"/>
      <c r="AM147" s="598"/>
      <c r="AN147" s="599"/>
    </row>
    <row r="148" spans="3:40" ht="18" customHeight="1">
      <c r="C148" s="534">
        <v>30</v>
      </c>
      <c r="D148" s="535"/>
      <c r="E148" s="521" t="s">
        <v>325</v>
      </c>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9"/>
      <c r="AJ148" s="591" t="s">
        <v>227</v>
      </c>
      <c r="AK148" s="592"/>
      <c r="AL148" s="592"/>
      <c r="AM148" s="592"/>
      <c r="AN148" s="593"/>
    </row>
    <row r="149" spans="3:40" ht="18" customHeight="1">
      <c r="C149" s="536"/>
      <c r="D149" s="537"/>
      <c r="E149" s="527"/>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30"/>
      <c r="AJ149" s="594"/>
      <c r="AK149" s="595"/>
      <c r="AL149" s="595"/>
      <c r="AM149" s="595"/>
      <c r="AN149" s="596"/>
    </row>
    <row r="150" spans="3:40" ht="18" customHeight="1">
      <c r="C150" s="536"/>
      <c r="D150" s="537"/>
      <c r="E150" s="527"/>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30"/>
      <c r="AJ150" s="594"/>
      <c r="AK150" s="595"/>
      <c r="AL150" s="595"/>
      <c r="AM150" s="595"/>
      <c r="AN150" s="596"/>
    </row>
    <row r="151" spans="3:40" ht="18" customHeight="1">
      <c r="C151" s="536"/>
      <c r="D151" s="537"/>
      <c r="E151" s="527"/>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30"/>
      <c r="AJ151" s="594"/>
      <c r="AK151" s="595"/>
      <c r="AL151" s="595"/>
      <c r="AM151" s="595"/>
      <c r="AN151" s="596"/>
    </row>
    <row r="152" spans="3:40" ht="18" customHeight="1">
      <c r="C152" s="536"/>
      <c r="D152" s="537"/>
      <c r="E152" s="527"/>
      <c r="F152" s="511"/>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511"/>
      <c r="AD152" s="511"/>
      <c r="AE152" s="511"/>
      <c r="AF152" s="511"/>
      <c r="AG152" s="511"/>
      <c r="AH152" s="511"/>
      <c r="AI152" s="530"/>
      <c r="AJ152" s="594"/>
      <c r="AK152" s="595"/>
      <c r="AL152" s="595"/>
      <c r="AM152" s="595"/>
      <c r="AN152" s="596"/>
    </row>
    <row r="153" spans="3:40" ht="18" customHeight="1">
      <c r="C153" s="536"/>
      <c r="D153" s="537"/>
      <c r="E153" s="527"/>
      <c r="F153" s="511"/>
      <c r="G153" s="511"/>
      <c r="H153" s="511"/>
      <c r="I153" s="511"/>
      <c r="J153" s="511"/>
      <c r="K153" s="511"/>
      <c r="L153" s="511"/>
      <c r="M153" s="511"/>
      <c r="N153" s="511"/>
      <c r="O153" s="511"/>
      <c r="P153" s="511"/>
      <c r="Q153" s="511"/>
      <c r="R153" s="511"/>
      <c r="S153" s="511"/>
      <c r="T153" s="511"/>
      <c r="U153" s="511"/>
      <c r="V153" s="511"/>
      <c r="W153" s="511"/>
      <c r="X153" s="511"/>
      <c r="Y153" s="511"/>
      <c r="Z153" s="511"/>
      <c r="AA153" s="511"/>
      <c r="AB153" s="511"/>
      <c r="AC153" s="511"/>
      <c r="AD153" s="511"/>
      <c r="AE153" s="511"/>
      <c r="AF153" s="511"/>
      <c r="AG153" s="511"/>
      <c r="AH153" s="511"/>
      <c r="AI153" s="530"/>
      <c r="AJ153" s="594"/>
      <c r="AK153" s="595"/>
      <c r="AL153" s="595"/>
      <c r="AM153" s="595"/>
      <c r="AN153" s="596"/>
    </row>
    <row r="154" spans="3:40" ht="18" customHeight="1">
      <c r="C154" s="538"/>
      <c r="D154" s="539"/>
      <c r="E154" s="531"/>
      <c r="F154" s="532"/>
      <c r="G154" s="532"/>
      <c r="H154" s="532"/>
      <c r="I154" s="532"/>
      <c r="J154" s="532"/>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3"/>
      <c r="AJ154" s="597"/>
      <c r="AK154" s="598"/>
      <c r="AL154" s="598"/>
      <c r="AM154" s="598"/>
      <c r="AN154" s="599"/>
    </row>
    <row r="155" spans="3:40" ht="18" customHeight="1">
      <c r="C155" s="517">
        <v>31</v>
      </c>
      <c r="D155" s="518"/>
      <c r="E155" s="511" t="s">
        <v>523</v>
      </c>
      <c r="F155" s="462"/>
      <c r="G155" s="462"/>
      <c r="H155" s="462"/>
      <c r="I155" s="462"/>
      <c r="J155" s="462"/>
      <c r="K155" s="462"/>
      <c r="L155" s="462"/>
      <c r="M155" s="462"/>
      <c r="N155" s="462"/>
      <c r="O155" s="462"/>
      <c r="P155" s="462"/>
      <c r="Q155" s="462"/>
      <c r="R155" s="462"/>
      <c r="S155" s="462"/>
      <c r="T155" s="462"/>
      <c r="U155" s="462"/>
      <c r="V155" s="462"/>
      <c r="W155" s="462"/>
      <c r="X155" s="462"/>
      <c r="Y155" s="462"/>
      <c r="Z155" s="462"/>
      <c r="AA155" s="462"/>
      <c r="AB155" s="462"/>
      <c r="AC155" s="462"/>
      <c r="AD155" s="462"/>
      <c r="AE155" s="462"/>
      <c r="AF155" s="462"/>
      <c r="AG155" s="462"/>
      <c r="AH155" s="462"/>
      <c r="AI155" s="463"/>
      <c r="AJ155" s="500"/>
      <c r="AK155" s="501"/>
      <c r="AL155" s="501"/>
      <c r="AM155" s="501"/>
      <c r="AN155" s="502"/>
    </row>
    <row r="156" spans="3:40" ht="18" customHeight="1">
      <c r="C156" s="517"/>
      <c r="D156" s="518"/>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3"/>
      <c r="AJ156" s="503"/>
      <c r="AK156" s="504"/>
      <c r="AL156" s="504"/>
      <c r="AM156" s="504"/>
      <c r="AN156" s="505"/>
    </row>
    <row r="157" spans="3:40" ht="18" customHeight="1">
      <c r="C157" s="517"/>
      <c r="D157" s="518"/>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3"/>
      <c r="AJ157" s="503"/>
      <c r="AK157" s="504"/>
      <c r="AL157" s="504"/>
      <c r="AM157" s="504"/>
      <c r="AN157" s="505"/>
    </row>
    <row r="158" spans="3:40" ht="18" customHeight="1">
      <c r="C158" s="517"/>
      <c r="D158" s="518"/>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3"/>
      <c r="AJ158" s="503"/>
      <c r="AK158" s="504"/>
      <c r="AL158" s="504"/>
      <c r="AM158" s="504"/>
      <c r="AN158" s="505"/>
    </row>
    <row r="159" spans="3:40" ht="18" customHeight="1">
      <c r="C159" s="517"/>
      <c r="D159" s="518"/>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c r="AC159" s="462"/>
      <c r="AD159" s="462"/>
      <c r="AE159" s="462"/>
      <c r="AF159" s="462"/>
      <c r="AG159" s="462"/>
      <c r="AH159" s="462"/>
      <c r="AI159" s="463"/>
      <c r="AJ159" s="503"/>
      <c r="AK159" s="504"/>
      <c r="AL159" s="504"/>
      <c r="AM159" s="504"/>
      <c r="AN159" s="505"/>
    </row>
    <row r="160" spans="3:40" ht="18" customHeight="1">
      <c r="C160" s="517"/>
      <c r="D160" s="518"/>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3"/>
      <c r="AJ160" s="503"/>
      <c r="AK160" s="504"/>
      <c r="AL160" s="504"/>
      <c r="AM160" s="504"/>
      <c r="AN160" s="505"/>
    </row>
    <row r="161" spans="3:40" ht="18" customHeight="1">
      <c r="C161" s="517"/>
      <c r="D161" s="518"/>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c r="AA161" s="462"/>
      <c r="AB161" s="462"/>
      <c r="AC161" s="462"/>
      <c r="AD161" s="462"/>
      <c r="AE161" s="462"/>
      <c r="AF161" s="462"/>
      <c r="AG161" s="462"/>
      <c r="AH161" s="462"/>
      <c r="AI161" s="463"/>
      <c r="AJ161" s="503"/>
      <c r="AK161" s="504"/>
      <c r="AL161" s="504"/>
      <c r="AM161" s="504"/>
      <c r="AN161" s="505"/>
    </row>
    <row r="162" spans="3:40" ht="18" customHeight="1">
      <c r="C162" s="517"/>
      <c r="D162" s="518"/>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3"/>
      <c r="AJ162" s="503"/>
      <c r="AK162" s="504"/>
      <c r="AL162" s="504"/>
      <c r="AM162" s="504"/>
      <c r="AN162" s="505"/>
    </row>
    <row r="163" spans="3:40" ht="18" customHeight="1">
      <c r="C163" s="517"/>
      <c r="D163" s="518"/>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462"/>
      <c r="AH163" s="462"/>
      <c r="AI163" s="463"/>
      <c r="AJ163" s="503"/>
      <c r="AK163" s="504"/>
      <c r="AL163" s="504"/>
      <c r="AM163" s="504"/>
      <c r="AN163" s="505"/>
    </row>
    <row r="164" spans="3:40" ht="18" customHeight="1">
      <c r="C164" s="517"/>
      <c r="D164" s="518"/>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3"/>
      <c r="AJ164" s="503"/>
      <c r="AK164" s="504"/>
      <c r="AL164" s="504"/>
      <c r="AM164" s="504"/>
      <c r="AN164" s="505"/>
    </row>
    <row r="165" spans="3:40" ht="18" customHeight="1">
      <c r="C165" s="517"/>
      <c r="D165" s="518"/>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462"/>
      <c r="AH165" s="462"/>
      <c r="AI165" s="463"/>
      <c r="AJ165" s="503"/>
      <c r="AK165" s="504"/>
      <c r="AL165" s="504"/>
      <c r="AM165" s="504"/>
      <c r="AN165" s="505"/>
    </row>
    <row r="166" spans="3:40" ht="18" customHeight="1">
      <c r="C166" s="517"/>
      <c r="D166" s="518"/>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3"/>
      <c r="AJ166" s="503"/>
      <c r="AK166" s="504"/>
      <c r="AL166" s="504"/>
      <c r="AM166" s="504"/>
      <c r="AN166" s="505"/>
    </row>
    <row r="167" spans="3:40" ht="18" customHeight="1">
      <c r="C167" s="519"/>
      <c r="D167" s="520"/>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6"/>
      <c r="AJ167" s="506"/>
      <c r="AK167" s="507"/>
      <c r="AL167" s="507"/>
      <c r="AM167" s="507"/>
      <c r="AN167" s="508"/>
    </row>
    <row r="168" spans="3:40" ht="18" customHeight="1">
      <c r="C168" s="515">
        <v>32</v>
      </c>
      <c r="D168" s="516"/>
      <c r="E168" s="511" t="s">
        <v>524</v>
      </c>
      <c r="F168" s="462"/>
      <c r="G168" s="462"/>
      <c r="H168" s="462"/>
      <c r="I168" s="462"/>
      <c r="J168" s="462"/>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462"/>
      <c r="AG168" s="462"/>
      <c r="AH168" s="462"/>
      <c r="AI168" s="463"/>
      <c r="AJ168" s="500"/>
      <c r="AK168" s="501"/>
      <c r="AL168" s="501"/>
      <c r="AM168" s="501"/>
      <c r="AN168" s="502"/>
    </row>
    <row r="169" spans="3:40" ht="18" customHeight="1">
      <c r="C169" s="517"/>
      <c r="D169" s="518"/>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3"/>
      <c r="AJ169" s="503"/>
      <c r="AK169" s="504"/>
      <c r="AL169" s="504"/>
      <c r="AM169" s="504"/>
      <c r="AN169" s="505"/>
    </row>
    <row r="170" spans="3:40" ht="18" customHeight="1">
      <c r="C170" s="517"/>
      <c r="D170" s="518"/>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3"/>
      <c r="AJ170" s="503"/>
      <c r="AK170" s="504"/>
      <c r="AL170" s="504"/>
      <c r="AM170" s="504"/>
      <c r="AN170" s="505"/>
    </row>
    <row r="171" spans="3:40" ht="18" customHeight="1">
      <c r="C171" s="517"/>
      <c r="D171" s="518"/>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3"/>
      <c r="AJ171" s="503"/>
      <c r="AK171" s="504"/>
      <c r="AL171" s="504"/>
      <c r="AM171" s="504"/>
      <c r="AN171" s="505"/>
    </row>
    <row r="172" spans="3:40" ht="18" customHeight="1">
      <c r="C172" s="519"/>
      <c r="D172" s="520"/>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6"/>
      <c r="AJ172" s="506"/>
      <c r="AK172" s="507"/>
      <c r="AL172" s="507"/>
      <c r="AM172" s="507"/>
      <c r="AN172" s="508"/>
    </row>
    <row r="173" spans="3:40" ht="18" customHeight="1">
      <c r="C173" s="515">
        <v>33</v>
      </c>
      <c r="D173" s="516"/>
      <c r="E173" s="521" t="s">
        <v>525</v>
      </c>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60"/>
      <c r="AJ173" s="500"/>
      <c r="AK173" s="501"/>
      <c r="AL173" s="501"/>
      <c r="AM173" s="501"/>
      <c r="AN173" s="502"/>
    </row>
    <row r="174" spans="3:40" ht="18" customHeight="1">
      <c r="C174" s="517"/>
      <c r="D174" s="518"/>
      <c r="E174" s="461"/>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3"/>
      <c r="AJ174" s="503"/>
      <c r="AK174" s="504"/>
      <c r="AL174" s="504"/>
      <c r="AM174" s="504"/>
      <c r="AN174" s="505"/>
    </row>
    <row r="175" spans="3:40" ht="18" customHeight="1">
      <c r="C175" s="517"/>
      <c r="D175" s="518"/>
      <c r="E175" s="461"/>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3"/>
      <c r="AJ175" s="503"/>
      <c r="AK175" s="504"/>
      <c r="AL175" s="504"/>
      <c r="AM175" s="504"/>
      <c r="AN175" s="505"/>
    </row>
    <row r="176" spans="3:40" ht="18" customHeight="1">
      <c r="C176" s="517"/>
      <c r="D176" s="518"/>
      <c r="E176" s="461"/>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3"/>
      <c r="AJ176" s="503"/>
      <c r="AK176" s="504"/>
      <c r="AL176" s="504"/>
      <c r="AM176" s="504"/>
      <c r="AN176" s="505"/>
    </row>
    <row r="177" spans="3:40" ht="18" customHeight="1">
      <c r="C177" s="519"/>
      <c r="D177" s="520"/>
      <c r="E177" s="464"/>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5"/>
      <c r="AI177" s="466"/>
      <c r="AJ177" s="506"/>
      <c r="AK177" s="507"/>
      <c r="AL177" s="507"/>
      <c r="AM177" s="507"/>
      <c r="AN177" s="508"/>
    </row>
    <row r="178" spans="3:40" ht="18" customHeight="1">
      <c r="C178" s="515">
        <v>34</v>
      </c>
      <c r="D178" s="516"/>
      <c r="E178" s="521" t="s">
        <v>526</v>
      </c>
      <c r="F178" s="459"/>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60"/>
      <c r="AJ178" s="500"/>
      <c r="AK178" s="501"/>
      <c r="AL178" s="501"/>
      <c r="AM178" s="501"/>
      <c r="AN178" s="502"/>
    </row>
    <row r="179" spans="3:40" ht="18" customHeight="1">
      <c r="C179" s="517"/>
      <c r="D179" s="518"/>
      <c r="E179" s="461"/>
      <c r="F179" s="462"/>
      <c r="G179" s="462"/>
      <c r="H179" s="462"/>
      <c r="I179" s="462"/>
      <c r="J179" s="46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3"/>
      <c r="AJ179" s="503"/>
      <c r="AK179" s="504"/>
      <c r="AL179" s="504"/>
      <c r="AM179" s="504"/>
      <c r="AN179" s="505"/>
    </row>
    <row r="180" spans="3:40" ht="18" customHeight="1">
      <c r="C180" s="517"/>
      <c r="D180" s="518"/>
      <c r="E180" s="461"/>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3"/>
      <c r="AJ180" s="503"/>
      <c r="AK180" s="504"/>
      <c r="AL180" s="504"/>
      <c r="AM180" s="504"/>
      <c r="AN180" s="505"/>
    </row>
    <row r="181" spans="3:40" ht="18" customHeight="1">
      <c r="C181" s="517"/>
      <c r="D181" s="518"/>
      <c r="E181" s="461"/>
      <c r="F181" s="462"/>
      <c r="G181" s="462"/>
      <c r="H181" s="462"/>
      <c r="I181" s="462"/>
      <c r="J181" s="46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3"/>
      <c r="AJ181" s="503"/>
      <c r="AK181" s="504"/>
      <c r="AL181" s="504"/>
      <c r="AM181" s="504"/>
      <c r="AN181" s="505"/>
    </row>
    <row r="182" spans="3:40" ht="18" customHeight="1">
      <c r="C182" s="517"/>
      <c r="D182" s="518"/>
      <c r="E182" s="461"/>
      <c r="F182" s="462"/>
      <c r="G182" s="462"/>
      <c r="H182" s="462"/>
      <c r="I182" s="462"/>
      <c r="J182" s="462"/>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3"/>
      <c r="AJ182" s="503"/>
      <c r="AK182" s="504"/>
      <c r="AL182" s="504"/>
      <c r="AM182" s="504"/>
      <c r="AN182" s="505"/>
    </row>
    <row r="183" spans="3:40" ht="18" customHeight="1">
      <c r="C183" s="519"/>
      <c r="D183" s="520"/>
      <c r="E183" s="464"/>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6"/>
      <c r="AJ183" s="506"/>
      <c r="AK183" s="507"/>
      <c r="AL183" s="507"/>
      <c r="AM183" s="507"/>
      <c r="AN183" s="508"/>
    </row>
    <row r="184" spans="3:40" ht="18" customHeight="1">
      <c r="C184" s="515">
        <v>35</v>
      </c>
      <c r="D184" s="516"/>
      <c r="E184" s="521" t="s">
        <v>527</v>
      </c>
      <c r="F184" s="528"/>
      <c r="G184" s="528"/>
      <c r="H184" s="528"/>
      <c r="I184" s="528"/>
      <c r="J184" s="528"/>
      <c r="K184" s="528"/>
      <c r="L184" s="528"/>
      <c r="M184" s="528"/>
      <c r="N184" s="528"/>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9"/>
      <c r="AJ184" s="500"/>
      <c r="AK184" s="501"/>
      <c r="AL184" s="501"/>
      <c r="AM184" s="501"/>
      <c r="AN184" s="502"/>
    </row>
    <row r="185" spans="3:40" ht="18" customHeight="1">
      <c r="C185" s="517"/>
      <c r="D185" s="518"/>
      <c r="E185" s="527"/>
      <c r="F185" s="511"/>
      <c r="G185" s="511"/>
      <c r="H185" s="511"/>
      <c r="I185" s="511"/>
      <c r="J185" s="511"/>
      <c r="K185" s="511"/>
      <c r="L185" s="511"/>
      <c r="M185" s="511"/>
      <c r="N185" s="511"/>
      <c r="O185" s="511"/>
      <c r="P185" s="511"/>
      <c r="Q185" s="511"/>
      <c r="R185" s="511"/>
      <c r="S185" s="511"/>
      <c r="T185" s="511"/>
      <c r="U185" s="511"/>
      <c r="V185" s="511"/>
      <c r="W185" s="511"/>
      <c r="X185" s="511"/>
      <c r="Y185" s="511"/>
      <c r="Z185" s="511"/>
      <c r="AA185" s="511"/>
      <c r="AB185" s="511"/>
      <c r="AC185" s="511"/>
      <c r="AD185" s="511"/>
      <c r="AE185" s="511"/>
      <c r="AF185" s="511"/>
      <c r="AG185" s="511"/>
      <c r="AH185" s="511"/>
      <c r="AI185" s="530"/>
      <c r="AJ185" s="503"/>
      <c r="AK185" s="504"/>
      <c r="AL185" s="504"/>
      <c r="AM185" s="504"/>
      <c r="AN185" s="505"/>
    </row>
    <row r="186" spans="3:40" ht="18" customHeight="1">
      <c r="C186" s="517"/>
      <c r="D186" s="518"/>
      <c r="E186" s="527"/>
      <c r="F186" s="511"/>
      <c r="G186" s="511"/>
      <c r="H186" s="511"/>
      <c r="I186" s="511"/>
      <c r="J186" s="511"/>
      <c r="K186" s="511"/>
      <c r="L186" s="511"/>
      <c r="M186" s="511"/>
      <c r="N186" s="511"/>
      <c r="O186" s="511"/>
      <c r="P186" s="511"/>
      <c r="Q186" s="511"/>
      <c r="R186" s="511"/>
      <c r="S186" s="511"/>
      <c r="T186" s="511"/>
      <c r="U186" s="511"/>
      <c r="V186" s="511"/>
      <c r="W186" s="511"/>
      <c r="X186" s="511"/>
      <c r="Y186" s="511"/>
      <c r="Z186" s="511"/>
      <c r="AA186" s="511"/>
      <c r="AB186" s="511"/>
      <c r="AC186" s="511"/>
      <c r="AD186" s="511"/>
      <c r="AE186" s="511"/>
      <c r="AF186" s="511"/>
      <c r="AG186" s="511"/>
      <c r="AH186" s="511"/>
      <c r="AI186" s="530"/>
      <c r="AJ186" s="503"/>
      <c r="AK186" s="504"/>
      <c r="AL186" s="504"/>
      <c r="AM186" s="504"/>
      <c r="AN186" s="505"/>
    </row>
    <row r="187" spans="3:40" ht="18" customHeight="1">
      <c r="C187" s="519"/>
      <c r="D187" s="520"/>
      <c r="E187" s="531"/>
      <c r="F187" s="532"/>
      <c r="G187" s="532"/>
      <c r="H187" s="532"/>
      <c r="I187" s="532"/>
      <c r="J187" s="532"/>
      <c r="K187" s="532"/>
      <c r="L187" s="532"/>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3"/>
      <c r="AJ187" s="506"/>
      <c r="AK187" s="507"/>
      <c r="AL187" s="507"/>
      <c r="AM187" s="507"/>
      <c r="AN187" s="508"/>
    </row>
    <row r="188" spans="3:40" ht="18" customHeight="1">
      <c r="C188" s="515">
        <v>36</v>
      </c>
      <c r="D188" s="516"/>
      <c r="E188" s="521" t="s">
        <v>528</v>
      </c>
      <c r="F188" s="528"/>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9"/>
      <c r="AJ188" s="500"/>
      <c r="AK188" s="501"/>
      <c r="AL188" s="501"/>
      <c r="AM188" s="501"/>
      <c r="AN188" s="502"/>
    </row>
    <row r="189" spans="3:40" ht="18" customHeight="1">
      <c r="C189" s="517"/>
      <c r="D189" s="518"/>
      <c r="E189" s="527"/>
      <c r="F189" s="511"/>
      <c r="G189" s="511"/>
      <c r="H189" s="511"/>
      <c r="I189" s="511"/>
      <c r="J189" s="511"/>
      <c r="K189" s="511"/>
      <c r="L189" s="511"/>
      <c r="M189" s="511"/>
      <c r="N189" s="511"/>
      <c r="O189" s="511"/>
      <c r="P189" s="511"/>
      <c r="Q189" s="511"/>
      <c r="R189" s="511"/>
      <c r="S189" s="511"/>
      <c r="T189" s="511"/>
      <c r="U189" s="511"/>
      <c r="V189" s="511"/>
      <c r="W189" s="511"/>
      <c r="X189" s="511"/>
      <c r="Y189" s="511"/>
      <c r="Z189" s="511"/>
      <c r="AA189" s="511"/>
      <c r="AB189" s="511"/>
      <c r="AC189" s="511"/>
      <c r="AD189" s="511"/>
      <c r="AE189" s="511"/>
      <c r="AF189" s="511"/>
      <c r="AG189" s="511"/>
      <c r="AH189" s="511"/>
      <c r="AI189" s="530"/>
      <c r="AJ189" s="503"/>
      <c r="AK189" s="504"/>
      <c r="AL189" s="504"/>
      <c r="AM189" s="504"/>
      <c r="AN189" s="505"/>
    </row>
    <row r="190" spans="3:40" ht="18" customHeight="1">
      <c r="C190" s="517"/>
      <c r="D190" s="518"/>
      <c r="E190" s="527"/>
      <c r="F190" s="511"/>
      <c r="G190" s="511"/>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30"/>
      <c r="AJ190" s="503"/>
      <c r="AK190" s="504"/>
      <c r="AL190" s="504"/>
      <c r="AM190" s="504"/>
      <c r="AN190" s="505"/>
    </row>
    <row r="191" spans="3:40" ht="18" customHeight="1">
      <c r="C191" s="519"/>
      <c r="D191" s="520"/>
      <c r="E191" s="531"/>
      <c r="F191" s="532"/>
      <c r="G191" s="532"/>
      <c r="H191" s="532"/>
      <c r="I191" s="532"/>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3"/>
      <c r="AJ191" s="506"/>
      <c r="AK191" s="507"/>
      <c r="AL191" s="507"/>
      <c r="AM191" s="507"/>
      <c r="AN191" s="508"/>
    </row>
    <row r="192" spans="3:40" ht="18" customHeight="1">
      <c r="C192" s="515">
        <v>37</v>
      </c>
      <c r="D192" s="516"/>
      <c r="E192" s="521" t="s">
        <v>529</v>
      </c>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59"/>
      <c r="AI192" s="460"/>
      <c r="AJ192" s="500"/>
      <c r="AK192" s="501"/>
      <c r="AL192" s="501"/>
      <c r="AM192" s="501"/>
      <c r="AN192" s="502"/>
    </row>
    <row r="193" spans="3:40" ht="18" customHeight="1">
      <c r="C193" s="517"/>
      <c r="D193" s="518"/>
      <c r="E193" s="461"/>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3"/>
      <c r="AJ193" s="503"/>
      <c r="AK193" s="504"/>
      <c r="AL193" s="504"/>
      <c r="AM193" s="504"/>
      <c r="AN193" s="505"/>
    </row>
    <row r="194" spans="3:40" ht="18" customHeight="1">
      <c r="C194" s="519"/>
      <c r="D194" s="520"/>
      <c r="E194" s="464"/>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c r="AI194" s="466"/>
      <c r="AJ194" s="506"/>
      <c r="AK194" s="507"/>
      <c r="AL194" s="507"/>
      <c r="AM194" s="507"/>
      <c r="AN194" s="508"/>
    </row>
    <row r="195" spans="3:40" ht="18" customHeight="1">
      <c r="C195" s="515">
        <v>38</v>
      </c>
      <c r="D195" s="516"/>
      <c r="E195" s="521" t="s">
        <v>530</v>
      </c>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60"/>
      <c r="AJ195" s="500"/>
      <c r="AK195" s="501"/>
      <c r="AL195" s="501"/>
      <c r="AM195" s="501"/>
      <c r="AN195" s="502"/>
    </row>
    <row r="196" spans="3:40" ht="18" customHeight="1">
      <c r="C196" s="517"/>
      <c r="D196" s="518"/>
      <c r="E196" s="461"/>
      <c r="F196" s="462"/>
      <c r="G196" s="462"/>
      <c r="H196" s="462"/>
      <c r="I196" s="462"/>
      <c r="J196" s="462"/>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462"/>
      <c r="AG196" s="462"/>
      <c r="AH196" s="462"/>
      <c r="AI196" s="463"/>
      <c r="AJ196" s="503"/>
      <c r="AK196" s="504"/>
      <c r="AL196" s="504"/>
      <c r="AM196" s="504"/>
      <c r="AN196" s="505"/>
    </row>
    <row r="197" spans="3:40" ht="18" customHeight="1">
      <c r="C197" s="517"/>
      <c r="D197" s="518"/>
      <c r="E197" s="461"/>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462"/>
      <c r="AG197" s="462"/>
      <c r="AH197" s="462"/>
      <c r="AI197" s="463"/>
      <c r="AJ197" s="503"/>
      <c r="AK197" s="504"/>
      <c r="AL197" s="504"/>
      <c r="AM197" s="504"/>
      <c r="AN197" s="505"/>
    </row>
    <row r="198" spans="3:40" ht="18" customHeight="1">
      <c r="C198" s="519"/>
      <c r="D198" s="520"/>
      <c r="E198" s="464"/>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6"/>
      <c r="AJ198" s="506"/>
      <c r="AK198" s="507"/>
      <c r="AL198" s="507"/>
      <c r="AM198" s="507"/>
      <c r="AN198" s="508"/>
    </row>
    <row r="199" spans="3:40" ht="18" customHeight="1">
      <c r="C199" s="457">
        <v>39</v>
      </c>
      <c r="D199" s="457"/>
      <c r="E199" s="579" t="s">
        <v>531</v>
      </c>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601"/>
      <c r="AK199" s="601"/>
      <c r="AL199" s="601"/>
      <c r="AM199" s="601"/>
      <c r="AN199" s="601"/>
    </row>
    <row r="200" spans="3:40" ht="18" customHeight="1">
      <c r="C200" s="457"/>
      <c r="D200" s="457"/>
      <c r="E200" s="580"/>
      <c r="F200" s="580"/>
      <c r="G200" s="580"/>
      <c r="H200" s="580"/>
      <c r="I200" s="580"/>
      <c r="J200" s="580"/>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80"/>
      <c r="AG200" s="580"/>
      <c r="AH200" s="580"/>
      <c r="AI200" s="580"/>
      <c r="AJ200" s="601"/>
      <c r="AK200" s="601"/>
      <c r="AL200" s="601"/>
      <c r="AM200" s="601"/>
      <c r="AN200" s="601"/>
    </row>
    <row r="201" spans="3:40" ht="18" customHeight="1">
      <c r="C201" s="457"/>
      <c r="D201" s="457"/>
      <c r="E201" s="580"/>
      <c r="F201" s="580"/>
      <c r="G201" s="580"/>
      <c r="H201" s="580"/>
      <c r="I201" s="580"/>
      <c r="J201" s="580"/>
      <c r="K201" s="580"/>
      <c r="L201" s="580"/>
      <c r="M201" s="580"/>
      <c r="N201" s="580"/>
      <c r="O201" s="580"/>
      <c r="P201" s="580"/>
      <c r="Q201" s="580"/>
      <c r="R201" s="580"/>
      <c r="S201" s="580"/>
      <c r="T201" s="580"/>
      <c r="U201" s="580"/>
      <c r="V201" s="580"/>
      <c r="W201" s="580"/>
      <c r="X201" s="580"/>
      <c r="Y201" s="580"/>
      <c r="Z201" s="580"/>
      <c r="AA201" s="580"/>
      <c r="AB201" s="580"/>
      <c r="AC201" s="580"/>
      <c r="AD201" s="580"/>
      <c r="AE201" s="580"/>
      <c r="AF201" s="580"/>
      <c r="AG201" s="580"/>
      <c r="AH201" s="580"/>
      <c r="AI201" s="580"/>
      <c r="AJ201" s="601"/>
      <c r="AK201" s="601"/>
      <c r="AL201" s="601"/>
      <c r="AM201" s="601"/>
      <c r="AN201" s="601"/>
    </row>
    <row r="202" spans="3:40" ht="18" customHeight="1">
      <c r="C202" s="515">
        <v>40</v>
      </c>
      <c r="D202" s="516"/>
      <c r="E202" s="521" t="s">
        <v>249</v>
      </c>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60"/>
      <c r="AJ202" s="500"/>
      <c r="AK202" s="501"/>
      <c r="AL202" s="501"/>
      <c r="AM202" s="501"/>
      <c r="AN202" s="502"/>
    </row>
    <row r="203" spans="3:40" ht="18" customHeight="1">
      <c r="C203" s="517"/>
      <c r="D203" s="518"/>
      <c r="E203" s="461"/>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3"/>
      <c r="AJ203" s="503"/>
      <c r="AK203" s="504"/>
      <c r="AL203" s="504"/>
      <c r="AM203" s="504"/>
      <c r="AN203" s="505"/>
    </row>
    <row r="204" spans="3:40" ht="18" customHeight="1">
      <c r="C204" s="517"/>
      <c r="D204" s="518"/>
      <c r="E204" s="461"/>
      <c r="F204" s="462"/>
      <c r="G204" s="462"/>
      <c r="H204" s="462"/>
      <c r="I204" s="462"/>
      <c r="J204" s="462"/>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462"/>
      <c r="AG204" s="462"/>
      <c r="AH204" s="462"/>
      <c r="AI204" s="463"/>
      <c r="AJ204" s="503"/>
      <c r="AK204" s="504"/>
      <c r="AL204" s="504"/>
      <c r="AM204" s="504"/>
      <c r="AN204" s="505"/>
    </row>
    <row r="205" spans="3:40" ht="18" customHeight="1">
      <c r="C205" s="517"/>
      <c r="D205" s="518"/>
      <c r="E205" s="461"/>
      <c r="F205" s="462"/>
      <c r="G205" s="462"/>
      <c r="H205" s="462"/>
      <c r="I205" s="462"/>
      <c r="J205" s="462"/>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462"/>
      <c r="AG205" s="462"/>
      <c r="AH205" s="462"/>
      <c r="AI205" s="463"/>
      <c r="AJ205" s="503"/>
      <c r="AK205" s="504"/>
      <c r="AL205" s="504"/>
      <c r="AM205" s="504"/>
      <c r="AN205" s="505"/>
    </row>
    <row r="206" spans="3:40" ht="18" customHeight="1">
      <c r="C206" s="517"/>
      <c r="D206" s="518"/>
      <c r="E206" s="461"/>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462"/>
      <c r="AG206" s="462"/>
      <c r="AH206" s="462"/>
      <c r="AI206" s="463"/>
      <c r="AJ206" s="503"/>
      <c r="AK206" s="504"/>
      <c r="AL206" s="504"/>
      <c r="AM206" s="504"/>
      <c r="AN206" s="505"/>
    </row>
    <row r="207" spans="3:40" ht="18" customHeight="1">
      <c r="C207" s="517"/>
      <c r="D207" s="518"/>
      <c r="E207" s="461"/>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462"/>
      <c r="AI207" s="463"/>
      <c r="AJ207" s="503"/>
      <c r="AK207" s="504"/>
      <c r="AL207" s="504"/>
      <c r="AM207" s="504"/>
      <c r="AN207" s="505"/>
    </row>
    <row r="208" spans="3:40" ht="18" customHeight="1">
      <c r="C208" s="519"/>
      <c r="D208" s="520"/>
      <c r="E208" s="464"/>
      <c r="F208" s="465"/>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6"/>
      <c r="AJ208" s="506"/>
      <c r="AK208" s="507"/>
      <c r="AL208" s="507"/>
      <c r="AM208" s="507"/>
      <c r="AN208" s="508"/>
    </row>
    <row r="209" spans="3:40" ht="10.050000000000001" customHeight="1">
      <c r="C209" s="43"/>
      <c r="D209" s="43"/>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23"/>
      <c r="AF209" s="35"/>
      <c r="AG209" s="35"/>
      <c r="AH209" s="35"/>
      <c r="AI209" s="35"/>
      <c r="AJ209" s="36"/>
      <c r="AK209" s="36"/>
      <c r="AL209" s="36"/>
      <c r="AM209" s="36"/>
      <c r="AN209" s="36"/>
    </row>
  </sheetData>
  <mergeCells count="146">
    <mergeCell ref="E184:AI187"/>
    <mergeCell ref="AJ184:AN187"/>
    <mergeCell ref="C188:D191"/>
    <mergeCell ref="E188:AI191"/>
    <mergeCell ref="AJ188:AN191"/>
    <mergeCell ref="C148:D154"/>
    <mergeCell ref="E148:AI154"/>
    <mergeCell ref="AJ148:AN154"/>
    <mergeCell ref="E173:AI177"/>
    <mergeCell ref="AJ173:AN177"/>
    <mergeCell ref="C155:D167"/>
    <mergeCell ref="C168:D172"/>
    <mergeCell ref="E155:AI167"/>
    <mergeCell ref="AJ155:AN167"/>
    <mergeCell ref="E97:AI100"/>
    <mergeCell ref="AJ97:AN100"/>
    <mergeCell ref="C97:D100"/>
    <mergeCell ref="C202:D208"/>
    <mergeCell ref="C195:D198"/>
    <mergeCell ref="E195:AI198"/>
    <mergeCell ref="AJ195:AN198"/>
    <mergeCell ref="C199:D201"/>
    <mergeCell ref="E199:AI201"/>
    <mergeCell ref="AJ199:AN201"/>
    <mergeCell ref="E202:AI208"/>
    <mergeCell ref="AJ202:AN208"/>
    <mergeCell ref="C192:D194"/>
    <mergeCell ref="E192:AI194"/>
    <mergeCell ref="AJ138:AN141"/>
    <mergeCell ref="C142:D147"/>
    <mergeCell ref="AJ192:AN194"/>
    <mergeCell ref="E168:AI172"/>
    <mergeCell ref="AJ168:AN172"/>
    <mergeCell ref="C173:D177"/>
    <mergeCell ref="C178:D183"/>
    <mergeCell ref="E178:AI183"/>
    <mergeCell ref="AJ178:AN183"/>
    <mergeCell ref="C184:D187"/>
    <mergeCell ref="H72:H73"/>
    <mergeCell ref="E77:E78"/>
    <mergeCell ref="F77:G78"/>
    <mergeCell ref="H77:H78"/>
    <mergeCell ref="C68:D73"/>
    <mergeCell ref="I77:AN78"/>
    <mergeCell ref="C91:D93"/>
    <mergeCell ref="C89:D90"/>
    <mergeCell ref="E68:AN69"/>
    <mergeCell ref="E133:AI137"/>
    <mergeCell ref="AJ133:AN137"/>
    <mergeCell ref="C105:D118"/>
    <mergeCell ref="C101:D104"/>
    <mergeCell ref="C125:D129"/>
    <mergeCell ref="E142:AI147"/>
    <mergeCell ref="AJ142:AN147"/>
    <mergeCell ref="E138:AI141"/>
    <mergeCell ref="AJ119:AN124"/>
    <mergeCell ref="C130:D132"/>
    <mergeCell ref="E130:AI132"/>
    <mergeCell ref="AJ130:AN132"/>
    <mergeCell ref="AJ105:AN118"/>
    <mergeCell ref="E125:AI129"/>
    <mergeCell ref="AJ125:AN129"/>
    <mergeCell ref="C119:D124"/>
    <mergeCell ref="C133:D137"/>
    <mergeCell ref="C138:D141"/>
    <mergeCell ref="E119:AI124"/>
    <mergeCell ref="C46:D48"/>
    <mergeCell ref="E46:AI48"/>
    <mergeCell ref="AJ46:AN48"/>
    <mergeCell ref="C30:D34"/>
    <mergeCell ref="E101:AI104"/>
    <mergeCell ref="AJ101:AN104"/>
    <mergeCell ref="E105:AI118"/>
    <mergeCell ref="F71:G71"/>
    <mergeCell ref="F70:G70"/>
    <mergeCell ref="I79:AN79"/>
    <mergeCell ref="F79:G79"/>
    <mergeCell ref="I70:AN70"/>
    <mergeCell ref="I82:AN82"/>
    <mergeCell ref="E74:AN76"/>
    <mergeCell ref="F81:G81"/>
    <mergeCell ref="E49:AI53"/>
    <mergeCell ref="AJ49:AN53"/>
    <mergeCell ref="C49:D53"/>
    <mergeCell ref="AJ54:AN61"/>
    <mergeCell ref="C85:D88"/>
    <mergeCell ref="C54:D61"/>
    <mergeCell ref="E30:AI34"/>
    <mergeCell ref="AJ30:AN34"/>
    <mergeCell ref="F72:G73"/>
    <mergeCell ref="A1:B2"/>
    <mergeCell ref="C1:AN2"/>
    <mergeCell ref="C6:D7"/>
    <mergeCell ref="E6:AI7"/>
    <mergeCell ref="AJ6:AN7"/>
    <mergeCell ref="AJ3:AN4"/>
    <mergeCell ref="AJ5:AN5"/>
    <mergeCell ref="E13:AI15"/>
    <mergeCell ref="AJ13:AN15"/>
    <mergeCell ref="C13:D15"/>
    <mergeCell ref="C8:D9"/>
    <mergeCell ref="E8:AI9"/>
    <mergeCell ref="AJ8:AN9"/>
    <mergeCell ref="B12:AN12"/>
    <mergeCell ref="C26:D29"/>
    <mergeCell ref="C41:D45"/>
    <mergeCell ref="E41:AI45"/>
    <mergeCell ref="E26:AI29"/>
    <mergeCell ref="AJ41:AN45"/>
    <mergeCell ref="C16:D18"/>
    <mergeCell ref="E16:AI18"/>
    <mergeCell ref="AJ16:AN18"/>
    <mergeCell ref="AJ26:AN29"/>
    <mergeCell ref="C35:D40"/>
    <mergeCell ref="E35:AI40"/>
    <mergeCell ref="AJ35:AN40"/>
    <mergeCell ref="C19:D22"/>
    <mergeCell ref="E19:AI22"/>
    <mergeCell ref="AJ19:AN22"/>
    <mergeCell ref="C23:D25"/>
    <mergeCell ref="E23:AI25"/>
    <mergeCell ref="AJ23:AN25"/>
    <mergeCell ref="C94:D96"/>
    <mergeCell ref="I81:AN81"/>
    <mergeCell ref="E85:AI88"/>
    <mergeCell ref="E91:AI93"/>
    <mergeCell ref="I71:AN71"/>
    <mergeCell ref="I72:AN72"/>
    <mergeCell ref="E84:AN84"/>
    <mergeCell ref="E54:AI61"/>
    <mergeCell ref="I83:AN83"/>
    <mergeCell ref="F83:G83"/>
    <mergeCell ref="F80:G80"/>
    <mergeCell ref="I80:AN80"/>
    <mergeCell ref="F82:G82"/>
    <mergeCell ref="C62:D67"/>
    <mergeCell ref="E89:AI90"/>
    <mergeCell ref="E62:AI67"/>
    <mergeCell ref="AJ62:AN67"/>
    <mergeCell ref="AJ91:AN93"/>
    <mergeCell ref="E94:AI96"/>
    <mergeCell ref="AJ94:AN96"/>
    <mergeCell ref="AJ85:AN88"/>
    <mergeCell ref="C74:D84"/>
    <mergeCell ref="AJ89:AN90"/>
    <mergeCell ref="E72:E73"/>
  </mergeCells>
  <phoneticPr fontId="3"/>
  <dataValidations count="3">
    <dataValidation type="list" allowBlank="1" showInputMessage="1" showErrorMessage="1" sqref="AJ6:AN9 AJ13:AN67 AJ85:AN141 AJ155:AN208" xr:uid="{00000000-0002-0000-0300-000000000000}">
      <formula1>"　,○,×"</formula1>
    </dataValidation>
    <dataValidation type="list" allowBlank="1" showInputMessage="1" showErrorMessage="1" sqref="F70:F72 G70:G71 F77:G83" xr:uid="{00000000-0002-0000-0300-000001000000}">
      <formula1>"　,○"</formula1>
    </dataValidation>
    <dataValidation type="list" allowBlank="1" showInputMessage="1" showErrorMessage="1" sqref="AJ142:AN154" xr:uid="{00000000-0002-0000-0300-000002000000}">
      <formula1>"　,○,×,事例なし"</formula1>
    </dataValidation>
  </dataValidations>
  <pageMargins left="0.43307086614173229" right="0.35433070866141736" top="0.43307086614173229" bottom="0.47244094488188981" header="0.31496062992125984" footer="0.27559055118110237"/>
  <pageSetup paperSize="9" scale="90" firstPageNumber="10" fitToHeight="0" orientation="portrait" r:id="rId1"/>
  <headerFooter alignWithMargins="0">
    <oddFooter>&amp;C&amp;A　　　　　&amp;P/&amp;N</oddFooter>
  </headerFooter>
  <rowBreaks count="5" manualBreakCount="5">
    <brk id="48" max="39" man="1"/>
    <brk id="96" max="39" man="1"/>
    <brk id="141" max="39" man="1"/>
    <brk id="187" max="39" man="1"/>
    <brk id="20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4"/>
  <sheetViews>
    <sheetView showGridLines="0" view="pageBreakPreview" zoomScale="50" zoomScaleNormal="55" zoomScaleSheetLayoutView="50" workbookViewId="0">
      <selection activeCell="G26" sqref="G26:K26"/>
    </sheetView>
  </sheetViews>
  <sheetFormatPr defaultColWidth="4.44140625" defaultRowHeight="20.25" customHeight="1"/>
  <cols>
    <col min="1" max="1" width="1.33203125" style="231" customWidth="1"/>
    <col min="2" max="56" width="5.6640625" style="231" customWidth="1"/>
    <col min="57" max="16384" width="4.44140625" style="231"/>
  </cols>
  <sheetData>
    <row r="1" spans="1:57" s="190" customFormat="1" ht="20.25" customHeight="1">
      <c r="A1" s="185"/>
      <c r="B1" s="185"/>
      <c r="C1" s="186" t="s">
        <v>327</v>
      </c>
      <c r="D1" s="186"/>
      <c r="E1" s="185"/>
      <c r="F1" s="185"/>
      <c r="G1" s="187" t="s">
        <v>328</v>
      </c>
      <c r="H1" s="185"/>
      <c r="I1" s="185"/>
      <c r="J1" s="186"/>
      <c r="K1" s="186"/>
      <c r="L1" s="186"/>
      <c r="M1" s="186"/>
      <c r="N1" s="185"/>
      <c r="O1" s="185"/>
      <c r="P1" s="185"/>
      <c r="Q1" s="185"/>
      <c r="R1" s="185"/>
      <c r="S1" s="185"/>
      <c r="T1" s="185"/>
      <c r="U1" s="185"/>
      <c r="V1" s="185"/>
      <c r="W1" s="185"/>
      <c r="X1" s="185"/>
      <c r="Y1" s="185"/>
      <c r="Z1" s="185"/>
      <c r="AA1" s="185"/>
      <c r="AB1" s="185"/>
      <c r="AC1" s="185"/>
      <c r="AD1" s="185"/>
      <c r="AE1" s="185"/>
      <c r="AF1" s="185"/>
      <c r="AG1" s="185"/>
      <c r="AH1" s="185"/>
      <c r="AI1" s="185"/>
      <c r="AJ1" s="185"/>
      <c r="AK1" s="188" t="s">
        <v>329</v>
      </c>
      <c r="AL1" s="188" t="s">
        <v>330</v>
      </c>
      <c r="AM1" s="663" t="s">
        <v>331</v>
      </c>
      <c r="AN1" s="663"/>
      <c r="AO1" s="663"/>
      <c r="AP1" s="663"/>
      <c r="AQ1" s="663"/>
      <c r="AR1" s="663"/>
      <c r="AS1" s="663"/>
      <c r="AT1" s="663"/>
      <c r="AU1" s="663"/>
      <c r="AV1" s="663"/>
      <c r="AW1" s="663"/>
      <c r="AX1" s="663"/>
      <c r="AY1" s="663"/>
      <c r="AZ1" s="663"/>
      <c r="BA1" s="663"/>
      <c r="BB1" s="189" t="s">
        <v>332</v>
      </c>
      <c r="BC1" s="185"/>
      <c r="BD1" s="185"/>
    </row>
    <row r="2" spans="1:57" s="193" customFormat="1" ht="20.25" customHeight="1">
      <c r="A2" s="191"/>
      <c r="B2" s="191"/>
      <c r="C2" s="191"/>
      <c r="D2" s="187"/>
      <c r="E2" s="191"/>
      <c r="F2" s="191"/>
      <c r="G2" s="191"/>
      <c r="H2" s="187"/>
      <c r="I2" s="188"/>
      <c r="J2" s="188"/>
      <c r="K2" s="188"/>
      <c r="L2" s="188"/>
      <c r="M2" s="188"/>
      <c r="N2" s="191"/>
      <c r="O2" s="191"/>
      <c r="P2" s="191"/>
      <c r="Q2" s="191"/>
      <c r="R2" s="191"/>
      <c r="S2" s="191"/>
      <c r="T2" s="188" t="s">
        <v>333</v>
      </c>
      <c r="U2" s="664"/>
      <c r="V2" s="664"/>
      <c r="W2" s="188" t="s">
        <v>334</v>
      </c>
      <c r="X2" s="665" t="str">
        <f>IF(U2=0,"",YEAR(DATE(2018+U2,1,1)))</f>
        <v/>
      </c>
      <c r="Y2" s="665"/>
      <c r="Z2" s="191" t="s">
        <v>335</v>
      </c>
      <c r="AA2" s="191" t="s">
        <v>336</v>
      </c>
      <c r="AB2" s="664"/>
      <c r="AC2" s="664"/>
      <c r="AD2" s="191" t="s">
        <v>337</v>
      </c>
      <c r="AE2" s="191"/>
      <c r="AF2" s="191"/>
      <c r="AG2" s="191"/>
      <c r="AH2" s="191"/>
      <c r="AI2" s="191"/>
      <c r="AJ2" s="189"/>
      <c r="AK2" s="188" t="s">
        <v>338</v>
      </c>
      <c r="AL2" s="188" t="s">
        <v>339</v>
      </c>
      <c r="AM2" s="664"/>
      <c r="AN2" s="664"/>
      <c r="AO2" s="664"/>
      <c r="AP2" s="664"/>
      <c r="AQ2" s="664"/>
      <c r="AR2" s="664"/>
      <c r="AS2" s="664"/>
      <c r="AT2" s="664"/>
      <c r="AU2" s="664"/>
      <c r="AV2" s="664"/>
      <c r="AW2" s="664"/>
      <c r="AX2" s="664"/>
      <c r="AY2" s="664"/>
      <c r="AZ2" s="664"/>
      <c r="BA2" s="664"/>
      <c r="BB2" s="189" t="s">
        <v>340</v>
      </c>
      <c r="BC2" s="188"/>
      <c r="BD2" s="188"/>
      <c r="BE2" s="192"/>
    </row>
    <row r="3" spans="1:57" s="193" customFormat="1" ht="20.25" customHeight="1">
      <c r="A3" s="191"/>
      <c r="B3" s="191"/>
      <c r="C3" s="191"/>
      <c r="D3" s="187"/>
      <c r="E3" s="191"/>
      <c r="F3" s="191"/>
      <c r="G3" s="191"/>
      <c r="H3" s="187"/>
      <c r="I3" s="188"/>
      <c r="J3" s="188"/>
      <c r="K3" s="188"/>
      <c r="L3" s="188"/>
      <c r="M3" s="188"/>
      <c r="N3" s="191"/>
      <c r="O3" s="191"/>
      <c r="P3" s="191"/>
      <c r="Q3" s="191"/>
      <c r="R3" s="191"/>
      <c r="S3" s="191"/>
      <c r="T3" s="194"/>
      <c r="U3" s="195"/>
      <c r="V3" s="195"/>
      <c r="W3" s="196"/>
      <c r="X3" s="195"/>
      <c r="Y3" s="195"/>
      <c r="Z3" s="197"/>
      <c r="AA3" s="197"/>
      <c r="AB3" s="195"/>
      <c r="AC3" s="195"/>
      <c r="AD3" s="198"/>
      <c r="AE3" s="191"/>
      <c r="AF3" s="191"/>
      <c r="AG3" s="191"/>
      <c r="AH3" s="191"/>
      <c r="AI3" s="191"/>
      <c r="AJ3" s="189"/>
      <c r="AK3" s="188"/>
      <c r="AL3" s="188"/>
      <c r="AM3" s="199"/>
      <c r="AN3" s="199"/>
      <c r="AO3" s="199"/>
      <c r="AP3" s="199"/>
      <c r="AQ3" s="199"/>
      <c r="AR3" s="199"/>
      <c r="AS3" s="199"/>
      <c r="AT3" s="199"/>
      <c r="AU3" s="199"/>
      <c r="AV3" s="199"/>
      <c r="AW3" s="199"/>
      <c r="AX3" s="199"/>
      <c r="AY3" s="200" t="s">
        <v>341</v>
      </c>
      <c r="AZ3" s="666" t="s">
        <v>471</v>
      </c>
      <c r="BA3" s="666"/>
      <c r="BB3" s="666"/>
      <c r="BC3" s="666"/>
      <c r="BD3" s="188"/>
      <c r="BE3" s="192"/>
    </row>
    <row r="4" spans="1:57" s="193" customFormat="1" ht="20.25" customHeight="1">
      <c r="A4" s="191"/>
      <c r="B4" s="201"/>
      <c r="C4" s="201"/>
      <c r="D4" s="201"/>
      <c r="E4" s="201"/>
      <c r="F4" s="201"/>
      <c r="G4" s="201"/>
      <c r="H4" s="201"/>
      <c r="I4" s="201"/>
      <c r="J4" s="202"/>
      <c r="K4" s="203"/>
      <c r="L4" s="203"/>
      <c r="M4" s="203"/>
      <c r="N4" s="203"/>
      <c r="O4" s="203"/>
      <c r="P4" s="204"/>
      <c r="Q4" s="203"/>
      <c r="R4" s="203"/>
      <c r="S4" s="205"/>
      <c r="T4" s="191"/>
      <c r="U4" s="191"/>
      <c r="V4" s="191"/>
      <c r="W4" s="191"/>
      <c r="X4" s="191"/>
      <c r="Y4" s="191"/>
      <c r="Z4" s="197"/>
      <c r="AA4" s="197"/>
      <c r="AB4" s="195"/>
      <c r="AC4" s="195"/>
      <c r="AD4" s="198"/>
      <c r="AE4" s="191"/>
      <c r="AF4" s="191"/>
      <c r="AG4" s="191"/>
      <c r="AH4" s="191"/>
      <c r="AI4" s="191"/>
      <c r="AJ4" s="189"/>
      <c r="AK4" s="188"/>
      <c r="AL4" s="188"/>
      <c r="AM4" s="199"/>
      <c r="AN4" s="199"/>
      <c r="AO4" s="199"/>
      <c r="AP4" s="199"/>
      <c r="AQ4" s="199"/>
      <c r="AR4" s="199"/>
      <c r="AS4" s="199"/>
      <c r="AT4" s="199"/>
      <c r="AU4" s="199"/>
      <c r="AV4" s="199"/>
      <c r="AW4" s="199"/>
      <c r="AX4" s="199"/>
      <c r="AY4" s="200" t="s">
        <v>342</v>
      </c>
      <c r="AZ4" s="666" t="s">
        <v>343</v>
      </c>
      <c r="BA4" s="666"/>
      <c r="BB4" s="666"/>
      <c r="BC4" s="666"/>
      <c r="BD4" s="188"/>
      <c r="BE4" s="192"/>
    </row>
    <row r="5" spans="1:57" s="193" customFormat="1" ht="20.25" customHeight="1">
      <c r="A5" s="191"/>
      <c r="B5" s="206"/>
      <c r="C5" s="206"/>
      <c r="D5" s="206"/>
      <c r="E5" s="206"/>
      <c r="F5" s="206"/>
      <c r="G5" s="206"/>
      <c r="H5" s="206"/>
      <c r="I5" s="206"/>
      <c r="J5" s="207"/>
      <c r="K5" s="208"/>
      <c r="L5" s="209"/>
      <c r="M5" s="209"/>
      <c r="N5" s="209"/>
      <c r="O5" s="209"/>
      <c r="P5" s="206"/>
      <c r="Q5" s="210"/>
      <c r="R5" s="210"/>
      <c r="S5" s="211"/>
      <c r="T5" s="191"/>
      <c r="U5" s="191"/>
      <c r="V5" s="191"/>
      <c r="W5" s="191"/>
      <c r="X5" s="191"/>
      <c r="Y5" s="191"/>
      <c r="Z5" s="197"/>
      <c r="AA5" s="197"/>
      <c r="AB5" s="195"/>
      <c r="AC5" s="195"/>
      <c r="AD5" s="212"/>
      <c r="AE5" s="212"/>
      <c r="AF5" s="212"/>
      <c r="AG5" s="212"/>
      <c r="AH5" s="191"/>
      <c r="AI5" s="191"/>
      <c r="AJ5" s="212" t="s">
        <v>344</v>
      </c>
      <c r="AK5" s="212"/>
      <c r="AL5" s="212"/>
      <c r="AM5" s="212"/>
      <c r="AN5" s="212"/>
      <c r="AO5" s="212"/>
      <c r="AP5" s="212"/>
      <c r="AQ5" s="212"/>
      <c r="AR5" s="201"/>
      <c r="AS5" s="201"/>
      <c r="AT5" s="213"/>
      <c r="AU5" s="212"/>
      <c r="AV5" s="667"/>
      <c r="AW5" s="668"/>
      <c r="AX5" s="213" t="s">
        <v>345</v>
      </c>
      <c r="AY5" s="212"/>
      <c r="AZ5" s="667"/>
      <c r="BA5" s="668"/>
      <c r="BB5" s="213" t="s">
        <v>346</v>
      </c>
      <c r="BC5" s="212"/>
      <c r="BD5" s="191"/>
      <c r="BE5" s="192"/>
    </row>
    <row r="6" spans="1:57" s="193" customFormat="1" ht="20.25" customHeight="1">
      <c r="A6" s="191"/>
      <c r="B6" s="206"/>
      <c r="C6" s="206"/>
      <c r="D6" s="206"/>
      <c r="E6" s="206"/>
      <c r="F6" s="206"/>
      <c r="G6" s="206"/>
      <c r="H6" s="206"/>
      <c r="I6" s="206"/>
      <c r="J6" s="207"/>
      <c r="K6" s="208"/>
      <c r="L6" s="209"/>
      <c r="M6" s="209"/>
      <c r="N6" s="209"/>
      <c r="O6" s="209"/>
      <c r="P6" s="206"/>
      <c r="Q6" s="210"/>
      <c r="R6" s="210"/>
      <c r="S6" s="211"/>
      <c r="T6" s="191"/>
      <c r="U6" s="191"/>
      <c r="V6" s="191"/>
      <c r="W6" s="191"/>
      <c r="X6" s="191"/>
      <c r="Y6" s="191"/>
      <c r="Z6" s="197"/>
      <c r="AA6" s="197"/>
      <c r="AB6" s="195"/>
      <c r="AC6" s="195"/>
      <c r="AD6" s="212"/>
      <c r="AE6" s="212"/>
      <c r="AF6" s="212"/>
      <c r="AG6" s="212"/>
      <c r="AH6" s="191"/>
      <c r="AI6" s="191"/>
      <c r="AJ6" s="212"/>
      <c r="AK6" s="212"/>
      <c r="AL6" s="212"/>
      <c r="AM6" s="212"/>
      <c r="AN6" s="212"/>
      <c r="AO6" s="212"/>
      <c r="AP6" s="212"/>
      <c r="AQ6" s="211" t="s">
        <v>347</v>
      </c>
      <c r="AR6" s="212"/>
      <c r="AS6" s="214"/>
      <c r="AT6" s="214"/>
      <c r="AU6" s="214"/>
      <c r="AV6" s="212"/>
      <c r="AW6" s="212"/>
      <c r="AX6" s="215"/>
      <c r="AY6" s="212"/>
      <c r="AZ6" s="667"/>
      <c r="BA6" s="668"/>
      <c r="BB6" s="216" t="s">
        <v>348</v>
      </c>
      <c r="BC6" s="212"/>
      <c r="BD6" s="191"/>
      <c r="BE6" s="192"/>
    </row>
    <row r="7" spans="1:57" s="193" customFormat="1" ht="20.25" customHeight="1">
      <c r="A7" s="191"/>
      <c r="B7" s="206"/>
      <c r="C7" s="206"/>
      <c r="D7" s="206"/>
      <c r="E7" s="206"/>
      <c r="F7" s="206"/>
      <c r="G7" s="206"/>
      <c r="H7" s="206"/>
      <c r="I7" s="206"/>
      <c r="J7" s="206"/>
      <c r="K7" s="217"/>
      <c r="L7" s="217"/>
      <c r="M7" s="217"/>
      <c r="N7" s="206"/>
      <c r="O7" s="218"/>
      <c r="P7" s="219"/>
      <c r="Q7" s="219"/>
      <c r="R7" s="220"/>
      <c r="S7" s="221"/>
      <c r="T7" s="191"/>
      <c r="U7" s="191"/>
      <c r="V7" s="191"/>
      <c r="W7" s="191"/>
      <c r="X7" s="191"/>
      <c r="Y7" s="191"/>
      <c r="Z7" s="197"/>
      <c r="AA7" s="197"/>
      <c r="AB7" s="195"/>
      <c r="AC7" s="195"/>
      <c r="AD7" s="222"/>
      <c r="AE7" s="185"/>
      <c r="AF7" s="185"/>
      <c r="AG7" s="185"/>
      <c r="AH7" s="191"/>
      <c r="AI7" s="191"/>
      <c r="AJ7" s="191"/>
      <c r="AK7" s="191"/>
      <c r="AL7" s="185"/>
      <c r="AM7" s="185"/>
      <c r="AN7" s="223"/>
      <c r="AO7" s="224"/>
      <c r="AP7" s="224"/>
      <c r="AQ7" s="225"/>
      <c r="AR7" s="225"/>
      <c r="AS7" s="225"/>
      <c r="AT7" s="225"/>
      <c r="AU7" s="225"/>
      <c r="AV7" s="225"/>
      <c r="AW7" s="212" t="s">
        <v>349</v>
      </c>
      <c r="AX7" s="212"/>
      <c r="AY7" s="212"/>
      <c r="AZ7" s="669" t="e">
        <f>DAY(EOMONTH(DATE(X2,AB2,1),0))</f>
        <v>#VALUE!</v>
      </c>
      <c r="BA7" s="670"/>
      <c r="BB7" s="213" t="s">
        <v>350</v>
      </c>
      <c r="BC7" s="191"/>
      <c r="BD7" s="191"/>
      <c r="BE7" s="192"/>
    </row>
    <row r="8" spans="1:57" ht="5.0999999999999996" customHeight="1" thickBot="1">
      <c r="A8" s="226"/>
      <c r="B8" s="226"/>
      <c r="C8" s="227"/>
      <c r="D8" s="227"/>
      <c r="E8" s="226"/>
      <c r="F8" s="226"/>
      <c r="G8" s="228"/>
      <c r="H8" s="226"/>
      <c r="I8" s="226"/>
      <c r="J8" s="226"/>
      <c r="K8" s="226"/>
      <c r="L8" s="226"/>
      <c r="M8" s="226"/>
      <c r="N8" s="226"/>
      <c r="O8" s="226"/>
      <c r="P8" s="226"/>
      <c r="Q8" s="226"/>
      <c r="R8" s="226"/>
      <c r="S8" s="227"/>
      <c r="T8" s="226"/>
      <c r="U8" s="226"/>
      <c r="V8" s="226"/>
      <c r="W8" s="226"/>
      <c r="X8" s="226"/>
      <c r="Y8" s="226"/>
      <c r="Z8" s="226"/>
      <c r="AA8" s="226"/>
      <c r="AB8" s="226"/>
      <c r="AC8" s="226"/>
      <c r="AD8" s="226"/>
      <c r="AE8" s="226"/>
      <c r="AF8" s="226"/>
      <c r="AG8" s="226"/>
      <c r="AH8" s="226"/>
      <c r="AI8" s="226"/>
      <c r="AJ8" s="227"/>
      <c r="AK8" s="226"/>
      <c r="AL8" s="226"/>
      <c r="AM8" s="226"/>
      <c r="AN8" s="226"/>
      <c r="AO8" s="226"/>
      <c r="AP8" s="226"/>
      <c r="AQ8" s="226"/>
      <c r="AR8" s="226"/>
      <c r="AS8" s="226"/>
      <c r="AT8" s="226"/>
      <c r="AU8" s="226"/>
      <c r="AV8" s="226"/>
      <c r="AW8" s="226"/>
      <c r="AX8" s="226"/>
      <c r="AY8" s="226"/>
      <c r="AZ8" s="226"/>
      <c r="BA8" s="226"/>
      <c r="BB8" s="226"/>
      <c r="BC8" s="229"/>
      <c r="BD8" s="229"/>
      <c r="BE8" s="230"/>
    </row>
    <row r="9" spans="1:57" ht="20.25" customHeight="1" thickBot="1">
      <c r="A9" s="226"/>
      <c r="B9" s="671" t="s">
        <v>351</v>
      </c>
      <c r="C9" s="674" t="s">
        <v>352</v>
      </c>
      <c r="D9" s="675"/>
      <c r="E9" s="680" t="s">
        <v>353</v>
      </c>
      <c r="F9" s="675"/>
      <c r="G9" s="680" t="s">
        <v>354</v>
      </c>
      <c r="H9" s="674"/>
      <c r="I9" s="674"/>
      <c r="J9" s="674"/>
      <c r="K9" s="675"/>
      <c r="L9" s="680" t="s">
        <v>355</v>
      </c>
      <c r="M9" s="674"/>
      <c r="N9" s="674"/>
      <c r="O9" s="683"/>
      <c r="P9" s="686" t="s">
        <v>356</v>
      </c>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8" t="str">
        <f>IF(AZ3="４週","(10)1～4週目の勤務時間数合計","(10)1か月の勤務時間数合計")</f>
        <v>(10)1か月の勤務時間数合計</v>
      </c>
      <c r="AV9" s="689"/>
      <c r="AW9" s="688" t="s">
        <v>357</v>
      </c>
      <c r="AX9" s="689"/>
      <c r="AY9" s="696" t="s">
        <v>358</v>
      </c>
      <c r="AZ9" s="696"/>
      <c r="BA9" s="696"/>
      <c r="BB9" s="696"/>
      <c r="BC9" s="696"/>
      <c r="BD9" s="696"/>
    </row>
    <row r="10" spans="1:57" ht="20.25" customHeight="1" thickBot="1">
      <c r="A10" s="226"/>
      <c r="B10" s="672"/>
      <c r="C10" s="676"/>
      <c r="D10" s="677"/>
      <c r="E10" s="681"/>
      <c r="F10" s="677"/>
      <c r="G10" s="681"/>
      <c r="H10" s="676"/>
      <c r="I10" s="676"/>
      <c r="J10" s="676"/>
      <c r="K10" s="677"/>
      <c r="L10" s="681"/>
      <c r="M10" s="676"/>
      <c r="N10" s="676"/>
      <c r="O10" s="684"/>
      <c r="P10" s="698" t="s">
        <v>359</v>
      </c>
      <c r="Q10" s="699"/>
      <c r="R10" s="699"/>
      <c r="S10" s="699"/>
      <c r="T10" s="699"/>
      <c r="U10" s="699"/>
      <c r="V10" s="700"/>
      <c r="W10" s="698" t="s">
        <v>360</v>
      </c>
      <c r="X10" s="699"/>
      <c r="Y10" s="699"/>
      <c r="Z10" s="699"/>
      <c r="AA10" s="699"/>
      <c r="AB10" s="699"/>
      <c r="AC10" s="700"/>
      <c r="AD10" s="698" t="s">
        <v>361</v>
      </c>
      <c r="AE10" s="699"/>
      <c r="AF10" s="699"/>
      <c r="AG10" s="699"/>
      <c r="AH10" s="699"/>
      <c r="AI10" s="699"/>
      <c r="AJ10" s="700"/>
      <c r="AK10" s="698" t="s">
        <v>362</v>
      </c>
      <c r="AL10" s="699"/>
      <c r="AM10" s="699"/>
      <c r="AN10" s="699"/>
      <c r="AO10" s="699"/>
      <c r="AP10" s="699"/>
      <c r="AQ10" s="700"/>
      <c r="AR10" s="698" t="s">
        <v>363</v>
      </c>
      <c r="AS10" s="699"/>
      <c r="AT10" s="700"/>
      <c r="AU10" s="690"/>
      <c r="AV10" s="691"/>
      <c r="AW10" s="690"/>
      <c r="AX10" s="691"/>
      <c r="AY10" s="696"/>
      <c r="AZ10" s="696"/>
      <c r="BA10" s="696"/>
      <c r="BB10" s="696"/>
      <c r="BC10" s="696"/>
      <c r="BD10" s="696"/>
    </row>
    <row r="11" spans="1:57" ht="20.25" customHeight="1" thickBot="1">
      <c r="A11" s="226"/>
      <c r="B11" s="672"/>
      <c r="C11" s="676"/>
      <c r="D11" s="677"/>
      <c r="E11" s="681"/>
      <c r="F11" s="677"/>
      <c r="G11" s="681"/>
      <c r="H11" s="676"/>
      <c r="I11" s="676"/>
      <c r="J11" s="676"/>
      <c r="K11" s="677"/>
      <c r="L11" s="681"/>
      <c r="M11" s="676"/>
      <c r="N11" s="676"/>
      <c r="O11" s="684"/>
      <c r="P11" s="232" t="e">
        <f>DAY(DATE($X$2,$AB$2,1))</f>
        <v>#VALUE!</v>
      </c>
      <c r="Q11" s="233" t="e">
        <f>DAY(DATE($X$2,$AB$2,2))</f>
        <v>#VALUE!</v>
      </c>
      <c r="R11" s="233" t="e">
        <f>DAY(DATE($X$2,$AB$2,3))</f>
        <v>#VALUE!</v>
      </c>
      <c r="S11" s="233" t="e">
        <f>DAY(DATE($X$2,$AB$2,4))</f>
        <v>#VALUE!</v>
      </c>
      <c r="T11" s="233" t="e">
        <f>DAY(DATE($X$2,$AB$2,5))</f>
        <v>#VALUE!</v>
      </c>
      <c r="U11" s="233" t="e">
        <f>DAY(DATE($X$2,$AB$2,6))</f>
        <v>#VALUE!</v>
      </c>
      <c r="V11" s="234" t="e">
        <f>DAY(DATE($X$2,$AB$2,7))</f>
        <v>#VALUE!</v>
      </c>
      <c r="W11" s="232" t="e">
        <f>DAY(DATE($X$2,$AB$2,8))</f>
        <v>#VALUE!</v>
      </c>
      <c r="X11" s="233" t="e">
        <f>DAY(DATE($X$2,$AB$2,9))</f>
        <v>#VALUE!</v>
      </c>
      <c r="Y11" s="233" t="e">
        <f>DAY(DATE($X$2,$AB$2,10))</f>
        <v>#VALUE!</v>
      </c>
      <c r="Z11" s="233" t="e">
        <f>DAY(DATE($X$2,$AB$2,11))</f>
        <v>#VALUE!</v>
      </c>
      <c r="AA11" s="233" t="e">
        <f>DAY(DATE($X$2,$AB$2,12))</f>
        <v>#VALUE!</v>
      </c>
      <c r="AB11" s="233" t="e">
        <f>DAY(DATE($X$2,$AB$2,13))</f>
        <v>#VALUE!</v>
      </c>
      <c r="AC11" s="234" t="e">
        <f>DAY(DATE($X$2,$AB$2,14))</f>
        <v>#VALUE!</v>
      </c>
      <c r="AD11" s="232" t="e">
        <f>DAY(DATE($X$2,$AB$2,15))</f>
        <v>#VALUE!</v>
      </c>
      <c r="AE11" s="233" t="e">
        <f>DAY(DATE($X$2,$AB$2,16))</f>
        <v>#VALUE!</v>
      </c>
      <c r="AF11" s="233" t="e">
        <f>DAY(DATE($X$2,$AB$2,17))</f>
        <v>#VALUE!</v>
      </c>
      <c r="AG11" s="233" t="e">
        <f>DAY(DATE($X$2,$AB$2,18))</f>
        <v>#VALUE!</v>
      </c>
      <c r="AH11" s="233" t="e">
        <f>DAY(DATE($X$2,$AB$2,19))</f>
        <v>#VALUE!</v>
      </c>
      <c r="AI11" s="233" t="e">
        <f>DAY(DATE($X$2,$AB$2,20))</f>
        <v>#VALUE!</v>
      </c>
      <c r="AJ11" s="234" t="e">
        <f>DAY(DATE($X$2,$AB$2,21))</f>
        <v>#VALUE!</v>
      </c>
      <c r="AK11" s="232" t="e">
        <f>DAY(DATE($X$2,$AB$2,22))</f>
        <v>#VALUE!</v>
      </c>
      <c r="AL11" s="233" t="e">
        <f>DAY(DATE($X$2,$AB$2,23))</f>
        <v>#VALUE!</v>
      </c>
      <c r="AM11" s="233" t="e">
        <f>DAY(DATE($X$2,$AB$2,24))</f>
        <v>#VALUE!</v>
      </c>
      <c r="AN11" s="233" t="e">
        <f>DAY(DATE($X$2,$AB$2,25))</f>
        <v>#VALUE!</v>
      </c>
      <c r="AO11" s="233" t="e">
        <f>DAY(DATE($X$2,$AB$2,26))</f>
        <v>#VALUE!</v>
      </c>
      <c r="AP11" s="233" t="e">
        <f>DAY(DATE($X$2,$AB$2,27))</f>
        <v>#VALUE!</v>
      </c>
      <c r="AQ11" s="234" t="e">
        <f>DAY(DATE($X$2,$AB$2,28))</f>
        <v>#VALUE!</v>
      </c>
      <c r="AR11" s="232" t="e">
        <f>IF(AZ3="暦月",IF(DAY(DATE($X$2,$AB$2,29))=29,29,""),"")</f>
        <v>#VALUE!</v>
      </c>
      <c r="AS11" s="233" t="e">
        <f>IF(AZ3="暦月",IF(DAY(DATE($X$2,$AB$2,30))=30,30,""),"")</f>
        <v>#VALUE!</v>
      </c>
      <c r="AT11" s="235" t="e">
        <f>IF(AZ3="暦月",IF(DAY(DATE($X$2,$AB$2,31))=31,31,""),"")</f>
        <v>#VALUE!</v>
      </c>
      <c r="AU11" s="690"/>
      <c r="AV11" s="691"/>
      <c r="AW11" s="690"/>
      <c r="AX11" s="691"/>
      <c r="AY11" s="696"/>
      <c r="AZ11" s="696"/>
      <c r="BA11" s="696"/>
      <c r="BB11" s="696"/>
      <c r="BC11" s="696"/>
      <c r="BD11" s="696"/>
    </row>
    <row r="12" spans="1:57" ht="20.25" hidden="1" customHeight="1" thickBot="1">
      <c r="A12" s="226"/>
      <c r="B12" s="672"/>
      <c r="C12" s="676"/>
      <c r="D12" s="677"/>
      <c r="E12" s="681"/>
      <c r="F12" s="677"/>
      <c r="G12" s="681"/>
      <c r="H12" s="676"/>
      <c r="I12" s="676"/>
      <c r="J12" s="676"/>
      <c r="K12" s="677"/>
      <c r="L12" s="681"/>
      <c r="M12" s="676"/>
      <c r="N12" s="676"/>
      <c r="O12" s="684"/>
      <c r="P12" s="232" t="e">
        <f>WEEKDAY(DATE($X$2,$AB$2,1))</f>
        <v>#VALUE!</v>
      </c>
      <c r="Q12" s="233" t="e">
        <f>WEEKDAY(DATE($X$2,$AB$2,2))</f>
        <v>#VALUE!</v>
      </c>
      <c r="R12" s="233" t="e">
        <f>WEEKDAY(DATE($X$2,$AB$2,3))</f>
        <v>#VALUE!</v>
      </c>
      <c r="S12" s="233" t="e">
        <f>WEEKDAY(DATE($X$2,$AB$2,4))</f>
        <v>#VALUE!</v>
      </c>
      <c r="T12" s="233" t="e">
        <f>WEEKDAY(DATE($X$2,$AB$2,5))</f>
        <v>#VALUE!</v>
      </c>
      <c r="U12" s="233" t="e">
        <f>WEEKDAY(DATE($X$2,$AB$2,6))</f>
        <v>#VALUE!</v>
      </c>
      <c r="V12" s="234" t="e">
        <f>WEEKDAY(DATE($X$2,$AB$2,7))</f>
        <v>#VALUE!</v>
      </c>
      <c r="W12" s="232" t="e">
        <f>WEEKDAY(DATE($X$2,$AB$2,8))</f>
        <v>#VALUE!</v>
      </c>
      <c r="X12" s="233" t="e">
        <f>WEEKDAY(DATE($X$2,$AB$2,9))</f>
        <v>#VALUE!</v>
      </c>
      <c r="Y12" s="233" t="e">
        <f>WEEKDAY(DATE($X$2,$AB$2,10))</f>
        <v>#VALUE!</v>
      </c>
      <c r="Z12" s="233" t="e">
        <f>WEEKDAY(DATE($X$2,$AB$2,11))</f>
        <v>#VALUE!</v>
      </c>
      <c r="AA12" s="233" t="e">
        <f>WEEKDAY(DATE($X$2,$AB$2,12))</f>
        <v>#VALUE!</v>
      </c>
      <c r="AB12" s="233" t="e">
        <f>WEEKDAY(DATE($X$2,$AB$2,13))</f>
        <v>#VALUE!</v>
      </c>
      <c r="AC12" s="234" t="e">
        <f>WEEKDAY(DATE($X$2,$AB$2,14))</f>
        <v>#VALUE!</v>
      </c>
      <c r="AD12" s="232" t="e">
        <f>WEEKDAY(DATE($X$2,$AB$2,15))</f>
        <v>#VALUE!</v>
      </c>
      <c r="AE12" s="233" t="e">
        <f>WEEKDAY(DATE($X$2,$AB$2,16))</f>
        <v>#VALUE!</v>
      </c>
      <c r="AF12" s="233" t="e">
        <f>WEEKDAY(DATE($X$2,$AB$2,17))</f>
        <v>#VALUE!</v>
      </c>
      <c r="AG12" s="233" t="e">
        <f>WEEKDAY(DATE($X$2,$AB$2,18))</f>
        <v>#VALUE!</v>
      </c>
      <c r="AH12" s="233" t="e">
        <f>WEEKDAY(DATE($X$2,$AB$2,19))</f>
        <v>#VALUE!</v>
      </c>
      <c r="AI12" s="233" t="e">
        <f>WEEKDAY(DATE($X$2,$AB$2,20))</f>
        <v>#VALUE!</v>
      </c>
      <c r="AJ12" s="234" t="e">
        <f>WEEKDAY(DATE($X$2,$AB$2,21))</f>
        <v>#VALUE!</v>
      </c>
      <c r="AK12" s="232" t="e">
        <f>WEEKDAY(DATE($X$2,$AB$2,22))</f>
        <v>#VALUE!</v>
      </c>
      <c r="AL12" s="233" t="e">
        <f>WEEKDAY(DATE($X$2,$AB$2,23))</f>
        <v>#VALUE!</v>
      </c>
      <c r="AM12" s="233" t="e">
        <f>WEEKDAY(DATE($X$2,$AB$2,24))</f>
        <v>#VALUE!</v>
      </c>
      <c r="AN12" s="233" t="e">
        <f>WEEKDAY(DATE($X$2,$AB$2,25))</f>
        <v>#VALUE!</v>
      </c>
      <c r="AO12" s="233" t="e">
        <f>WEEKDAY(DATE($X$2,$AB$2,26))</f>
        <v>#VALUE!</v>
      </c>
      <c r="AP12" s="233" t="e">
        <f>WEEKDAY(DATE($X$2,$AB$2,27))</f>
        <v>#VALUE!</v>
      </c>
      <c r="AQ12" s="234" t="e">
        <f>WEEKDAY(DATE($X$2,$AB$2,28))</f>
        <v>#VALUE!</v>
      </c>
      <c r="AR12" s="232" t="e">
        <f>IF(AR11=29,WEEKDAY(DATE($X$2,$AB$2,29)),0)</f>
        <v>#VALUE!</v>
      </c>
      <c r="AS12" s="233" t="e">
        <f>IF(AS11=30,WEEKDAY(DATE($X$2,$AB$2,30)),0)</f>
        <v>#VALUE!</v>
      </c>
      <c r="AT12" s="235" t="e">
        <f>IF(AT11=31,WEEKDAY(DATE($X$2,$AB$2,31)),0)</f>
        <v>#VALUE!</v>
      </c>
      <c r="AU12" s="692"/>
      <c r="AV12" s="693"/>
      <c r="AW12" s="692"/>
      <c r="AX12" s="693"/>
      <c r="AY12" s="697"/>
      <c r="AZ12" s="697"/>
      <c r="BA12" s="697"/>
      <c r="BB12" s="697"/>
      <c r="BC12" s="697"/>
      <c r="BD12" s="697"/>
    </row>
    <row r="13" spans="1:57" ht="20.25" customHeight="1" thickBot="1">
      <c r="A13" s="226"/>
      <c r="B13" s="673"/>
      <c r="C13" s="678"/>
      <c r="D13" s="679"/>
      <c r="E13" s="682"/>
      <c r="F13" s="679"/>
      <c r="G13" s="682"/>
      <c r="H13" s="678"/>
      <c r="I13" s="678"/>
      <c r="J13" s="678"/>
      <c r="K13" s="679"/>
      <c r="L13" s="682"/>
      <c r="M13" s="678"/>
      <c r="N13" s="678"/>
      <c r="O13" s="685"/>
      <c r="P13" s="236" t="e">
        <f>IF(P12=1,"日",IF(P12=2,"月",IF(P12=3,"火",IF(P12=4,"水",IF(P12=5,"木",IF(P12=6,"金","土"))))))</f>
        <v>#VALUE!</v>
      </c>
      <c r="Q13" s="237" t="e">
        <f t="shared" ref="Q13:AQ13" si="0">IF(Q12=1,"日",IF(Q12=2,"月",IF(Q12=3,"火",IF(Q12=4,"水",IF(Q12=5,"木",IF(Q12=6,"金","土"))))))</f>
        <v>#VALUE!</v>
      </c>
      <c r="R13" s="237" t="e">
        <f t="shared" si="0"/>
        <v>#VALUE!</v>
      </c>
      <c r="S13" s="237" t="e">
        <f t="shared" si="0"/>
        <v>#VALUE!</v>
      </c>
      <c r="T13" s="237" t="e">
        <f t="shared" si="0"/>
        <v>#VALUE!</v>
      </c>
      <c r="U13" s="237" t="e">
        <f t="shared" si="0"/>
        <v>#VALUE!</v>
      </c>
      <c r="V13" s="238" t="e">
        <f t="shared" si="0"/>
        <v>#VALUE!</v>
      </c>
      <c r="W13" s="236" t="e">
        <f t="shared" si="0"/>
        <v>#VALUE!</v>
      </c>
      <c r="X13" s="237" t="e">
        <f t="shared" si="0"/>
        <v>#VALUE!</v>
      </c>
      <c r="Y13" s="237" t="e">
        <f t="shared" si="0"/>
        <v>#VALUE!</v>
      </c>
      <c r="Z13" s="237" t="e">
        <f t="shared" si="0"/>
        <v>#VALUE!</v>
      </c>
      <c r="AA13" s="237" t="e">
        <f t="shared" si="0"/>
        <v>#VALUE!</v>
      </c>
      <c r="AB13" s="237" t="e">
        <f t="shared" si="0"/>
        <v>#VALUE!</v>
      </c>
      <c r="AC13" s="238" t="e">
        <f t="shared" si="0"/>
        <v>#VALUE!</v>
      </c>
      <c r="AD13" s="236" t="e">
        <f t="shared" si="0"/>
        <v>#VALUE!</v>
      </c>
      <c r="AE13" s="237" t="e">
        <f t="shared" si="0"/>
        <v>#VALUE!</v>
      </c>
      <c r="AF13" s="237" t="e">
        <f t="shared" si="0"/>
        <v>#VALUE!</v>
      </c>
      <c r="AG13" s="237" t="e">
        <f t="shared" si="0"/>
        <v>#VALUE!</v>
      </c>
      <c r="AH13" s="237" t="e">
        <f t="shared" si="0"/>
        <v>#VALUE!</v>
      </c>
      <c r="AI13" s="237" t="e">
        <f t="shared" si="0"/>
        <v>#VALUE!</v>
      </c>
      <c r="AJ13" s="238" t="e">
        <f t="shared" si="0"/>
        <v>#VALUE!</v>
      </c>
      <c r="AK13" s="236" t="e">
        <f t="shared" si="0"/>
        <v>#VALUE!</v>
      </c>
      <c r="AL13" s="237" t="e">
        <f t="shared" si="0"/>
        <v>#VALUE!</v>
      </c>
      <c r="AM13" s="237" t="e">
        <f t="shared" si="0"/>
        <v>#VALUE!</v>
      </c>
      <c r="AN13" s="237" t="e">
        <f t="shared" si="0"/>
        <v>#VALUE!</v>
      </c>
      <c r="AO13" s="237" t="e">
        <f t="shared" si="0"/>
        <v>#VALUE!</v>
      </c>
      <c r="AP13" s="237" t="e">
        <f t="shared" si="0"/>
        <v>#VALUE!</v>
      </c>
      <c r="AQ13" s="238" t="e">
        <f t="shared" si="0"/>
        <v>#VALUE!</v>
      </c>
      <c r="AR13" s="237" t="e">
        <f>IF(AR12=1,"日",IF(AR12=2,"月",IF(AR12=3,"火",IF(AR12=4,"水",IF(AR12=5,"木",IF(AR12=6,"金",IF(AR12=0,"","土")))))))</f>
        <v>#VALUE!</v>
      </c>
      <c r="AS13" s="237" t="e">
        <f>IF(AS12=1,"日",IF(AS12=2,"月",IF(AS12=3,"火",IF(AS12=4,"水",IF(AS12=5,"木",IF(AS12=6,"金",IF(AS12=0,"","土")))))))</f>
        <v>#VALUE!</v>
      </c>
      <c r="AT13" s="239" t="e">
        <f>IF(AT12=1,"日",IF(AT12=2,"月",IF(AT12=3,"火",IF(AT12=4,"水",IF(AT12=5,"木",IF(AT12=6,"金",IF(AT12=0,"","土")))))))</f>
        <v>#VALUE!</v>
      </c>
      <c r="AU13" s="694"/>
      <c r="AV13" s="695"/>
      <c r="AW13" s="694"/>
      <c r="AX13" s="695"/>
      <c r="AY13" s="697"/>
      <c r="AZ13" s="697"/>
      <c r="BA13" s="697"/>
      <c r="BB13" s="697"/>
      <c r="BC13" s="697"/>
      <c r="BD13" s="697"/>
    </row>
    <row r="14" spans="1:57" ht="40.049999999999997" customHeight="1">
      <c r="A14" s="226"/>
      <c r="B14" s="240">
        <v>1</v>
      </c>
      <c r="C14" s="721"/>
      <c r="D14" s="722"/>
      <c r="E14" s="723"/>
      <c r="F14" s="724"/>
      <c r="G14" s="725"/>
      <c r="H14" s="726"/>
      <c r="I14" s="726"/>
      <c r="J14" s="726"/>
      <c r="K14" s="727"/>
      <c r="L14" s="728"/>
      <c r="M14" s="729"/>
      <c r="N14" s="729"/>
      <c r="O14" s="730"/>
      <c r="P14" s="241"/>
      <c r="Q14" s="242"/>
      <c r="R14" s="242"/>
      <c r="S14" s="242"/>
      <c r="T14" s="242"/>
      <c r="U14" s="242"/>
      <c r="V14" s="243"/>
      <c r="W14" s="241"/>
      <c r="X14" s="242"/>
      <c r="Y14" s="242"/>
      <c r="Z14" s="242"/>
      <c r="AA14" s="242"/>
      <c r="AB14" s="242"/>
      <c r="AC14" s="243"/>
      <c r="AD14" s="241"/>
      <c r="AE14" s="242"/>
      <c r="AF14" s="242"/>
      <c r="AG14" s="242"/>
      <c r="AH14" s="242"/>
      <c r="AI14" s="242"/>
      <c r="AJ14" s="243"/>
      <c r="AK14" s="241"/>
      <c r="AL14" s="242"/>
      <c r="AM14" s="242"/>
      <c r="AN14" s="242"/>
      <c r="AO14" s="242"/>
      <c r="AP14" s="242"/>
      <c r="AQ14" s="243"/>
      <c r="AR14" s="241"/>
      <c r="AS14" s="242"/>
      <c r="AT14" s="243"/>
      <c r="AU14" s="731">
        <f>IF($AZ$3="４週",SUM(P14:AQ14),IF($AZ$3="暦月",SUM(P14:AT14),""))</f>
        <v>0</v>
      </c>
      <c r="AV14" s="732"/>
      <c r="AW14" s="733" t="e">
        <f t="shared" ref="AW14:AW28" si="1">IF($AZ$3="４週",AU14/4,IF($AZ$3="暦月",AU14/($AZ$7/7),""))</f>
        <v>#VALUE!</v>
      </c>
      <c r="AX14" s="734"/>
      <c r="AY14" s="701"/>
      <c r="AZ14" s="702"/>
      <c r="BA14" s="702"/>
      <c r="BB14" s="702"/>
      <c r="BC14" s="702"/>
      <c r="BD14" s="703"/>
    </row>
    <row r="15" spans="1:57" ht="40.049999999999997" customHeight="1">
      <c r="A15" s="226"/>
      <c r="B15" s="244">
        <f t="shared" ref="B15:B28" si="2">B14+1</f>
        <v>2</v>
      </c>
      <c r="C15" s="704"/>
      <c r="D15" s="705"/>
      <c r="E15" s="706"/>
      <c r="F15" s="707"/>
      <c r="G15" s="708"/>
      <c r="H15" s="709"/>
      <c r="I15" s="709"/>
      <c r="J15" s="709"/>
      <c r="K15" s="710"/>
      <c r="L15" s="711"/>
      <c r="M15" s="712"/>
      <c r="N15" s="712"/>
      <c r="O15" s="713"/>
      <c r="P15" s="245"/>
      <c r="Q15" s="246"/>
      <c r="R15" s="246"/>
      <c r="S15" s="246"/>
      <c r="T15" s="246"/>
      <c r="U15" s="246"/>
      <c r="V15" s="247"/>
      <c r="W15" s="245"/>
      <c r="X15" s="246"/>
      <c r="Y15" s="246"/>
      <c r="Z15" s="246"/>
      <c r="AA15" s="246"/>
      <c r="AB15" s="246"/>
      <c r="AC15" s="247"/>
      <c r="AD15" s="245"/>
      <c r="AE15" s="246"/>
      <c r="AF15" s="246"/>
      <c r="AG15" s="246"/>
      <c r="AH15" s="246"/>
      <c r="AI15" s="246"/>
      <c r="AJ15" s="247"/>
      <c r="AK15" s="245"/>
      <c r="AL15" s="246"/>
      <c r="AM15" s="246"/>
      <c r="AN15" s="246"/>
      <c r="AO15" s="246"/>
      <c r="AP15" s="246"/>
      <c r="AQ15" s="247"/>
      <c r="AR15" s="245"/>
      <c r="AS15" s="246"/>
      <c r="AT15" s="247"/>
      <c r="AU15" s="714">
        <f>IF($AZ$3="４週",SUM(P15:AQ15),IF($AZ$3="暦月",SUM(P15:AT15),""))</f>
        <v>0</v>
      </c>
      <c r="AV15" s="715"/>
      <c r="AW15" s="716" t="e">
        <f t="shared" si="1"/>
        <v>#VALUE!</v>
      </c>
      <c r="AX15" s="717"/>
      <c r="AY15" s="718"/>
      <c r="AZ15" s="719"/>
      <c r="BA15" s="719"/>
      <c r="BB15" s="719"/>
      <c r="BC15" s="719"/>
      <c r="BD15" s="720"/>
    </row>
    <row r="16" spans="1:57" ht="40.049999999999997" customHeight="1">
      <c r="A16" s="226"/>
      <c r="B16" s="244">
        <f t="shared" si="2"/>
        <v>3</v>
      </c>
      <c r="C16" s="704"/>
      <c r="D16" s="705"/>
      <c r="E16" s="706"/>
      <c r="F16" s="707"/>
      <c r="G16" s="708"/>
      <c r="H16" s="709"/>
      <c r="I16" s="709"/>
      <c r="J16" s="709"/>
      <c r="K16" s="710"/>
      <c r="L16" s="711"/>
      <c r="M16" s="712"/>
      <c r="N16" s="712"/>
      <c r="O16" s="713"/>
      <c r="P16" s="245"/>
      <c r="Q16" s="246"/>
      <c r="R16" s="246"/>
      <c r="S16" s="246"/>
      <c r="T16" s="246"/>
      <c r="U16" s="246"/>
      <c r="V16" s="247"/>
      <c r="W16" s="245"/>
      <c r="X16" s="246"/>
      <c r="Y16" s="246"/>
      <c r="Z16" s="246"/>
      <c r="AA16" s="246"/>
      <c r="AB16" s="246"/>
      <c r="AC16" s="247"/>
      <c r="AD16" s="245"/>
      <c r="AE16" s="246"/>
      <c r="AF16" s="246"/>
      <c r="AG16" s="246"/>
      <c r="AH16" s="246"/>
      <c r="AI16" s="246"/>
      <c r="AJ16" s="247"/>
      <c r="AK16" s="245"/>
      <c r="AL16" s="246"/>
      <c r="AM16" s="246"/>
      <c r="AN16" s="246"/>
      <c r="AO16" s="246"/>
      <c r="AP16" s="246"/>
      <c r="AQ16" s="247"/>
      <c r="AR16" s="245"/>
      <c r="AS16" s="246"/>
      <c r="AT16" s="247"/>
      <c r="AU16" s="714">
        <f>IF($AZ$3="４週",SUM(P16:AQ16),IF($AZ$3="暦月",SUM(P16:AT16),""))</f>
        <v>0</v>
      </c>
      <c r="AV16" s="715"/>
      <c r="AW16" s="716" t="e">
        <f t="shared" si="1"/>
        <v>#VALUE!</v>
      </c>
      <c r="AX16" s="717"/>
      <c r="AY16" s="718"/>
      <c r="AZ16" s="719"/>
      <c r="BA16" s="719"/>
      <c r="BB16" s="719"/>
      <c r="BC16" s="719"/>
      <c r="BD16" s="720"/>
    </row>
    <row r="17" spans="1:56" ht="40.049999999999997" customHeight="1">
      <c r="A17" s="226"/>
      <c r="B17" s="244">
        <f t="shared" si="2"/>
        <v>4</v>
      </c>
      <c r="C17" s="704"/>
      <c r="D17" s="705"/>
      <c r="E17" s="706"/>
      <c r="F17" s="707"/>
      <c r="G17" s="708"/>
      <c r="H17" s="709"/>
      <c r="I17" s="709"/>
      <c r="J17" s="709"/>
      <c r="K17" s="710"/>
      <c r="L17" s="711"/>
      <c r="M17" s="712"/>
      <c r="N17" s="712"/>
      <c r="O17" s="713"/>
      <c r="P17" s="245"/>
      <c r="Q17" s="246"/>
      <c r="R17" s="246"/>
      <c r="S17" s="246"/>
      <c r="T17" s="246"/>
      <c r="U17" s="246"/>
      <c r="V17" s="247"/>
      <c r="W17" s="245"/>
      <c r="X17" s="246"/>
      <c r="Y17" s="246"/>
      <c r="Z17" s="246"/>
      <c r="AA17" s="246"/>
      <c r="AB17" s="246"/>
      <c r="AC17" s="247"/>
      <c r="AD17" s="245"/>
      <c r="AE17" s="246"/>
      <c r="AF17" s="246"/>
      <c r="AG17" s="246"/>
      <c r="AH17" s="246"/>
      <c r="AI17" s="246"/>
      <c r="AJ17" s="247"/>
      <c r="AK17" s="245"/>
      <c r="AL17" s="246"/>
      <c r="AM17" s="246"/>
      <c r="AN17" s="246"/>
      <c r="AO17" s="246"/>
      <c r="AP17" s="246"/>
      <c r="AQ17" s="247"/>
      <c r="AR17" s="245"/>
      <c r="AS17" s="246"/>
      <c r="AT17" s="247"/>
      <c r="AU17" s="714">
        <f>IF($AZ$3="４週",SUM(P17:AQ17),IF($AZ$3="暦月",SUM(P17:AT17),""))</f>
        <v>0</v>
      </c>
      <c r="AV17" s="715"/>
      <c r="AW17" s="716" t="e">
        <f t="shared" si="1"/>
        <v>#VALUE!</v>
      </c>
      <c r="AX17" s="717"/>
      <c r="AY17" s="718"/>
      <c r="AZ17" s="719"/>
      <c r="BA17" s="719"/>
      <c r="BB17" s="719"/>
      <c r="BC17" s="719"/>
      <c r="BD17" s="720"/>
    </row>
    <row r="18" spans="1:56" ht="40.049999999999997" customHeight="1">
      <c r="A18" s="226"/>
      <c r="B18" s="244">
        <f t="shared" si="2"/>
        <v>5</v>
      </c>
      <c r="C18" s="704"/>
      <c r="D18" s="705"/>
      <c r="E18" s="706"/>
      <c r="F18" s="707"/>
      <c r="G18" s="708"/>
      <c r="H18" s="709"/>
      <c r="I18" s="709"/>
      <c r="J18" s="709"/>
      <c r="K18" s="710"/>
      <c r="L18" s="711"/>
      <c r="M18" s="712"/>
      <c r="N18" s="712"/>
      <c r="O18" s="713"/>
      <c r="P18" s="245"/>
      <c r="Q18" s="246"/>
      <c r="R18" s="246"/>
      <c r="S18" s="246"/>
      <c r="T18" s="246"/>
      <c r="U18" s="246"/>
      <c r="V18" s="247"/>
      <c r="W18" s="245"/>
      <c r="X18" s="246"/>
      <c r="Y18" s="246"/>
      <c r="Z18" s="246"/>
      <c r="AA18" s="246"/>
      <c r="AB18" s="246"/>
      <c r="AC18" s="247"/>
      <c r="AD18" s="245"/>
      <c r="AE18" s="246"/>
      <c r="AF18" s="246"/>
      <c r="AG18" s="246"/>
      <c r="AH18" s="246"/>
      <c r="AI18" s="246"/>
      <c r="AJ18" s="247"/>
      <c r="AK18" s="245"/>
      <c r="AL18" s="246"/>
      <c r="AM18" s="246"/>
      <c r="AN18" s="246"/>
      <c r="AO18" s="246"/>
      <c r="AP18" s="246"/>
      <c r="AQ18" s="247"/>
      <c r="AR18" s="245"/>
      <c r="AS18" s="246"/>
      <c r="AT18" s="247"/>
      <c r="AU18" s="714">
        <f t="shared" ref="AU18:AU28" si="3">IF($AZ$3="４週",SUM(P18:AQ18),IF($AZ$3="暦月",SUM(P18:AT18),""))</f>
        <v>0</v>
      </c>
      <c r="AV18" s="715"/>
      <c r="AW18" s="716" t="e">
        <f t="shared" si="1"/>
        <v>#VALUE!</v>
      </c>
      <c r="AX18" s="717"/>
      <c r="AY18" s="718"/>
      <c r="AZ18" s="719"/>
      <c r="BA18" s="719"/>
      <c r="BB18" s="719"/>
      <c r="BC18" s="719"/>
      <c r="BD18" s="720"/>
    </row>
    <row r="19" spans="1:56" ht="40.049999999999997" customHeight="1">
      <c r="A19" s="226"/>
      <c r="B19" s="244">
        <f t="shared" si="2"/>
        <v>6</v>
      </c>
      <c r="C19" s="704"/>
      <c r="D19" s="705"/>
      <c r="E19" s="706"/>
      <c r="F19" s="707"/>
      <c r="G19" s="708"/>
      <c r="H19" s="709"/>
      <c r="I19" s="709"/>
      <c r="J19" s="709"/>
      <c r="K19" s="710"/>
      <c r="L19" s="711"/>
      <c r="M19" s="712"/>
      <c r="N19" s="712"/>
      <c r="O19" s="713"/>
      <c r="P19" s="245"/>
      <c r="Q19" s="246"/>
      <c r="R19" s="246"/>
      <c r="S19" s="246"/>
      <c r="T19" s="246"/>
      <c r="U19" s="246"/>
      <c r="V19" s="247"/>
      <c r="W19" s="245"/>
      <c r="X19" s="246"/>
      <c r="Y19" s="246"/>
      <c r="Z19" s="246"/>
      <c r="AA19" s="246"/>
      <c r="AB19" s="246"/>
      <c r="AC19" s="247"/>
      <c r="AD19" s="245"/>
      <c r="AE19" s="246"/>
      <c r="AF19" s="246"/>
      <c r="AG19" s="246"/>
      <c r="AH19" s="246"/>
      <c r="AI19" s="246"/>
      <c r="AJ19" s="247"/>
      <c r="AK19" s="245"/>
      <c r="AL19" s="246"/>
      <c r="AM19" s="246"/>
      <c r="AN19" s="246"/>
      <c r="AO19" s="246"/>
      <c r="AP19" s="246"/>
      <c r="AQ19" s="247"/>
      <c r="AR19" s="245"/>
      <c r="AS19" s="246"/>
      <c r="AT19" s="247"/>
      <c r="AU19" s="714">
        <f t="shared" si="3"/>
        <v>0</v>
      </c>
      <c r="AV19" s="715"/>
      <c r="AW19" s="716" t="e">
        <f t="shared" si="1"/>
        <v>#VALUE!</v>
      </c>
      <c r="AX19" s="717"/>
      <c r="AY19" s="718"/>
      <c r="AZ19" s="719"/>
      <c r="BA19" s="719"/>
      <c r="BB19" s="719"/>
      <c r="BC19" s="719"/>
      <c r="BD19" s="720"/>
    </row>
    <row r="20" spans="1:56" ht="40.049999999999997" customHeight="1">
      <c r="A20" s="226"/>
      <c r="B20" s="244">
        <f t="shared" si="2"/>
        <v>7</v>
      </c>
      <c r="C20" s="704"/>
      <c r="D20" s="705"/>
      <c r="E20" s="706"/>
      <c r="F20" s="707"/>
      <c r="G20" s="708"/>
      <c r="H20" s="709"/>
      <c r="I20" s="709"/>
      <c r="J20" s="709"/>
      <c r="K20" s="710"/>
      <c r="L20" s="711"/>
      <c r="M20" s="712"/>
      <c r="N20" s="712"/>
      <c r="O20" s="713"/>
      <c r="P20" s="245"/>
      <c r="Q20" s="246"/>
      <c r="R20" s="246"/>
      <c r="S20" s="246"/>
      <c r="T20" s="246"/>
      <c r="U20" s="246"/>
      <c r="V20" s="247"/>
      <c r="W20" s="245"/>
      <c r="X20" s="246"/>
      <c r="Y20" s="246"/>
      <c r="Z20" s="246"/>
      <c r="AA20" s="246"/>
      <c r="AB20" s="246"/>
      <c r="AC20" s="247"/>
      <c r="AD20" s="245"/>
      <c r="AE20" s="246"/>
      <c r="AF20" s="246"/>
      <c r="AG20" s="246"/>
      <c r="AH20" s="246"/>
      <c r="AI20" s="246"/>
      <c r="AJ20" s="247"/>
      <c r="AK20" s="245"/>
      <c r="AL20" s="246"/>
      <c r="AM20" s="246"/>
      <c r="AN20" s="246"/>
      <c r="AO20" s="246"/>
      <c r="AP20" s="246"/>
      <c r="AQ20" s="247"/>
      <c r="AR20" s="245"/>
      <c r="AS20" s="246"/>
      <c r="AT20" s="247"/>
      <c r="AU20" s="714">
        <f>IF($AZ$3="４週",SUM(P20:AQ20),IF($AZ$3="暦月",SUM(P20:AT20),""))</f>
        <v>0</v>
      </c>
      <c r="AV20" s="715"/>
      <c r="AW20" s="716" t="e">
        <f t="shared" si="1"/>
        <v>#VALUE!</v>
      </c>
      <c r="AX20" s="717"/>
      <c r="AY20" s="718"/>
      <c r="AZ20" s="719"/>
      <c r="BA20" s="719"/>
      <c r="BB20" s="719"/>
      <c r="BC20" s="719"/>
      <c r="BD20" s="720"/>
    </row>
    <row r="21" spans="1:56" ht="40.049999999999997" customHeight="1">
      <c r="A21" s="226"/>
      <c r="B21" s="244">
        <f t="shared" si="2"/>
        <v>8</v>
      </c>
      <c r="C21" s="704"/>
      <c r="D21" s="705"/>
      <c r="E21" s="706"/>
      <c r="F21" s="707"/>
      <c r="G21" s="708"/>
      <c r="H21" s="709"/>
      <c r="I21" s="709"/>
      <c r="J21" s="709"/>
      <c r="K21" s="710"/>
      <c r="L21" s="711"/>
      <c r="M21" s="712"/>
      <c r="N21" s="712"/>
      <c r="O21" s="713"/>
      <c r="P21" s="245"/>
      <c r="Q21" s="246"/>
      <c r="R21" s="246"/>
      <c r="S21" s="246"/>
      <c r="T21" s="246"/>
      <c r="U21" s="246"/>
      <c r="V21" s="247"/>
      <c r="W21" s="245"/>
      <c r="X21" s="246"/>
      <c r="Y21" s="246"/>
      <c r="Z21" s="246"/>
      <c r="AA21" s="246"/>
      <c r="AB21" s="246"/>
      <c r="AC21" s="247"/>
      <c r="AD21" s="245"/>
      <c r="AE21" s="246"/>
      <c r="AF21" s="246"/>
      <c r="AG21" s="246"/>
      <c r="AH21" s="246"/>
      <c r="AI21" s="246"/>
      <c r="AJ21" s="247"/>
      <c r="AK21" s="245"/>
      <c r="AL21" s="246"/>
      <c r="AM21" s="246"/>
      <c r="AN21" s="246"/>
      <c r="AO21" s="246"/>
      <c r="AP21" s="246"/>
      <c r="AQ21" s="247"/>
      <c r="AR21" s="245"/>
      <c r="AS21" s="246"/>
      <c r="AT21" s="247"/>
      <c r="AU21" s="714">
        <f t="shared" si="3"/>
        <v>0</v>
      </c>
      <c r="AV21" s="715"/>
      <c r="AW21" s="716" t="e">
        <f t="shared" si="1"/>
        <v>#VALUE!</v>
      </c>
      <c r="AX21" s="717"/>
      <c r="AY21" s="718"/>
      <c r="AZ21" s="719"/>
      <c r="BA21" s="719"/>
      <c r="BB21" s="719"/>
      <c r="BC21" s="719"/>
      <c r="BD21" s="720"/>
    </row>
    <row r="22" spans="1:56" ht="40.049999999999997" customHeight="1">
      <c r="A22" s="226"/>
      <c r="B22" s="244">
        <f t="shared" si="2"/>
        <v>9</v>
      </c>
      <c r="C22" s="704"/>
      <c r="D22" s="705"/>
      <c r="E22" s="706"/>
      <c r="F22" s="707"/>
      <c r="G22" s="708"/>
      <c r="H22" s="709"/>
      <c r="I22" s="709"/>
      <c r="J22" s="709"/>
      <c r="K22" s="710"/>
      <c r="L22" s="711"/>
      <c r="M22" s="712"/>
      <c r="N22" s="712"/>
      <c r="O22" s="713"/>
      <c r="P22" s="245"/>
      <c r="Q22" s="246"/>
      <c r="R22" s="246"/>
      <c r="S22" s="246"/>
      <c r="T22" s="246"/>
      <c r="U22" s="246"/>
      <c r="V22" s="247"/>
      <c r="W22" s="245"/>
      <c r="X22" s="246"/>
      <c r="Y22" s="246"/>
      <c r="Z22" s="246"/>
      <c r="AA22" s="246"/>
      <c r="AB22" s="246"/>
      <c r="AC22" s="247"/>
      <c r="AD22" s="245"/>
      <c r="AE22" s="246"/>
      <c r="AF22" s="246"/>
      <c r="AG22" s="246"/>
      <c r="AH22" s="246"/>
      <c r="AI22" s="246"/>
      <c r="AJ22" s="247"/>
      <c r="AK22" s="245"/>
      <c r="AL22" s="246"/>
      <c r="AM22" s="246"/>
      <c r="AN22" s="246"/>
      <c r="AO22" s="246"/>
      <c r="AP22" s="246"/>
      <c r="AQ22" s="247"/>
      <c r="AR22" s="245"/>
      <c r="AS22" s="246"/>
      <c r="AT22" s="247"/>
      <c r="AU22" s="714">
        <f t="shared" si="3"/>
        <v>0</v>
      </c>
      <c r="AV22" s="715"/>
      <c r="AW22" s="716" t="e">
        <f t="shared" si="1"/>
        <v>#VALUE!</v>
      </c>
      <c r="AX22" s="717"/>
      <c r="AY22" s="718"/>
      <c r="AZ22" s="719"/>
      <c r="BA22" s="719"/>
      <c r="BB22" s="719"/>
      <c r="BC22" s="719"/>
      <c r="BD22" s="720"/>
    </row>
    <row r="23" spans="1:56" ht="40.049999999999997" customHeight="1">
      <c r="A23" s="226"/>
      <c r="B23" s="244">
        <f t="shared" si="2"/>
        <v>10</v>
      </c>
      <c r="C23" s="704"/>
      <c r="D23" s="705"/>
      <c r="E23" s="706"/>
      <c r="F23" s="707"/>
      <c r="G23" s="708"/>
      <c r="H23" s="709"/>
      <c r="I23" s="709"/>
      <c r="J23" s="709"/>
      <c r="K23" s="710"/>
      <c r="L23" s="711"/>
      <c r="M23" s="712"/>
      <c r="N23" s="712"/>
      <c r="O23" s="713"/>
      <c r="P23" s="245"/>
      <c r="Q23" s="246"/>
      <c r="R23" s="246"/>
      <c r="S23" s="246"/>
      <c r="T23" s="246"/>
      <c r="U23" s="246"/>
      <c r="V23" s="247"/>
      <c r="W23" s="245"/>
      <c r="X23" s="246"/>
      <c r="Y23" s="246"/>
      <c r="Z23" s="246"/>
      <c r="AA23" s="246"/>
      <c r="AB23" s="246"/>
      <c r="AC23" s="247"/>
      <c r="AD23" s="245"/>
      <c r="AE23" s="246"/>
      <c r="AF23" s="246"/>
      <c r="AG23" s="246"/>
      <c r="AH23" s="246"/>
      <c r="AI23" s="246"/>
      <c r="AJ23" s="247"/>
      <c r="AK23" s="245"/>
      <c r="AL23" s="246"/>
      <c r="AM23" s="246"/>
      <c r="AN23" s="246"/>
      <c r="AO23" s="246"/>
      <c r="AP23" s="246"/>
      <c r="AQ23" s="247"/>
      <c r="AR23" s="245"/>
      <c r="AS23" s="246"/>
      <c r="AT23" s="247"/>
      <c r="AU23" s="714">
        <f t="shared" si="3"/>
        <v>0</v>
      </c>
      <c r="AV23" s="715"/>
      <c r="AW23" s="716" t="e">
        <f t="shared" si="1"/>
        <v>#VALUE!</v>
      </c>
      <c r="AX23" s="717"/>
      <c r="AY23" s="718"/>
      <c r="AZ23" s="719"/>
      <c r="BA23" s="719"/>
      <c r="BB23" s="719"/>
      <c r="BC23" s="719"/>
      <c r="BD23" s="720"/>
    </row>
    <row r="24" spans="1:56" ht="40.049999999999997" customHeight="1">
      <c r="A24" s="226"/>
      <c r="B24" s="244">
        <f t="shared" si="2"/>
        <v>11</v>
      </c>
      <c r="C24" s="704"/>
      <c r="D24" s="705"/>
      <c r="E24" s="706"/>
      <c r="F24" s="707"/>
      <c r="G24" s="708"/>
      <c r="H24" s="709"/>
      <c r="I24" s="709"/>
      <c r="J24" s="709"/>
      <c r="K24" s="710"/>
      <c r="L24" s="711"/>
      <c r="M24" s="712"/>
      <c r="N24" s="712"/>
      <c r="O24" s="713"/>
      <c r="P24" s="245"/>
      <c r="Q24" s="246"/>
      <c r="R24" s="246"/>
      <c r="S24" s="246"/>
      <c r="T24" s="246"/>
      <c r="U24" s="246"/>
      <c r="V24" s="247"/>
      <c r="W24" s="245"/>
      <c r="X24" s="246"/>
      <c r="Y24" s="246"/>
      <c r="Z24" s="246"/>
      <c r="AA24" s="246"/>
      <c r="AB24" s="246"/>
      <c r="AC24" s="247"/>
      <c r="AD24" s="245"/>
      <c r="AE24" s="246"/>
      <c r="AF24" s="246"/>
      <c r="AG24" s="246"/>
      <c r="AH24" s="246"/>
      <c r="AI24" s="246"/>
      <c r="AJ24" s="247"/>
      <c r="AK24" s="245"/>
      <c r="AL24" s="246"/>
      <c r="AM24" s="246"/>
      <c r="AN24" s="246"/>
      <c r="AO24" s="246"/>
      <c r="AP24" s="246"/>
      <c r="AQ24" s="247"/>
      <c r="AR24" s="245"/>
      <c r="AS24" s="246"/>
      <c r="AT24" s="247"/>
      <c r="AU24" s="714">
        <f t="shared" si="3"/>
        <v>0</v>
      </c>
      <c r="AV24" s="715"/>
      <c r="AW24" s="716" t="e">
        <f t="shared" si="1"/>
        <v>#VALUE!</v>
      </c>
      <c r="AX24" s="717"/>
      <c r="AY24" s="718"/>
      <c r="AZ24" s="719"/>
      <c r="BA24" s="719"/>
      <c r="BB24" s="719"/>
      <c r="BC24" s="719"/>
      <c r="BD24" s="720"/>
    </row>
    <row r="25" spans="1:56" ht="40.049999999999997" customHeight="1">
      <c r="A25" s="226"/>
      <c r="B25" s="244">
        <f t="shared" si="2"/>
        <v>12</v>
      </c>
      <c r="C25" s="704"/>
      <c r="D25" s="705"/>
      <c r="E25" s="706"/>
      <c r="F25" s="707"/>
      <c r="G25" s="708"/>
      <c r="H25" s="709"/>
      <c r="I25" s="709"/>
      <c r="J25" s="709"/>
      <c r="K25" s="710"/>
      <c r="L25" s="711"/>
      <c r="M25" s="712"/>
      <c r="N25" s="712"/>
      <c r="O25" s="713"/>
      <c r="P25" s="245"/>
      <c r="Q25" s="246"/>
      <c r="R25" s="246"/>
      <c r="S25" s="246"/>
      <c r="T25" s="246"/>
      <c r="U25" s="246"/>
      <c r="V25" s="247"/>
      <c r="W25" s="245"/>
      <c r="X25" s="246"/>
      <c r="Y25" s="246"/>
      <c r="Z25" s="246"/>
      <c r="AA25" s="246"/>
      <c r="AB25" s="246"/>
      <c r="AC25" s="247"/>
      <c r="AD25" s="245"/>
      <c r="AE25" s="246"/>
      <c r="AF25" s="246"/>
      <c r="AG25" s="246"/>
      <c r="AH25" s="246"/>
      <c r="AI25" s="246"/>
      <c r="AJ25" s="247"/>
      <c r="AK25" s="245"/>
      <c r="AL25" s="246"/>
      <c r="AM25" s="246"/>
      <c r="AN25" s="246"/>
      <c r="AO25" s="246"/>
      <c r="AP25" s="246"/>
      <c r="AQ25" s="247"/>
      <c r="AR25" s="245"/>
      <c r="AS25" s="246"/>
      <c r="AT25" s="247"/>
      <c r="AU25" s="714">
        <f t="shared" si="3"/>
        <v>0</v>
      </c>
      <c r="AV25" s="715"/>
      <c r="AW25" s="716" t="e">
        <f t="shared" si="1"/>
        <v>#VALUE!</v>
      </c>
      <c r="AX25" s="717"/>
      <c r="AY25" s="718"/>
      <c r="AZ25" s="719"/>
      <c r="BA25" s="719"/>
      <c r="BB25" s="719"/>
      <c r="BC25" s="719"/>
      <c r="BD25" s="720"/>
    </row>
    <row r="26" spans="1:56" ht="40.049999999999997" customHeight="1">
      <c r="A26" s="226"/>
      <c r="B26" s="244">
        <f t="shared" si="2"/>
        <v>13</v>
      </c>
      <c r="C26" s="704"/>
      <c r="D26" s="705"/>
      <c r="E26" s="706"/>
      <c r="F26" s="707"/>
      <c r="G26" s="708"/>
      <c r="H26" s="709"/>
      <c r="I26" s="709"/>
      <c r="J26" s="709"/>
      <c r="K26" s="710"/>
      <c r="L26" s="711"/>
      <c r="M26" s="712"/>
      <c r="N26" s="712"/>
      <c r="O26" s="713"/>
      <c r="P26" s="245"/>
      <c r="Q26" s="246"/>
      <c r="R26" s="246"/>
      <c r="S26" s="246"/>
      <c r="T26" s="246"/>
      <c r="U26" s="246"/>
      <c r="V26" s="247"/>
      <c r="W26" s="245"/>
      <c r="X26" s="246"/>
      <c r="Y26" s="246"/>
      <c r="Z26" s="246"/>
      <c r="AA26" s="246"/>
      <c r="AB26" s="246"/>
      <c r="AC26" s="247"/>
      <c r="AD26" s="245"/>
      <c r="AE26" s="246"/>
      <c r="AF26" s="246"/>
      <c r="AG26" s="246"/>
      <c r="AH26" s="246"/>
      <c r="AI26" s="246"/>
      <c r="AJ26" s="247"/>
      <c r="AK26" s="245"/>
      <c r="AL26" s="246"/>
      <c r="AM26" s="246"/>
      <c r="AN26" s="246"/>
      <c r="AO26" s="246"/>
      <c r="AP26" s="246"/>
      <c r="AQ26" s="247"/>
      <c r="AR26" s="245"/>
      <c r="AS26" s="246"/>
      <c r="AT26" s="247"/>
      <c r="AU26" s="714">
        <f t="shared" si="3"/>
        <v>0</v>
      </c>
      <c r="AV26" s="715"/>
      <c r="AW26" s="716" t="e">
        <f t="shared" si="1"/>
        <v>#VALUE!</v>
      </c>
      <c r="AX26" s="717"/>
      <c r="AY26" s="718"/>
      <c r="AZ26" s="719"/>
      <c r="BA26" s="719"/>
      <c r="BB26" s="719"/>
      <c r="BC26" s="719"/>
      <c r="BD26" s="720"/>
    </row>
    <row r="27" spans="1:56" ht="40.049999999999997" customHeight="1">
      <c r="A27" s="226"/>
      <c r="B27" s="244">
        <f t="shared" si="2"/>
        <v>14</v>
      </c>
      <c r="C27" s="704"/>
      <c r="D27" s="705"/>
      <c r="E27" s="706"/>
      <c r="F27" s="707"/>
      <c r="G27" s="708"/>
      <c r="H27" s="709"/>
      <c r="I27" s="709"/>
      <c r="J27" s="709"/>
      <c r="K27" s="710"/>
      <c r="L27" s="711"/>
      <c r="M27" s="712"/>
      <c r="N27" s="712"/>
      <c r="O27" s="713"/>
      <c r="P27" s="245"/>
      <c r="Q27" s="246"/>
      <c r="R27" s="246"/>
      <c r="S27" s="246"/>
      <c r="T27" s="246"/>
      <c r="U27" s="246"/>
      <c r="V27" s="247"/>
      <c r="W27" s="245"/>
      <c r="X27" s="246"/>
      <c r="Y27" s="246"/>
      <c r="Z27" s="246"/>
      <c r="AA27" s="246"/>
      <c r="AB27" s="246"/>
      <c r="AC27" s="247"/>
      <c r="AD27" s="245"/>
      <c r="AE27" s="246"/>
      <c r="AF27" s="246"/>
      <c r="AG27" s="246"/>
      <c r="AH27" s="246"/>
      <c r="AI27" s="246"/>
      <c r="AJ27" s="247"/>
      <c r="AK27" s="245"/>
      <c r="AL27" s="246"/>
      <c r="AM27" s="246"/>
      <c r="AN27" s="246"/>
      <c r="AO27" s="246"/>
      <c r="AP27" s="246"/>
      <c r="AQ27" s="247"/>
      <c r="AR27" s="245"/>
      <c r="AS27" s="246"/>
      <c r="AT27" s="247"/>
      <c r="AU27" s="714">
        <f t="shared" si="3"/>
        <v>0</v>
      </c>
      <c r="AV27" s="715"/>
      <c r="AW27" s="716" t="e">
        <f t="shared" si="1"/>
        <v>#VALUE!</v>
      </c>
      <c r="AX27" s="717"/>
      <c r="AY27" s="718"/>
      <c r="AZ27" s="719"/>
      <c r="BA27" s="719"/>
      <c r="BB27" s="719"/>
      <c r="BC27" s="719"/>
      <c r="BD27" s="720"/>
    </row>
    <row r="28" spans="1:56" ht="40.049999999999997" customHeight="1" thickBot="1">
      <c r="A28" s="226"/>
      <c r="B28" s="248">
        <f t="shared" si="2"/>
        <v>15</v>
      </c>
      <c r="C28" s="744"/>
      <c r="D28" s="745"/>
      <c r="E28" s="746"/>
      <c r="F28" s="747"/>
      <c r="G28" s="748"/>
      <c r="H28" s="749"/>
      <c r="I28" s="749"/>
      <c r="J28" s="749"/>
      <c r="K28" s="750"/>
      <c r="L28" s="751"/>
      <c r="M28" s="752"/>
      <c r="N28" s="752"/>
      <c r="O28" s="753"/>
      <c r="P28" s="249"/>
      <c r="Q28" s="250"/>
      <c r="R28" s="250"/>
      <c r="S28" s="250"/>
      <c r="T28" s="250"/>
      <c r="U28" s="250"/>
      <c r="V28" s="251"/>
      <c r="W28" s="249"/>
      <c r="X28" s="250"/>
      <c r="Y28" s="250"/>
      <c r="Z28" s="250"/>
      <c r="AA28" s="250"/>
      <c r="AB28" s="250"/>
      <c r="AC28" s="251"/>
      <c r="AD28" s="249"/>
      <c r="AE28" s="250"/>
      <c r="AF28" s="250"/>
      <c r="AG28" s="250"/>
      <c r="AH28" s="250"/>
      <c r="AI28" s="250"/>
      <c r="AJ28" s="251"/>
      <c r="AK28" s="249"/>
      <c r="AL28" s="250"/>
      <c r="AM28" s="250"/>
      <c r="AN28" s="250"/>
      <c r="AO28" s="250"/>
      <c r="AP28" s="250"/>
      <c r="AQ28" s="251"/>
      <c r="AR28" s="249"/>
      <c r="AS28" s="250"/>
      <c r="AT28" s="251"/>
      <c r="AU28" s="754">
        <f t="shared" si="3"/>
        <v>0</v>
      </c>
      <c r="AV28" s="755"/>
      <c r="AW28" s="756" t="e">
        <f t="shared" si="1"/>
        <v>#VALUE!</v>
      </c>
      <c r="AX28" s="757"/>
      <c r="AY28" s="735"/>
      <c r="AZ28" s="736"/>
      <c r="BA28" s="736"/>
      <c r="BB28" s="736"/>
      <c r="BC28" s="736"/>
      <c r="BD28" s="737"/>
    </row>
    <row r="29" spans="1:56" ht="20.25" customHeight="1">
      <c r="A29" s="226"/>
      <c r="B29" s="226"/>
      <c r="C29" s="252"/>
      <c r="D29" s="253"/>
      <c r="E29" s="254"/>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55"/>
      <c r="AD29" s="228"/>
      <c r="AE29" s="228"/>
      <c r="AF29" s="228"/>
      <c r="AG29" s="228"/>
      <c r="AH29" s="228"/>
      <c r="AI29" s="228"/>
      <c r="AJ29" s="228"/>
      <c r="AK29" s="228"/>
      <c r="AL29" s="228"/>
      <c r="AM29" s="228"/>
      <c r="AN29" s="228"/>
      <c r="AO29" s="228"/>
      <c r="AP29" s="228"/>
      <c r="AQ29" s="228"/>
      <c r="AR29" s="228"/>
      <c r="AS29" s="228"/>
      <c r="AT29" s="228"/>
      <c r="AU29" s="228"/>
      <c r="AV29" s="226"/>
      <c r="AW29" s="226"/>
      <c r="AX29" s="226"/>
      <c r="AY29" s="226"/>
      <c r="AZ29" s="226"/>
      <c r="BA29" s="226"/>
      <c r="BB29" s="226"/>
      <c r="BC29" s="226"/>
      <c r="BD29" s="226"/>
    </row>
    <row r="30" spans="1:56" ht="20.25" customHeight="1">
      <c r="A30" s="226"/>
      <c r="B30" s="256" t="s">
        <v>364</v>
      </c>
      <c r="C30" s="256"/>
      <c r="D30" s="256"/>
      <c r="E30" s="256"/>
      <c r="F30" s="256"/>
      <c r="G30" s="256"/>
      <c r="H30" s="256"/>
      <c r="I30" s="256"/>
      <c r="J30" s="256"/>
      <c r="K30" s="256"/>
      <c r="L30" s="257"/>
      <c r="M30" s="256"/>
      <c r="N30" s="256"/>
      <c r="O30" s="256"/>
      <c r="P30" s="256"/>
      <c r="Q30" s="256"/>
      <c r="R30" s="256"/>
      <c r="S30" s="256"/>
      <c r="T30" s="256" t="s">
        <v>365</v>
      </c>
      <c r="U30" s="256"/>
      <c r="V30" s="256"/>
      <c r="W30" s="256"/>
      <c r="X30" s="256"/>
      <c r="Y30" s="256"/>
      <c r="Z30" s="25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row>
    <row r="31" spans="1:56" ht="20.25" customHeight="1">
      <c r="A31" s="226"/>
      <c r="B31" s="256"/>
      <c r="C31" s="738" t="s">
        <v>366</v>
      </c>
      <c r="D31" s="738"/>
      <c r="E31" s="738" t="s">
        <v>367</v>
      </c>
      <c r="F31" s="738"/>
      <c r="G31" s="738"/>
      <c r="H31" s="738"/>
      <c r="I31" s="256"/>
      <c r="J31" s="740" t="s">
        <v>368</v>
      </c>
      <c r="K31" s="740"/>
      <c r="L31" s="740"/>
      <c r="M31" s="740"/>
      <c r="N31" s="222"/>
      <c r="O31" s="222"/>
      <c r="P31" s="259" t="s">
        <v>369</v>
      </c>
      <c r="Q31" s="259"/>
      <c r="R31" s="256"/>
      <c r="S31" s="256"/>
      <c r="T31" s="741" t="s">
        <v>370</v>
      </c>
      <c r="U31" s="742"/>
      <c r="V31" s="741" t="s">
        <v>371</v>
      </c>
      <c r="W31" s="743"/>
      <c r="X31" s="743"/>
      <c r="Y31" s="742"/>
      <c r="Z31" s="25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row>
    <row r="32" spans="1:56" ht="20.25" customHeight="1">
      <c r="A32" s="226"/>
      <c r="B32" s="256"/>
      <c r="C32" s="739"/>
      <c r="D32" s="739"/>
      <c r="E32" s="739" t="s">
        <v>372</v>
      </c>
      <c r="F32" s="739"/>
      <c r="G32" s="739" t="s">
        <v>373</v>
      </c>
      <c r="H32" s="739"/>
      <c r="I32" s="256"/>
      <c r="J32" s="739" t="s">
        <v>372</v>
      </c>
      <c r="K32" s="739"/>
      <c r="L32" s="739" t="s">
        <v>373</v>
      </c>
      <c r="M32" s="739"/>
      <c r="N32" s="222"/>
      <c r="O32" s="222"/>
      <c r="P32" s="259" t="s">
        <v>374</v>
      </c>
      <c r="Q32" s="259"/>
      <c r="R32" s="256"/>
      <c r="S32" s="256"/>
      <c r="T32" s="741" t="s">
        <v>375</v>
      </c>
      <c r="U32" s="742"/>
      <c r="V32" s="741" t="s">
        <v>376</v>
      </c>
      <c r="W32" s="743"/>
      <c r="X32" s="743"/>
      <c r="Y32" s="742"/>
      <c r="Z32" s="260"/>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row>
    <row r="33" spans="1:56" ht="20.25" customHeight="1">
      <c r="A33" s="226"/>
      <c r="B33" s="256"/>
      <c r="C33" s="741" t="s">
        <v>375</v>
      </c>
      <c r="D33" s="742"/>
      <c r="E33" s="758">
        <f>SUMIFS($AU$14:$AV$28,$C$14:$D$28,"介護支援専門員",$E$14:$F$28,"A")</f>
        <v>0</v>
      </c>
      <c r="F33" s="759"/>
      <c r="G33" s="760">
        <f>SUMIFS($AW$14:$AX$28,$C$14:$D$28,"介護支援専門員",$E$14:$F$28,"A")</f>
        <v>0</v>
      </c>
      <c r="H33" s="761"/>
      <c r="I33" s="261"/>
      <c r="J33" s="762">
        <v>0</v>
      </c>
      <c r="K33" s="763"/>
      <c r="L33" s="762">
        <v>0</v>
      </c>
      <c r="M33" s="763"/>
      <c r="N33" s="262"/>
      <c r="O33" s="262"/>
      <c r="P33" s="762">
        <v>0</v>
      </c>
      <c r="Q33" s="763"/>
      <c r="R33" s="256"/>
      <c r="S33" s="256"/>
      <c r="T33" s="741" t="s">
        <v>377</v>
      </c>
      <c r="U33" s="742"/>
      <c r="V33" s="741" t="s">
        <v>378</v>
      </c>
      <c r="W33" s="743"/>
      <c r="X33" s="743"/>
      <c r="Y33" s="742"/>
      <c r="Z33" s="263"/>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row>
    <row r="34" spans="1:56" ht="20.25" customHeight="1">
      <c r="A34" s="226"/>
      <c r="B34" s="256"/>
      <c r="C34" s="741" t="s">
        <v>377</v>
      </c>
      <c r="D34" s="742"/>
      <c r="E34" s="758">
        <f>SUMIFS($AU$14:$AV$28,$C$14:$D$28,"介護支援専門員",$E$14:$F$28,"B")</f>
        <v>0</v>
      </c>
      <c r="F34" s="759"/>
      <c r="G34" s="760">
        <f>SUMIFS($AW$14:$AX$28,$C$14:$D$28,"介護支援専門員",$E$14:$F$28,"B")</f>
        <v>0</v>
      </c>
      <c r="H34" s="761"/>
      <c r="I34" s="261"/>
      <c r="J34" s="762">
        <v>0</v>
      </c>
      <c r="K34" s="763"/>
      <c r="L34" s="762">
        <v>0</v>
      </c>
      <c r="M34" s="763"/>
      <c r="N34" s="262"/>
      <c r="O34" s="262"/>
      <c r="P34" s="762">
        <v>0</v>
      </c>
      <c r="Q34" s="763"/>
      <c r="R34" s="256"/>
      <c r="S34" s="256"/>
      <c r="T34" s="741" t="s">
        <v>379</v>
      </c>
      <c r="U34" s="742"/>
      <c r="V34" s="741" t="s">
        <v>380</v>
      </c>
      <c r="W34" s="743"/>
      <c r="X34" s="743"/>
      <c r="Y34" s="742"/>
      <c r="Z34" s="263"/>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row>
    <row r="35" spans="1:56" ht="20.25" customHeight="1">
      <c r="A35" s="226"/>
      <c r="B35" s="256"/>
      <c r="C35" s="741" t="s">
        <v>379</v>
      </c>
      <c r="D35" s="742"/>
      <c r="E35" s="758">
        <f>SUMIFS($AU$14:$AV$28,$C$14:$D$28,"介護支援専門員",$E$14:$F$28,"C")</f>
        <v>0</v>
      </c>
      <c r="F35" s="759"/>
      <c r="G35" s="760">
        <f>SUMIFS($AW$14:$AX$28,$C$14:$D$28,"介護支援専門員",$E$14:$F$28,"C")</f>
        <v>0</v>
      </c>
      <c r="H35" s="761"/>
      <c r="I35" s="261"/>
      <c r="J35" s="762">
        <v>0</v>
      </c>
      <c r="K35" s="763"/>
      <c r="L35" s="764">
        <v>0</v>
      </c>
      <c r="M35" s="765"/>
      <c r="N35" s="262"/>
      <c r="O35" s="262"/>
      <c r="P35" s="758" t="s">
        <v>381</v>
      </c>
      <c r="Q35" s="759"/>
      <c r="R35" s="256"/>
      <c r="S35" s="256"/>
      <c r="T35" s="741" t="s">
        <v>382</v>
      </c>
      <c r="U35" s="742"/>
      <c r="V35" s="741" t="s">
        <v>383</v>
      </c>
      <c r="W35" s="743"/>
      <c r="X35" s="743"/>
      <c r="Y35" s="742"/>
      <c r="Z35" s="264"/>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row>
    <row r="36" spans="1:56" ht="20.25" customHeight="1">
      <c r="A36" s="226"/>
      <c r="B36" s="256"/>
      <c r="C36" s="741" t="s">
        <v>382</v>
      </c>
      <c r="D36" s="742"/>
      <c r="E36" s="758">
        <f>SUMIFS($AU$14:$AV$28,$C$14:$D$28,"介護支援専門員",$E$14:$F$28,"D")</f>
        <v>0</v>
      </c>
      <c r="F36" s="759"/>
      <c r="G36" s="760">
        <f>SUMIFS($AW$14:$AX$28,$C$14:$D$28,"介護支援専門員",$E$14:$F$28,"D")</f>
        <v>0</v>
      </c>
      <c r="H36" s="761"/>
      <c r="I36" s="261"/>
      <c r="J36" s="762">
        <v>0</v>
      </c>
      <c r="K36" s="763"/>
      <c r="L36" s="764">
        <v>0</v>
      </c>
      <c r="M36" s="765"/>
      <c r="N36" s="262"/>
      <c r="O36" s="262"/>
      <c r="P36" s="758" t="s">
        <v>381</v>
      </c>
      <c r="Q36" s="759"/>
      <c r="R36" s="256"/>
      <c r="S36" s="256"/>
      <c r="T36" s="256"/>
      <c r="U36" s="767"/>
      <c r="V36" s="767"/>
      <c r="W36" s="768"/>
      <c r="X36" s="768"/>
      <c r="Y36" s="265"/>
      <c r="Z36" s="265"/>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row>
    <row r="37" spans="1:56" ht="20.25" customHeight="1">
      <c r="A37" s="226"/>
      <c r="B37" s="256"/>
      <c r="C37" s="741" t="s">
        <v>384</v>
      </c>
      <c r="D37" s="742"/>
      <c r="E37" s="758">
        <f>SUM(E33:F36)</f>
        <v>0</v>
      </c>
      <c r="F37" s="759"/>
      <c r="G37" s="760">
        <f>SUM(G33:H36)</f>
        <v>0</v>
      </c>
      <c r="H37" s="761"/>
      <c r="I37" s="261"/>
      <c r="J37" s="758">
        <f>SUM(J33:K36)</f>
        <v>0</v>
      </c>
      <c r="K37" s="759"/>
      <c r="L37" s="758">
        <f>SUM(L33:M36)</f>
        <v>0</v>
      </c>
      <c r="M37" s="759"/>
      <c r="N37" s="262"/>
      <c r="O37" s="262"/>
      <c r="P37" s="758">
        <f>SUM(P33:Q34)</f>
        <v>0</v>
      </c>
      <c r="Q37" s="759"/>
      <c r="R37" s="256"/>
      <c r="S37" s="256"/>
      <c r="T37" s="256"/>
      <c r="U37" s="767"/>
      <c r="V37" s="767"/>
      <c r="W37" s="768"/>
      <c r="X37" s="768"/>
      <c r="Y37" s="266"/>
      <c r="Z37" s="266"/>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row>
    <row r="38" spans="1:56" ht="20.25" customHeight="1">
      <c r="A38" s="226"/>
      <c r="B38" s="256"/>
      <c r="C38" s="256"/>
      <c r="D38" s="256"/>
      <c r="E38" s="256"/>
      <c r="F38" s="256"/>
      <c r="G38" s="256"/>
      <c r="H38" s="256"/>
      <c r="I38" s="256"/>
      <c r="J38" s="256"/>
      <c r="K38" s="256"/>
      <c r="L38" s="257"/>
      <c r="M38" s="256"/>
      <c r="N38" s="256"/>
      <c r="O38" s="256"/>
      <c r="P38" s="256"/>
      <c r="Q38" s="256"/>
      <c r="R38" s="256"/>
      <c r="S38" s="256"/>
      <c r="T38" s="256"/>
      <c r="U38" s="258"/>
      <c r="V38" s="258"/>
      <c r="W38" s="258"/>
      <c r="X38" s="258"/>
      <c r="Y38" s="258"/>
      <c r="Z38" s="25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row>
    <row r="39" spans="1:56" ht="20.25" customHeight="1">
      <c r="A39" s="226"/>
      <c r="B39" s="256"/>
      <c r="C39" s="257" t="s">
        <v>385</v>
      </c>
      <c r="D39" s="256"/>
      <c r="E39" s="256"/>
      <c r="F39" s="256"/>
      <c r="G39" s="256"/>
      <c r="H39" s="256"/>
      <c r="I39" s="267" t="s">
        <v>386</v>
      </c>
      <c r="J39" s="775" t="s">
        <v>387</v>
      </c>
      <c r="K39" s="776"/>
      <c r="L39" s="268"/>
      <c r="M39" s="267"/>
      <c r="N39" s="256"/>
      <c r="O39" s="256"/>
      <c r="P39" s="256"/>
      <c r="Q39" s="256"/>
      <c r="R39" s="256"/>
      <c r="S39" s="256"/>
      <c r="T39" s="256"/>
      <c r="U39" s="269"/>
      <c r="V39" s="258"/>
      <c r="W39" s="258"/>
      <c r="X39" s="258"/>
      <c r="Y39" s="258"/>
      <c r="Z39" s="25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row>
    <row r="40" spans="1:56" ht="20.25" customHeight="1">
      <c r="A40" s="226"/>
      <c r="B40" s="256"/>
      <c r="C40" s="256" t="s">
        <v>388</v>
      </c>
      <c r="D40" s="256"/>
      <c r="E40" s="256"/>
      <c r="F40" s="256"/>
      <c r="G40" s="256"/>
      <c r="H40" s="256" t="s">
        <v>389</v>
      </c>
      <c r="I40" s="256"/>
      <c r="J40" s="256"/>
      <c r="K40" s="256"/>
      <c r="L40" s="257"/>
      <c r="M40" s="256"/>
      <c r="N40" s="256"/>
      <c r="O40" s="256"/>
      <c r="P40" s="256"/>
      <c r="Q40" s="256"/>
      <c r="R40" s="256"/>
      <c r="S40" s="256"/>
      <c r="T40" s="256"/>
      <c r="U40" s="258"/>
      <c r="V40" s="258"/>
      <c r="W40" s="258"/>
      <c r="X40" s="258"/>
      <c r="Y40" s="258"/>
      <c r="Z40" s="25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row>
    <row r="41" spans="1:56" ht="20.25" customHeight="1">
      <c r="A41" s="226"/>
      <c r="B41" s="256"/>
      <c r="C41" s="256" t="str">
        <f>IF($J$39="週","対象時間数（週平均）","対象時間数（当月合計）")</f>
        <v>対象時間数（週平均）</v>
      </c>
      <c r="D41" s="256"/>
      <c r="E41" s="256"/>
      <c r="F41" s="256"/>
      <c r="G41" s="256"/>
      <c r="H41" s="256" t="str">
        <f>IF($J$39="週","週に勤務すべき時間数","当月に勤務すべき時間数")</f>
        <v>週に勤務すべき時間数</v>
      </c>
      <c r="I41" s="256"/>
      <c r="J41" s="256"/>
      <c r="K41" s="256"/>
      <c r="L41" s="257"/>
      <c r="M41" s="739" t="s">
        <v>390</v>
      </c>
      <c r="N41" s="739"/>
      <c r="O41" s="739"/>
      <c r="P41" s="739"/>
      <c r="Q41" s="256"/>
      <c r="R41" s="256"/>
      <c r="S41" s="256"/>
      <c r="T41" s="256"/>
      <c r="U41" s="258"/>
      <c r="V41" s="258"/>
      <c r="W41" s="258"/>
      <c r="X41" s="258"/>
      <c r="Y41" s="258"/>
      <c r="Z41" s="25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row>
    <row r="42" spans="1:56" ht="20.25" customHeight="1">
      <c r="A42" s="226"/>
      <c r="B42" s="256"/>
      <c r="C42" s="777">
        <f>IF($J$39="週",L37,J37)</f>
        <v>0</v>
      </c>
      <c r="D42" s="778"/>
      <c r="E42" s="778"/>
      <c r="F42" s="779"/>
      <c r="G42" s="270" t="s">
        <v>391</v>
      </c>
      <c r="H42" s="741">
        <f>IF($J$39="週",$AV$5,$AZ$5)</f>
        <v>0</v>
      </c>
      <c r="I42" s="743"/>
      <c r="J42" s="743"/>
      <c r="K42" s="742"/>
      <c r="L42" s="270" t="s">
        <v>392</v>
      </c>
      <c r="M42" s="769" t="e">
        <f>ROUNDDOWN(C42/H42,1)</f>
        <v>#DIV/0!</v>
      </c>
      <c r="N42" s="770"/>
      <c r="O42" s="770"/>
      <c r="P42" s="771"/>
      <c r="Q42" s="256"/>
      <c r="R42" s="256"/>
      <c r="S42" s="256"/>
      <c r="T42" s="256"/>
      <c r="U42" s="766"/>
      <c r="V42" s="766"/>
      <c r="W42" s="766"/>
      <c r="X42" s="766"/>
      <c r="Y42" s="263"/>
      <c r="Z42" s="25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row>
    <row r="43" spans="1:56" ht="20.25" customHeight="1">
      <c r="A43" s="226"/>
      <c r="B43" s="256"/>
      <c r="C43" s="256"/>
      <c r="D43" s="256"/>
      <c r="E43" s="256"/>
      <c r="F43" s="256"/>
      <c r="G43" s="256"/>
      <c r="H43" s="256"/>
      <c r="I43" s="256"/>
      <c r="J43" s="256"/>
      <c r="K43" s="256"/>
      <c r="L43" s="257"/>
      <c r="M43" s="256" t="s">
        <v>393</v>
      </c>
      <c r="N43" s="256"/>
      <c r="O43" s="256"/>
      <c r="P43" s="256"/>
      <c r="Q43" s="256"/>
      <c r="R43" s="256"/>
      <c r="S43" s="256"/>
      <c r="T43" s="256"/>
      <c r="U43" s="258"/>
      <c r="V43" s="258"/>
      <c r="W43" s="258"/>
      <c r="X43" s="258"/>
      <c r="Y43" s="258"/>
      <c r="Z43" s="25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row>
    <row r="44" spans="1:56" ht="20.25" customHeight="1">
      <c r="A44" s="226"/>
      <c r="B44" s="256"/>
      <c r="C44" s="256" t="s">
        <v>394</v>
      </c>
      <c r="D44" s="256"/>
      <c r="E44" s="256"/>
      <c r="F44" s="256"/>
      <c r="G44" s="256"/>
      <c r="H44" s="256"/>
      <c r="I44" s="256"/>
      <c r="J44" s="256"/>
      <c r="K44" s="256"/>
      <c r="L44" s="257"/>
      <c r="M44" s="256"/>
      <c r="N44" s="256"/>
      <c r="O44" s="256"/>
      <c r="P44" s="256"/>
      <c r="Q44" s="256"/>
      <c r="R44" s="256"/>
      <c r="S44" s="256"/>
      <c r="T44" s="256"/>
      <c r="U44" s="256"/>
      <c r="V44" s="271"/>
      <c r="W44" s="272"/>
      <c r="X44" s="272"/>
      <c r="Y44" s="256"/>
      <c r="Z44" s="256"/>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row>
    <row r="45" spans="1:56" ht="20.25" customHeight="1">
      <c r="A45" s="226"/>
      <c r="B45" s="256"/>
      <c r="C45" s="256" t="s">
        <v>369</v>
      </c>
      <c r="D45" s="256"/>
      <c r="E45" s="256"/>
      <c r="F45" s="256"/>
      <c r="G45" s="256"/>
      <c r="H45" s="256"/>
      <c r="I45" s="256"/>
      <c r="J45" s="256"/>
      <c r="K45" s="256"/>
      <c r="L45" s="257"/>
      <c r="M45" s="270"/>
      <c r="N45" s="270"/>
      <c r="O45" s="270"/>
      <c r="P45" s="270"/>
      <c r="Q45" s="256"/>
      <c r="R45" s="256"/>
      <c r="S45" s="256"/>
      <c r="T45" s="256"/>
      <c r="U45" s="256"/>
      <c r="V45" s="271"/>
      <c r="W45" s="272"/>
      <c r="X45" s="272"/>
      <c r="Y45" s="256"/>
      <c r="Z45" s="256"/>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row>
    <row r="46" spans="1:56" ht="20.25" customHeight="1">
      <c r="A46" s="226"/>
      <c r="B46" s="256"/>
      <c r="C46" s="222" t="s">
        <v>395</v>
      </c>
      <c r="D46" s="222"/>
      <c r="E46" s="222"/>
      <c r="F46" s="222"/>
      <c r="G46" s="222"/>
      <c r="H46" s="256" t="s">
        <v>396</v>
      </c>
      <c r="I46" s="222"/>
      <c r="J46" s="222"/>
      <c r="K46" s="222"/>
      <c r="L46" s="222"/>
      <c r="M46" s="739" t="s">
        <v>384</v>
      </c>
      <c r="N46" s="739"/>
      <c r="O46" s="739"/>
      <c r="P46" s="739"/>
      <c r="Q46" s="256"/>
      <c r="R46" s="256"/>
      <c r="S46" s="256"/>
      <c r="T46" s="256"/>
      <c r="U46" s="256"/>
      <c r="V46" s="271"/>
      <c r="W46" s="272"/>
      <c r="X46" s="272"/>
      <c r="Y46" s="256"/>
      <c r="Z46" s="256"/>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row>
    <row r="47" spans="1:56" ht="20.25" customHeight="1">
      <c r="A47" s="226"/>
      <c r="B47" s="256"/>
      <c r="C47" s="741">
        <f>P37</f>
        <v>0</v>
      </c>
      <c r="D47" s="743"/>
      <c r="E47" s="743"/>
      <c r="F47" s="742"/>
      <c r="G47" s="270" t="s">
        <v>397</v>
      </c>
      <c r="H47" s="769" t="e">
        <f>M42</f>
        <v>#DIV/0!</v>
      </c>
      <c r="I47" s="770"/>
      <c r="J47" s="770"/>
      <c r="K47" s="771"/>
      <c r="L47" s="270" t="s">
        <v>398</v>
      </c>
      <c r="M47" s="772" t="e">
        <f>ROUNDDOWN(C47+H47,1)</f>
        <v>#DIV/0!</v>
      </c>
      <c r="N47" s="773"/>
      <c r="O47" s="773"/>
      <c r="P47" s="774"/>
      <c r="Q47" s="256"/>
      <c r="R47" s="256"/>
      <c r="S47" s="256"/>
      <c r="T47" s="256"/>
      <c r="U47" s="256"/>
      <c r="V47" s="271"/>
      <c r="W47" s="272"/>
      <c r="X47" s="272"/>
      <c r="Y47" s="256"/>
      <c r="Z47" s="256"/>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row>
    <row r="48" spans="1:56" ht="20.25" customHeight="1">
      <c r="A48" s="226"/>
      <c r="B48" s="256"/>
      <c r="C48" s="256"/>
      <c r="D48" s="256"/>
      <c r="E48" s="256"/>
      <c r="F48" s="256"/>
      <c r="G48" s="256"/>
      <c r="H48" s="256"/>
      <c r="I48" s="256"/>
      <c r="J48" s="256"/>
      <c r="K48" s="256"/>
      <c r="L48" s="256"/>
      <c r="M48" s="256"/>
      <c r="N48" s="257"/>
      <c r="O48" s="256"/>
      <c r="P48" s="256"/>
      <c r="Q48" s="256"/>
      <c r="R48" s="256"/>
      <c r="S48" s="256"/>
      <c r="T48" s="256"/>
      <c r="U48" s="256"/>
      <c r="V48" s="271"/>
      <c r="W48" s="272"/>
      <c r="X48" s="272"/>
      <c r="Y48" s="256"/>
      <c r="Z48" s="256"/>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row>
    <row r="49" spans="1:58" ht="20.25" customHeight="1">
      <c r="C49" s="273"/>
      <c r="D49" s="273"/>
      <c r="E49" s="274"/>
      <c r="F49" s="274"/>
      <c r="G49" s="274"/>
      <c r="H49" s="274"/>
      <c r="I49" s="274"/>
      <c r="J49" s="274"/>
      <c r="K49" s="274"/>
      <c r="L49" s="274"/>
      <c r="M49" s="274"/>
      <c r="N49" s="274"/>
      <c r="O49" s="274"/>
      <c r="P49" s="274"/>
      <c r="Q49" s="274"/>
      <c r="R49" s="274"/>
      <c r="S49" s="274"/>
      <c r="T49" s="273"/>
      <c r="U49" s="274"/>
      <c r="V49" s="274"/>
      <c r="W49" s="274"/>
      <c r="X49" s="274"/>
      <c r="Y49" s="274"/>
      <c r="Z49" s="274"/>
      <c r="AA49" s="274"/>
      <c r="AB49" s="274"/>
      <c r="AC49" s="274"/>
      <c r="AD49" s="274"/>
      <c r="AE49" s="274"/>
      <c r="AF49" s="274"/>
      <c r="AJ49" s="275"/>
      <c r="AK49" s="276"/>
      <c r="AL49" s="276"/>
      <c r="AM49" s="274"/>
      <c r="AN49" s="274"/>
      <c r="AO49" s="274"/>
      <c r="AP49" s="274"/>
      <c r="AQ49" s="274"/>
      <c r="AR49" s="274"/>
      <c r="AS49" s="274"/>
      <c r="AT49" s="274"/>
      <c r="AU49" s="274"/>
      <c r="AV49" s="274"/>
      <c r="AW49" s="274"/>
      <c r="AX49" s="274"/>
      <c r="AY49" s="274"/>
      <c r="AZ49" s="274"/>
      <c r="BA49" s="274"/>
      <c r="BB49" s="274"/>
      <c r="BC49" s="274"/>
      <c r="BD49" s="274"/>
      <c r="BE49" s="276"/>
    </row>
    <row r="50" spans="1:58" ht="20.25" customHeight="1">
      <c r="A50" s="274"/>
      <c r="B50" s="274"/>
      <c r="C50" s="273"/>
      <c r="D50" s="273"/>
      <c r="E50" s="274"/>
      <c r="F50" s="274"/>
      <c r="G50" s="274"/>
      <c r="H50" s="274"/>
      <c r="I50" s="274"/>
      <c r="J50" s="274"/>
      <c r="K50" s="274"/>
      <c r="L50" s="274"/>
      <c r="M50" s="274"/>
      <c r="N50" s="274"/>
      <c r="O50" s="274"/>
      <c r="P50" s="274"/>
      <c r="Q50" s="274"/>
      <c r="R50" s="274"/>
      <c r="S50" s="274"/>
      <c r="T50" s="274"/>
      <c r="U50" s="273"/>
      <c r="V50" s="274"/>
      <c r="W50" s="274"/>
      <c r="X50" s="274"/>
      <c r="Y50" s="274"/>
      <c r="Z50" s="274"/>
      <c r="AA50" s="274"/>
      <c r="AB50" s="274"/>
      <c r="AC50" s="274"/>
      <c r="AD50" s="274"/>
      <c r="AE50" s="274"/>
      <c r="AF50" s="274"/>
      <c r="AG50" s="274"/>
      <c r="AK50" s="275"/>
      <c r="AL50" s="276"/>
      <c r="AM50" s="276"/>
      <c r="AN50" s="274"/>
      <c r="AO50" s="274"/>
      <c r="AP50" s="274"/>
      <c r="AQ50" s="274"/>
      <c r="AR50" s="274"/>
      <c r="AS50" s="274"/>
      <c r="AT50" s="274"/>
      <c r="AU50" s="274"/>
      <c r="AV50" s="274"/>
      <c r="AW50" s="274"/>
      <c r="AX50" s="274"/>
      <c r="AY50" s="274"/>
      <c r="AZ50" s="274"/>
      <c r="BA50" s="274"/>
      <c r="BB50" s="274"/>
      <c r="BC50" s="274"/>
      <c r="BD50" s="274"/>
      <c r="BE50" s="274"/>
      <c r="BF50" s="276"/>
    </row>
    <row r="51" spans="1:58" ht="20.25" customHeight="1">
      <c r="A51" s="274"/>
      <c r="B51" s="274"/>
      <c r="C51" s="274"/>
      <c r="D51" s="273"/>
      <c r="E51" s="274"/>
      <c r="F51" s="274"/>
      <c r="G51" s="274"/>
      <c r="H51" s="274"/>
      <c r="I51" s="274"/>
      <c r="J51" s="274"/>
      <c r="K51" s="274"/>
      <c r="L51" s="274"/>
      <c r="M51" s="274"/>
      <c r="N51" s="274"/>
      <c r="O51" s="274"/>
      <c r="P51" s="274"/>
      <c r="Q51" s="274"/>
      <c r="R51" s="274"/>
      <c r="S51" s="274"/>
      <c r="T51" s="274"/>
      <c r="U51" s="273"/>
      <c r="V51" s="274"/>
      <c r="W51" s="274"/>
      <c r="X51" s="274"/>
      <c r="Y51" s="274"/>
      <c r="Z51" s="274"/>
      <c r="AA51" s="274"/>
      <c r="AB51" s="274"/>
      <c r="AC51" s="274"/>
      <c r="AD51" s="274"/>
      <c r="AE51" s="274"/>
      <c r="AF51" s="274"/>
      <c r="AG51" s="274"/>
      <c r="AK51" s="275"/>
      <c r="AL51" s="276"/>
      <c r="AM51" s="276"/>
      <c r="AN51" s="274"/>
      <c r="AO51" s="274"/>
      <c r="AP51" s="274"/>
      <c r="AQ51" s="274"/>
      <c r="AR51" s="274"/>
      <c r="AS51" s="274"/>
      <c r="AT51" s="274"/>
      <c r="AU51" s="274"/>
      <c r="AV51" s="274"/>
      <c r="AW51" s="274"/>
      <c r="AX51" s="274"/>
      <c r="AY51" s="274"/>
      <c r="AZ51" s="274"/>
      <c r="BA51" s="274"/>
      <c r="BB51" s="274"/>
      <c r="BC51" s="274"/>
      <c r="BD51" s="274"/>
      <c r="BE51" s="274"/>
      <c r="BF51" s="276"/>
    </row>
    <row r="52" spans="1:58" ht="20.25" customHeight="1">
      <c r="A52" s="274"/>
      <c r="B52" s="274"/>
      <c r="C52" s="273"/>
      <c r="D52" s="273"/>
      <c r="E52" s="274"/>
      <c r="F52" s="274"/>
      <c r="G52" s="274"/>
      <c r="H52" s="274"/>
      <c r="I52" s="274"/>
      <c r="J52" s="274"/>
      <c r="K52" s="274"/>
      <c r="L52" s="274"/>
      <c r="M52" s="274"/>
      <c r="N52" s="274"/>
      <c r="O52" s="274"/>
      <c r="P52" s="274"/>
      <c r="Q52" s="274"/>
      <c r="R52" s="274"/>
      <c r="S52" s="274"/>
      <c r="T52" s="274"/>
      <c r="U52" s="273"/>
      <c r="V52" s="274"/>
      <c r="W52" s="274"/>
      <c r="X52" s="274"/>
      <c r="Y52" s="274"/>
      <c r="Z52" s="274"/>
      <c r="AA52" s="274"/>
      <c r="AB52" s="274"/>
      <c r="AC52" s="274"/>
      <c r="AD52" s="274"/>
      <c r="AE52" s="274"/>
      <c r="AF52" s="274"/>
      <c r="AG52" s="274"/>
      <c r="AK52" s="275"/>
      <c r="AL52" s="276"/>
      <c r="AM52" s="276"/>
      <c r="AN52" s="274"/>
      <c r="AO52" s="274"/>
      <c r="AP52" s="274"/>
      <c r="AQ52" s="274"/>
      <c r="AR52" s="274"/>
      <c r="AS52" s="274"/>
      <c r="AT52" s="274"/>
      <c r="AU52" s="274"/>
      <c r="AV52" s="274"/>
      <c r="AW52" s="274"/>
      <c r="AX52" s="274"/>
      <c r="AY52" s="274"/>
      <c r="AZ52" s="274"/>
      <c r="BA52" s="274"/>
      <c r="BB52" s="274"/>
      <c r="BC52" s="274"/>
      <c r="BD52" s="274"/>
      <c r="BE52" s="274"/>
      <c r="BF52" s="276"/>
    </row>
    <row r="53" spans="1:58" ht="20.25" customHeight="1">
      <c r="C53" s="275"/>
      <c r="D53" s="275"/>
      <c r="E53" s="275"/>
      <c r="F53" s="275"/>
      <c r="G53" s="275"/>
      <c r="H53" s="275"/>
      <c r="I53" s="275"/>
      <c r="J53" s="275"/>
      <c r="K53" s="275"/>
      <c r="L53" s="275"/>
      <c r="M53" s="275"/>
      <c r="N53" s="275"/>
      <c r="O53" s="275"/>
      <c r="P53" s="275"/>
      <c r="Q53" s="275"/>
      <c r="R53" s="275"/>
      <c r="S53" s="275"/>
      <c r="T53" s="275"/>
      <c r="U53" s="276"/>
      <c r="V53" s="276"/>
      <c r="W53" s="275"/>
      <c r="X53" s="275"/>
      <c r="Y53" s="275"/>
      <c r="Z53" s="275"/>
      <c r="AA53" s="275"/>
      <c r="AB53" s="275"/>
      <c r="AC53" s="275"/>
      <c r="AD53" s="275"/>
      <c r="AE53" s="275"/>
      <c r="AF53" s="275"/>
      <c r="AG53" s="275"/>
      <c r="AH53" s="275"/>
      <c r="AI53" s="275"/>
      <c r="AJ53" s="275"/>
      <c r="AK53" s="275"/>
      <c r="AL53" s="276"/>
      <c r="AM53" s="276"/>
      <c r="AN53" s="274"/>
      <c r="AO53" s="274"/>
      <c r="AP53" s="274"/>
      <c r="AQ53" s="274"/>
      <c r="AR53" s="274"/>
      <c r="AS53" s="274"/>
      <c r="AT53" s="274"/>
      <c r="AU53" s="274"/>
      <c r="AV53" s="274"/>
      <c r="AW53" s="274"/>
      <c r="AX53" s="274"/>
      <c r="AY53" s="274"/>
      <c r="AZ53" s="274"/>
      <c r="BA53" s="274"/>
      <c r="BB53" s="274"/>
      <c r="BC53" s="274"/>
      <c r="BD53" s="274"/>
      <c r="BE53" s="274"/>
      <c r="BF53" s="276"/>
    </row>
    <row r="54" spans="1:58" ht="20.25" customHeight="1">
      <c r="C54" s="275"/>
      <c r="D54" s="275"/>
      <c r="E54" s="275"/>
      <c r="F54" s="275"/>
      <c r="G54" s="275"/>
      <c r="H54" s="275"/>
      <c r="I54" s="275"/>
      <c r="J54" s="275"/>
      <c r="K54" s="275"/>
      <c r="L54" s="275"/>
      <c r="M54" s="275"/>
      <c r="N54" s="275"/>
      <c r="O54" s="275"/>
      <c r="P54" s="275"/>
      <c r="Q54" s="275"/>
      <c r="R54" s="275"/>
      <c r="S54" s="275"/>
      <c r="T54" s="275"/>
      <c r="U54" s="276"/>
      <c r="V54" s="276"/>
      <c r="W54" s="275"/>
      <c r="X54" s="275"/>
      <c r="Y54" s="275"/>
      <c r="Z54" s="275"/>
      <c r="AA54" s="275"/>
      <c r="AB54" s="275"/>
      <c r="AC54" s="275"/>
      <c r="AD54" s="275"/>
      <c r="AE54" s="275"/>
      <c r="AF54" s="275"/>
      <c r="AG54" s="275"/>
      <c r="AH54" s="275"/>
      <c r="AI54" s="275"/>
      <c r="AJ54" s="275"/>
      <c r="AK54" s="275"/>
      <c r="AL54" s="276"/>
      <c r="AM54" s="276"/>
      <c r="AN54" s="274"/>
      <c r="AO54" s="274"/>
      <c r="AP54" s="274"/>
      <c r="AQ54" s="274"/>
      <c r="AR54" s="274"/>
      <c r="AS54" s="274"/>
      <c r="AT54" s="274"/>
      <c r="AU54" s="274"/>
      <c r="AV54" s="274"/>
      <c r="AW54" s="274"/>
      <c r="AX54" s="274"/>
      <c r="AY54" s="274"/>
      <c r="AZ54" s="274"/>
      <c r="BA54" s="274"/>
      <c r="BB54" s="274"/>
      <c r="BC54" s="274"/>
      <c r="BD54" s="274"/>
      <c r="BE54" s="274"/>
      <c r="BF54" s="276"/>
    </row>
  </sheetData>
  <sheetProtection sheet="1" objects="1" scenarios="1" insertRows="0"/>
  <mergeCells count="191">
    <mergeCell ref="M46:P46"/>
    <mergeCell ref="C47:F47"/>
    <mergeCell ref="H47:K47"/>
    <mergeCell ref="M47:P47"/>
    <mergeCell ref="J39:K39"/>
    <mergeCell ref="M41:P41"/>
    <mergeCell ref="C42:F42"/>
    <mergeCell ref="H42:K42"/>
    <mergeCell ref="M42:P42"/>
    <mergeCell ref="U42:X42"/>
    <mergeCell ref="U36:V36"/>
    <mergeCell ref="W36:X36"/>
    <mergeCell ref="C37:D37"/>
    <mergeCell ref="E37:F37"/>
    <mergeCell ref="G37:H37"/>
    <mergeCell ref="J37:K37"/>
    <mergeCell ref="L37:M37"/>
    <mergeCell ref="P37:Q37"/>
    <mergeCell ref="U37:V37"/>
    <mergeCell ref="W37:X37"/>
    <mergeCell ref="C36:D36"/>
    <mergeCell ref="E36:F36"/>
    <mergeCell ref="G36:H36"/>
    <mergeCell ref="J36:K36"/>
    <mergeCell ref="L36:M36"/>
    <mergeCell ref="P36:Q36"/>
    <mergeCell ref="C35:D35"/>
    <mergeCell ref="E35:F35"/>
    <mergeCell ref="G35:H35"/>
    <mergeCell ref="J35:K35"/>
    <mergeCell ref="L35:M35"/>
    <mergeCell ref="P35:Q35"/>
    <mergeCell ref="T35:U35"/>
    <mergeCell ref="V35:Y35"/>
    <mergeCell ref="C34:D34"/>
    <mergeCell ref="E34:F34"/>
    <mergeCell ref="G34:H34"/>
    <mergeCell ref="J34:K34"/>
    <mergeCell ref="L34:M34"/>
    <mergeCell ref="P34:Q34"/>
    <mergeCell ref="C33:D33"/>
    <mergeCell ref="E33:F33"/>
    <mergeCell ref="G33:H33"/>
    <mergeCell ref="J33:K33"/>
    <mergeCell ref="L33:M33"/>
    <mergeCell ref="P33:Q33"/>
    <mergeCell ref="T33:U33"/>
    <mergeCell ref="V33:Y33"/>
    <mergeCell ref="T34:U34"/>
    <mergeCell ref="V34:Y34"/>
    <mergeCell ref="AY28:BD28"/>
    <mergeCell ref="C31:D32"/>
    <mergeCell ref="E31:H31"/>
    <mergeCell ref="J31:M31"/>
    <mergeCell ref="T31:U31"/>
    <mergeCell ref="V31:Y31"/>
    <mergeCell ref="E32:F32"/>
    <mergeCell ref="G32:H32"/>
    <mergeCell ref="J32:K32"/>
    <mergeCell ref="L32:M32"/>
    <mergeCell ref="C28:D28"/>
    <mergeCell ref="E28:F28"/>
    <mergeCell ref="G28:K28"/>
    <mergeCell ref="L28:O28"/>
    <mergeCell ref="AU28:AV28"/>
    <mergeCell ref="AW28:AX28"/>
    <mergeCell ref="T32:U32"/>
    <mergeCell ref="V32:Y32"/>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28">
    <cfRule type="expression" dxfId="3" priority="4">
      <formula>INDIRECT(ADDRESS(ROW(),COLUMN()))=TRUNC(INDIRECT(ADDRESS(ROW(),COLUMN())))</formula>
    </cfRule>
  </conditionalFormatting>
  <conditionalFormatting sqref="E37:Q37 I33:Q36">
    <cfRule type="expression" dxfId="2" priority="3">
      <formula>INDIRECT(ADDRESS(ROW(),COLUMN()))=TRUNC(INDIRECT(ADDRESS(ROW(),COLUMN())))</formula>
    </cfRule>
  </conditionalFormatting>
  <conditionalFormatting sqref="C42:F42">
    <cfRule type="expression" dxfId="1" priority="2">
      <formula>INDIRECT(ADDRESS(ROW(),COLUMN()))=TRUNC(INDIRECT(ADDRESS(ROW(),COLUMN())))</formula>
    </cfRule>
  </conditionalFormatting>
  <conditionalFormatting sqref="E33:H36">
    <cfRule type="expression" dxfId="0" priority="1">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28"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allowBlank="1" showInputMessage="1" sqref="C14:D28" xr:uid="{00000000-0002-0000-0400-000003000000}">
      <formula1>職種</formula1>
    </dataValidation>
    <dataValidation type="list" allowBlank="1" showInputMessage="1" showErrorMessage="1" sqref="AZ3" xr:uid="{00000000-0002-0000-0400-000004000000}">
      <formula1>"４週,暦月"</formula1>
    </dataValidation>
    <dataValidation type="list" allowBlank="1" showInputMessage="1" showErrorMessage="1" sqref="J39:K39"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errorStyle="warning" allowBlank="1" showInputMessage="1" error="リストにない場合のみ、入力してください。" sqref="G14:K28" xr:uid="{00000000-0002-0000-0400-000007000000}">
      <formula1>INDIRECT(C14)</formula1>
    </dataValidation>
  </dataValidations>
  <pageMargins left="0.43307086614173229" right="0.35433070866141736" top="0.43307086614173229" bottom="0.47244094488188981" header="0.31496062992125984" footer="0.27559055118110237"/>
  <pageSetup paperSize="9" scale="45" fitToHeight="0" orientation="landscape" r:id="rId1"/>
  <headerFooter alignWithMargins="0">
    <oddFooter>&amp;C&amp;A　　　　　&amp;P/&amp;N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BC71"/>
  <sheetViews>
    <sheetView view="pageBreakPreview" zoomScale="70" zoomScaleNormal="100" zoomScaleSheetLayoutView="70" workbookViewId="0">
      <selection activeCell="G26" sqref="G26"/>
    </sheetView>
  </sheetViews>
  <sheetFormatPr defaultColWidth="9" defaultRowHeight="13.2"/>
  <cols>
    <col min="1" max="2" width="9" style="296"/>
    <col min="3" max="3" width="44.21875" style="296" customWidth="1"/>
    <col min="4" max="16384" width="9" style="296"/>
  </cols>
  <sheetData>
    <row r="1" spans="1:10">
      <c r="A1" s="334" t="s">
        <v>425</v>
      </c>
    </row>
    <row r="2" spans="1:10" s="299" customFormat="1" ht="20.25" customHeight="1">
      <c r="A2" s="297" t="s">
        <v>426</v>
      </c>
      <c r="B2" s="297"/>
      <c r="C2" s="298"/>
    </row>
    <row r="3" spans="1:10" s="299" customFormat="1" ht="20.25" customHeight="1">
      <c r="A3" s="298"/>
      <c r="B3" s="298"/>
      <c r="C3" s="298"/>
    </row>
    <row r="4" spans="1:10" s="299" customFormat="1" ht="20.25" customHeight="1">
      <c r="A4" s="300"/>
      <c r="B4" s="301" t="s">
        <v>427</v>
      </c>
      <c r="C4" s="298"/>
      <c r="E4" s="780" t="s">
        <v>428</v>
      </c>
      <c r="F4" s="780"/>
      <c r="G4" s="780"/>
      <c r="H4" s="780"/>
      <c r="I4" s="780"/>
      <c r="J4" s="780"/>
    </row>
    <row r="5" spans="1:10" s="299" customFormat="1" ht="20.25" customHeight="1">
      <c r="A5" s="302"/>
      <c r="B5" s="301" t="s">
        <v>429</v>
      </c>
      <c r="C5" s="298"/>
      <c r="E5" s="780"/>
      <c r="F5" s="780"/>
      <c r="G5" s="780"/>
      <c r="H5" s="780"/>
      <c r="I5" s="780"/>
      <c r="J5" s="780"/>
    </row>
    <row r="6" spans="1:10" s="299" customFormat="1" ht="20.25" customHeight="1">
      <c r="A6" s="303" t="s">
        <v>430</v>
      </c>
      <c r="B6" s="298"/>
      <c r="C6" s="298"/>
    </row>
    <row r="7" spans="1:10" s="299" customFormat="1" ht="20.25" customHeight="1">
      <c r="A7" s="303"/>
      <c r="B7" s="298"/>
      <c r="C7" s="298"/>
    </row>
    <row r="8" spans="1:10" s="299" customFormat="1" ht="20.25" customHeight="1">
      <c r="A8" s="298" t="s">
        <v>431</v>
      </c>
      <c r="B8" s="298"/>
      <c r="C8" s="298"/>
    </row>
    <row r="9" spans="1:10" s="299" customFormat="1" ht="20.25" customHeight="1">
      <c r="A9" s="303"/>
      <c r="B9" s="298"/>
      <c r="C9" s="298"/>
    </row>
    <row r="10" spans="1:10" s="299" customFormat="1" ht="20.25" customHeight="1">
      <c r="A10" s="298" t="s">
        <v>432</v>
      </c>
      <c r="B10" s="298"/>
      <c r="C10" s="298"/>
    </row>
    <row r="11" spans="1:10" s="299" customFormat="1" ht="20.25" customHeight="1">
      <c r="A11" s="298"/>
      <c r="B11" s="298"/>
      <c r="C11" s="298"/>
    </row>
    <row r="12" spans="1:10" s="299" customFormat="1" ht="20.25" customHeight="1">
      <c r="A12" s="298" t="s">
        <v>433</v>
      </c>
      <c r="B12" s="298"/>
      <c r="C12" s="298"/>
    </row>
    <row r="13" spans="1:10" s="299" customFormat="1" ht="20.25" customHeight="1">
      <c r="A13" s="298"/>
      <c r="B13" s="298"/>
      <c r="C13" s="298"/>
    </row>
    <row r="14" spans="1:10" s="299" customFormat="1" ht="20.25" customHeight="1">
      <c r="A14" s="298" t="s">
        <v>434</v>
      </c>
      <c r="B14" s="298"/>
      <c r="C14" s="298"/>
    </row>
    <row r="15" spans="1:10" s="299" customFormat="1" ht="20.25" customHeight="1">
      <c r="A15" s="298"/>
      <c r="B15" s="298"/>
      <c r="C15" s="298"/>
    </row>
    <row r="16" spans="1:10" s="299" customFormat="1" ht="20.25" customHeight="1">
      <c r="A16" s="298" t="s">
        <v>435</v>
      </c>
      <c r="B16" s="298"/>
      <c r="C16" s="298"/>
    </row>
    <row r="17" spans="1:3" s="299" customFormat="1" ht="20.25" customHeight="1">
      <c r="A17" s="298"/>
      <c r="B17" s="298"/>
      <c r="C17" s="298"/>
    </row>
    <row r="18" spans="1:3" s="299" customFormat="1" ht="20.25" customHeight="1">
      <c r="A18" s="298" t="s">
        <v>436</v>
      </c>
      <c r="B18" s="298"/>
      <c r="C18" s="298"/>
    </row>
    <row r="19" spans="1:3" s="299" customFormat="1" ht="20.25" customHeight="1">
      <c r="A19" s="298" t="s">
        <v>437</v>
      </c>
      <c r="B19" s="298"/>
      <c r="C19" s="298"/>
    </row>
    <row r="20" spans="1:3" s="299" customFormat="1" ht="20.25" customHeight="1">
      <c r="A20" s="298"/>
      <c r="B20" s="298"/>
      <c r="C20" s="298"/>
    </row>
    <row r="21" spans="1:3" s="299" customFormat="1" ht="20.25" customHeight="1">
      <c r="A21" s="298"/>
      <c r="B21" s="304" t="s">
        <v>400</v>
      </c>
      <c r="C21" s="304" t="s">
        <v>403</v>
      </c>
    </row>
    <row r="22" spans="1:3" s="299" customFormat="1" ht="20.25" customHeight="1">
      <c r="A22" s="298"/>
      <c r="B22" s="304">
        <v>1</v>
      </c>
      <c r="C22" s="305" t="s">
        <v>404</v>
      </c>
    </row>
    <row r="23" spans="1:3" s="299" customFormat="1" ht="20.25" customHeight="1">
      <c r="A23" s="298"/>
      <c r="B23" s="304">
        <v>2</v>
      </c>
      <c r="C23" s="305" t="s">
        <v>405</v>
      </c>
    </row>
    <row r="24" spans="1:3" s="299" customFormat="1" ht="20.25" customHeight="1">
      <c r="A24" s="298"/>
      <c r="B24" s="304">
        <v>3</v>
      </c>
      <c r="C24" s="305" t="s">
        <v>438</v>
      </c>
    </row>
    <row r="25" spans="1:3" s="299" customFormat="1" ht="20.25" customHeight="1">
      <c r="A25" s="298"/>
      <c r="B25" s="298"/>
      <c r="C25" s="298"/>
    </row>
    <row r="26" spans="1:3" s="299" customFormat="1" ht="20.25" customHeight="1">
      <c r="A26" s="298" t="s">
        <v>439</v>
      </c>
      <c r="B26" s="298"/>
      <c r="C26" s="298"/>
    </row>
    <row r="27" spans="1:3" s="299" customFormat="1" ht="20.25" customHeight="1">
      <c r="A27" s="298" t="s">
        <v>440</v>
      </c>
      <c r="B27" s="298"/>
      <c r="C27" s="298"/>
    </row>
    <row r="28" spans="1:3" s="299" customFormat="1" ht="20.25" customHeight="1">
      <c r="A28" s="298"/>
      <c r="B28" s="298"/>
      <c r="C28" s="298"/>
    </row>
    <row r="29" spans="1:3" s="299" customFormat="1" ht="20.25" customHeight="1">
      <c r="A29" s="298"/>
      <c r="B29" s="304" t="s">
        <v>370</v>
      </c>
      <c r="C29" s="304" t="s">
        <v>371</v>
      </c>
    </row>
    <row r="30" spans="1:3" s="299" customFormat="1" ht="20.25" customHeight="1">
      <c r="A30" s="298"/>
      <c r="B30" s="304" t="s">
        <v>441</v>
      </c>
      <c r="C30" s="305" t="s">
        <v>376</v>
      </c>
    </row>
    <row r="31" spans="1:3" s="299" customFormat="1" ht="20.25" customHeight="1">
      <c r="A31" s="298"/>
      <c r="B31" s="304" t="s">
        <v>442</v>
      </c>
      <c r="C31" s="305" t="s">
        <v>378</v>
      </c>
    </row>
    <row r="32" spans="1:3" s="299" customFormat="1" ht="20.25" customHeight="1">
      <c r="A32" s="298"/>
      <c r="B32" s="304" t="s">
        <v>443</v>
      </c>
      <c r="C32" s="305" t="s">
        <v>380</v>
      </c>
    </row>
    <row r="33" spans="1:55" s="299" customFormat="1" ht="20.25" customHeight="1">
      <c r="A33" s="298"/>
      <c r="B33" s="304" t="s">
        <v>444</v>
      </c>
      <c r="C33" s="305" t="s">
        <v>383</v>
      </c>
    </row>
    <row r="34" spans="1:55" s="299" customFormat="1" ht="20.25" customHeight="1">
      <c r="A34" s="298"/>
      <c r="B34" s="298"/>
      <c r="C34" s="298"/>
    </row>
    <row r="35" spans="1:55" s="299" customFormat="1" ht="20.25" customHeight="1">
      <c r="A35" s="298"/>
      <c r="B35" s="306" t="s">
        <v>445</v>
      </c>
      <c r="C35" s="298"/>
    </row>
    <row r="36" spans="1:55" s="299" customFormat="1" ht="20.25" customHeight="1">
      <c r="B36" s="298" t="s">
        <v>446</v>
      </c>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row>
    <row r="37" spans="1:55" s="299" customFormat="1" ht="20.25" customHeight="1">
      <c r="B37" s="298" t="s">
        <v>447</v>
      </c>
      <c r="E37" s="298"/>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row>
    <row r="38" spans="1:55" s="299" customFormat="1" ht="20.25" customHeight="1">
      <c r="E38" s="298"/>
    </row>
    <row r="39" spans="1:55" s="299" customFormat="1" ht="20.25" customHeight="1">
      <c r="A39" s="298"/>
      <c r="B39" s="298"/>
      <c r="C39" s="298"/>
      <c r="D39" s="308"/>
      <c r="E39" s="309"/>
      <c r="F39" s="309"/>
      <c r="G39" s="309"/>
      <c r="H39" s="310"/>
      <c r="I39" s="310"/>
      <c r="J39" s="309"/>
      <c r="K39" s="309"/>
      <c r="L39" s="309"/>
      <c r="M39" s="310"/>
      <c r="N39" s="310"/>
      <c r="O39" s="310"/>
      <c r="P39" s="310"/>
      <c r="Q39" s="310"/>
      <c r="R39" s="309"/>
      <c r="S39" s="309"/>
      <c r="T39" s="309"/>
      <c r="U39" s="310"/>
      <c r="V39" s="310"/>
      <c r="W39" s="309"/>
      <c r="X39" s="309"/>
      <c r="Y39" s="309"/>
      <c r="Z39" s="310"/>
      <c r="AA39" s="310"/>
    </row>
    <row r="40" spans="1:55" s="299" customFormat="1" ht="20.25" customHeight="1">
      <c r="A40" s="298" t="s">
        <v>448</v>
      </c>
      <c r="B40" s="298"/>
      <c r="C40" s="298"/>
    </row>
    <row r="41" spans="1:55" s="299" customFormat="1" ht="20.25" customHeight="1">
      <c r="A41" s="298" t="s">
        <v>449</v>
      </c>
      <c r="B41" s="298"/>
      <c r="C41" s="298"/>
    </row>
    <row r="42" spans="1:55" s="299" customFormat="1" ht="20.25" customHeight="1">
      <c r="A42" s="311" t="s">
        <v>450</v>
      </c>
      <c r="D42" s="312"/>
      <c r="E42" s="313"/>
      <c r="F42" s="309"/>
      <c r="G42" s="309"/>
      <c r="H42" s="309"/>
      <c r="I42" s="309"/>
      <c r="J42" s="310"/>
      <c r="K42" s="309"/>
      <c r="L42" s="310"/>
      <c r="M42" s="309"/>
      <c r="N42" s="309"/>
      <c r="O42" s="309"/>
      <c r="P42" s="309"/>
      <c r="Q42" s="309"/>
      <c r="R42" s="310"/>
      <c r="S42" s="309"/>
      <c r="T42" s="310"/>
      <c r="U42" s="309"/>
      <c r="V42" s="309"/>
      <c r="W42" s="310"/>
      <c r="X42" s="309"/>
      <c r="Y42" s="310"/>
      <c r="Z42" s="309"/>
      <c r="AA42" s="309"/>
      <c r="AB42" s="309"/>
      <c r="AC42" s="309"/>
      <c r="AD42" s="309"/>
      <c r="AE42" s="310"/>
      <c r="AF42" s="308"/>
      <c r="AG42" s="310"/>
      <c r="AH42" s="309"/>
      <c r="AI42" s="310"/>
      <c r="AJ42" s="310"/>
      <c r="AK42" s="310"/>
      <c r="AL42" s="310"/>
      <c r="AM42" s="309"/>
      <c r="AN42" s="310"/>
      <c r="AO42" s="310"/>
    </row>
    <row r="43" spans="1:55" s="299" customFormat="1" ht="20.25" customHeight="1">
      <c r="C43" s="311"/>
      <c r="D43" s="312"/>
      <c r="E43" s="313"/>
      <c r="F43" s="309"/>
      <c r="G43" s="309"/>
      <c r="H43" s="309"/>
      <c r="I43" s="309"/>
      <c r="J43" s="310"/>
      <c r="K43" s="309"/>
      <c r="L43" s="310"/>
      <c r="M43" s="309"/>
      <c r="N43" s="309"/>
      <c r="O43" s="309"/>
      <c r="P43" s="309"/>
      <c r="Q43" s="309"/>
      <c r="R43" s="310"/>
      <c r="S43" s="309"/>
      <c r="T43" s="310"/>
      <c r="U43" s="309"/>
      <c r="V43" s="309"/>
      <c r="W43" s="310"/>
      <c r="X43" s="309"/>
      <c r="Y43" s="310"/>
      <c r="Z43" s="309"/>
      <c r="AA43" s="309"/>
      <c r="AB43" s="309"/>
      <c r="AC43" s="309"/>
      <c r="AD43" s="309"/>
      <c r="AE43" s="310"/>
      <c r="AF43" s="308"/>
      <c r="AG43" s="310"/>
      <c r="AH43" s="309"/>
      <c r="AI43" s="310"/>
      <c r="AJ43" s="310"/>
      <c r="AK43" s="310"/>
      <c r="AL43" s="310"/>
      <c r="AM43" s="309"/>
      <c r="AN43" s="310"/>
      <c r="AO43" s="310"/>
    </row>
    <row r="44" spans="1:55" s="299" customFormat="1" ht="20.25" customHeight="1">
      <c r="A44" s="298" t="s">
        <v>451</v>
      </c>
      <c r="B44" s="298"/>
    </row>
    <row r="45" spans="1:55" s="299" customFormat="1" ht="20.25" customHeight="1"/>
    <row r="46" spans="1:55" s="299" customFormat="1" ht="20.25" customHeight="1">
      <c r="A46" s="298" t="s">
        <v>452</v>
      </c>
      <c r="B46" s="298"/>
      <c r="C46" s="298"/>
    </row>
    <row r="47" spans="1:55" s="299" customFormat="1" ht="20.25" customHeight="1">
      <c r="A47" s="298" t="s">
        <v>453</v>
      </c>
      <c r="B47" s="298"/>
      <c r="C47" s="298"/>
    </row>
    <row r="48" spans="1:55" s="299" customFormat="1" ht="20.25" customHeight="1"/>
    <row r="49" spans="1:55" s="299" customFormat="1" ht="20.25" customHeight="1">
      <c r="A49" s="298" t="s">
        <v>454</v>
      </c>
      <c r="B49" s="298"/>
      <c r="C49" s="298"/>
    </row>
    <row r="50" spans="1:55" s="299" customFormat="1" ht="20.25" customHeight="1">
      <c r="A50" s="298" t="s">
        <v>455</v>
      </c>
      <c r="B50" s="298"/>
      <c r="C50" s="298"/>
    </row>
    <row r="51" spans="1:55" s="299" customFormat="1" ht="20.25" customHeight="1">
      <c r="A51" s="298"/>
      <c r="B51" s="298"/>
      <c r="C51" s="298"/>
    </row>
    <row r="52" spans="1:55" s="299" customFormat="1" ht="20.25" customHeight="1">
      <c r="A52" s="298" t="s">
        <v>456</v>
      </c>
      <c r="B52" s="298"/>
      <c r="C52" s="298"/>
    </row>
    <row r="53" spans="1:55" s="299" customFormat="1" ht="20.25" customHeight="1">
      <c r="A53" s="298"/>
      <c r="B53" s="298"/>
      <c r="C53" s="298"/>
    </row>
    <row r="54" spans="1:55" s="299" customFormat="1" ht="20.25" customHeight="1">
      <c r="A54" s="299" t="s">
        <v>457</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row>
    <row r="55" spans="1:55" s="299" customFormat="1" ht="20.25" customHeight="1">
      <c r="A55" s="299" t="s">
        <v>458</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row>
    <row r="56" spans="1:55" s="299" customFormat="1" ht="20.25" customHeight="1">
      <c r="A56" s="299" t="s">
        <v>459</v>
      </c>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row>
    <row r="57" spans="1:55" s="299" customFormat="1" ht="20.25" customHeight="1">
      <c r="A57" s="298"/>
      <c r="B57" s="298"/>
      <c r="C57" s="298"/>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row>
    <row r="58" spans="1:55" s="299" customFormat="1" ht="20.25" customHeight="1">
      <c r="A58" s="299" t="s">
        <v>460</v>
      </c>
      <c r="C58" s="315"/>
      <c r="D58" s="306"/>
      <c r="E58" s="306"/>
    </row>
    <row r="59" spans="1:55" s="299" customFormat="1" ht="20.25" customHeight="1">
      <c r="A59" s="317" t="s">
        <v>461</v>
      </c>
      <c r="B59" s="315"/>
      <c r="C59" s="315"/>
      <c r="D59" s="298"/>
      <c r="E59" s="298"/>
    </row>
    <row r="60" spans="1:55" s="299" customFormat="1" ht="20.25" customHeight="1">
      <c r="A60" s="318" t="s">
        <v>462</v>
      </c>
      <c r="B60" s="315"/>
      <c r="C60" s="315"/>
      <c r="D60" s="298"/>
      <c r="E60" s="298"/>
    </row>
    <row r="61" spans="1:55" s="299" customFormat="1" ht="20.25" customHeight="1">
      <c r="A61" s="317" t="s">
        <v>472</v>
      </c>
      <c r="B61" s="315"/>
      <c r="C61" s="315"/>
      <c r="D61" s="298"/>
      <c r="E61" s="298"/>
    </row>
    <row r="62" spans="1:55" s="299" customFormat="1" ht="20.25" customHeight="1">
      <c r="A62" s="318" t="s">
        <v>463</v>
      </c>
      <c r="B62" s="315"/>
      <c r="C62" s="315"/>
      <c r="D62" s="298"/>
      <c r="E62" s="298"/>
    </row>
    <row r="63" spans="1:55" s="299" customFormat="1" ht="20.25" customHeight="1">
      <c r="A63" s="317" t="s">
        <v>464</v>
      </c>
      <c r="B63" s="315"/>
      <c r="C63" s="315"/>
      <c r="D63" s="298"/>
      <c r="E63" s="298"/>
    </row>
    <row r="64" spans="1:55" s="299" customFormat="1" ht="20.25" customHeight="1">
      <c r="A64" s="317" t="s">
        <v>465</v>
      </c>
      <c r="B64" s="315"/>
      <c r="C64" s="315"/>
      <c r="D64" s="298"/>
      <c r="E64" s="298"/>
    </row>
    <row r="65" spans="1:5" s="299" customFormat="1" ht="20.25" customHeight="1">
      <c r="A65" s="317" t="s">
        <v>466</v>
      </c>
      <c r="B65" s="315"/>
      <c r="C65" s="315"/>
      <c r="D65" s="298"/>
      <c r="E65" s="298"/>
    </row>
    <row r="66" spans="1:5" s="299" customFormat="1" ht="20.25" customHeight="1">
      <c r="A66" s="315"/>
      <c r="B66" s="315"/>
      <c r="C66" s="315"/>
      <c r="D66" s="298"/>
      <c r="E66" s="298"/>
    </row>
    <row r="67" spans="1:5" s="299" customFormat="1" ht="20.25" customHeight="1">
      <c r="A67" s="315"/>
      <c r="B67" s="315"/>
      <c r="C67" s="315"/>
      <c r="D67" s="298"/>
      <c r="E67" s="298"/>
    </row>
    <row r="68" spans="1:5" s="299" customFormat="1" ht="20.25" customHeight="1">
      <c r="A68" s="315"/>
      <c r="B68" s="315"/>
      <c r="C68" s="315"/>
      <c r="D68" s="298"/>
      <c r="E68" s="298"/>
    </row>
    <row r="69" spans="1:5" s="299" customFormat="1" ht="20.25" customHeight="1">
      <c r="A69" s="315"/>
      <c r="B69" s="315"/>
      <c r="C69" s="315"/>
      <c r="D69" s="298"/>
      <c r="E69" s="298"/>
    </row>
    <row r="70" spans="1:5" ht="20.25" customHeight="1"/>
    <row r="71" spans="1:5" ht="20.25" customHeight="1"/>
  </sheetData>
  <mergeCells count="1">
    <mergeCell ref="E4:J5"/>
  </mergeCells>
  <phoneticPr fontId="3"/>
  <printOptions horizontalCentered="1"/>
  <pageMargins left="0.43307086614173229" right="0.35433070866141736" top="0.43307086614173229" bottom="0.47244094488188981" header="0.31496062992125984" footer="0.27559055118110237"/>
  <pageSetup paperSize="9" scale="54" fitToHeight="0" orientation="portrait" r:id="rId1"/>
  <headerFooter alignWithMargins="0">
    <oddFooter>&amp;C&amp;A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B1:K45"/>
  <sheetViews>
    <sheetView view="pageBreakPreview" zoomScale="60" zoomScaleNormal="100" workbookViewId="0">
      <selection activeCell="C22" sqref="C22"/>
    </sheetView>
  </sheetViews>
  <sheetFormatPr defaultColWidth="9" defaultRowHeight="19.2"/>
  <cols>
    <col min="1" max="1" width="2" style="277" customWidth="1"/>
    <col min="2" max="2" width="8.6640625" style="277" customWidth="1"/>
    <col min="3" max="11" width="40.6640625" style="277" customWidth="1"/>
    <col min="12" max="16384" width="9" style="277"/>
  </cols>
  <sheetData>
    <row r="1" spans="2:11">
      <c r="B1" s="277" t="s">
        <v>399</v>
      </c>
    </row>
    <row r="3" spans="2:11">
      <c r="B3" s="278" t="s">
        <v>400</v>
      </c>
      <c r="C3" s="278" t="s">
        <v>401</v>
      </c>
    </row>
    <row r="4" spans="2:11">
      <c r="B4" s="278">
        <v>1</v>
      </c>
      <c r="C4" s="279" t="s">
        <v>331</v>
      </c>
    </row>
    <row r="5" spans="2:11">
      <c r="B5" s="278">
        <v>2</v>
      </c>
      <c r="C5" s="279"/>
    </row>
    <row r="6" spans="2:11">
      <c r="B6" s="278">
        <v>3</v>
      </c>
      <c r="C6" s="279"/>
    </row>
    <row r="7" spans="2:11">
      <c r="B7" s="278">
        <v>4</v>
      </c>
      <c r="C7" s="279"/>
    </row>
    <row r="8" spans="2:11">
      <c r="B8" s="278">
        <v>5</v>
      </c>
      <c r="C8" s="279"/>
    </row>
    <row r="9" spans="2:11">
      <c r="B9" s="278">
        <v>6</v>
      </c>
      <c r="C9" s="279"/>
    </row>
    <row r="10" spans="2:11">
      <c r="B10" s="278">
        <v>7</v>
      </c>
      <c r="C10" s="279"/>
    </row>
    <row r="11" spans="2:11">
      <c r="B11" s="278">
        <v>8</v>
      </c>
      <c r="C11" s="279"/>
    </row>
    <row r="13" spans="2:11">
      <c r="B13" s="277" t="s">
        <v>402</v>
      </c>
    </row>
    <row r="14" spans="2:11" ht="19.8" thickBot="1"/>
    <row r="15" spans="2:11" ht="19.8" thickBot="1">
      <c r="B15" s="280" t="s">
        <v>403</v>
      </c>
      <c r="C15" s="281" t="s">
        <v>404</v>
      </c>
      <c r="D15" s="282" t="s">
        <v>405</v>
      </c>
      <c r="E15" s="283" t="s">
        <v>406</v>
      </c>
      <c r="F15" s="283" t="s">
        <v>406</v>
      </c>
      <c r="G15" s="283" t="s">
        <v>406</v>
      </c>
      <c r="H15" s="283" t="s">
        <v>406</v>
      </c>
      <c r="I15" s="283" t="s">
        <v>406</v>
      </c>
      <c r="J15" s="283" t="s">
        <v>406</v>
      </c>
      <c r="K15" s="284" t="s">
        <v>406</v>
      </c>
    </row>
    <row r="16" spans="2:11">
      <c r="B16" s="781" t="s">
        <v>407</v>
      </c>
      <c r="C16" s="285" t="s">
        <v>408</v>
      </c>
      <c r="D16" s="286" t="s">
        <v>408</v>
      </c>
      <c r="E16" s="286" t="s">
        <v>409</v>
      </c>
      <c r="F16" s="286"/>
      <c r="G16" s="286"/>
      <c r="H16" s="286"/>
      <c r="I16" s="287"/>
      <c r="J16" s="287"/>
      <c r="K16" s="288"/>
    </row>
    <row r="17" spans="2:11">
      <c r="B17" s="781"/>
      <c r="C17" s="286" t="s">
        <v>405</v>
      </c>
      <c r="D17" s="286" t="s">
        <v>405</v>
      </c>
      <c r="E17" s="286" t="s">
        <v>409</v>
      </c>
      <c r="F17" s="286"/>
      <c r="G17" s="286"/>
      <c r="H17" s="286"/>
      <c r="I17" s="290"/>
      <c r="J17" s="290"/>
      <c r="K17" s="291"/>
    </row>
    <row r="18" spans="2:11">
      <c r="B18" s="781"/>
      <c r="C18" s="289" t="s">
        <v>410</v>
      </c>
      <c r="D18" s="286" t="s">
        <v>409</v>
      </c>
      <c r="E18" s="286" t="s">
        <v>406</v>
      </c>
      <c r="F18" s="286"/>
      <c r="G18" s="286"/>
      <c r="H18" s="286"/>
      <c r="I18" s="290"/>
      <c r="J18" s="290"/>
      <c r="K18" s="291"/>
    </row>
    <row r="19" spans="2:11">
      <c r="B19" s="781"/>
      <c r="C19" s="289" t="s">
        <v>409</v>
      </c>
      <c r="D19" s="286" t="s">
        <v>409</v>
      </c>
      <c r="E19" s="286" t="s">
        <v>409</v>
      </c>
      <c r="F19" s="286"/>
      <c r="G19" s="286"/>
      <c r="H19" s="286"/>
      <c r="I19" s="290"/>
      <c r="J19" s="290"/>
      <c r="K19" s="291"/>
    </row>
    <row r="20" spans="2:11">
      <c r="B20" s="781"/>
      <c r="C20" s="289" t="s">
        <v>409</v>
      </c>
      <c r="D20" s="286" t="s">
        <v>406</v>
      </c>
      <c r="E20" s="286" t="s">
        <v>409</v>
      </c>
      <c r="F20" s="286"/>
      <c r="G20" s="286"/>
      <c r="H20" s="286"/>
      <c r="I20" s="290"/>
      <c r="J20" s="290"/>
      <c r="K20" s="291"/>
    </row>
    <row r="21" spans="2:11">
      <c r="B21" s="781"/>
      <c r="C21" s="289" t="s">
        <v>409</v>
      </c>
      <c r="D21" s="286" t="s">
        <v>409</v>
      </c>
      <c r="E21" s="286" t="s">
        <v>406</v>
      </c>
      <c r="F21" s="286"/>
      <c r="G21" s="286"/>
      <c r="H21" s="286"/>
      <c r="I21" s="290"/>
      <c r="J21" s="290"/>
      <c r="K21" s="291"/>
    </row>
    <row r="22" spans="2:11">
      <c r="B22" s="781"/>
      <c r="C22" s="289" t="s">
        <v>406</v>
      </c>
      <c r="D22" s="286" t="s">
        <v>406</v>
      </c>
      <c r="E22" s="286" t="s">
        <v>406</v>
      </c>
      <c r="F22" s="286"/>
      <c r="G22" s="286"/>
      <c r="H22" s="286"/>
      <c r="I22" s="290"/>
      <c r="J22" s="290"/>
      <c r="K22" s="291"/>
    </row>
    <row r="23" spans="2:11">
      <c r="B23" s="781"/>
      <c r="C23" s="289" t="s">
        <v>409</v>
      </c>
      <c r="D23" s="286" t="s">
        <v>409</v>
      </c>
      <c r="E23" s="286" t="s">
        <v>409</v>
      </c>
      <c r="F23" s="286"/>
      <c r="G23" s="286"/>
      <c r="H23" s="286"/>
      <c r="I23" s="290"/>
      <c r="J23" s="290"/>
      <c r="K23" s="291"/>
    </row>
    <row r="24" spans="2:11">
      <c r="B24" s="781"/>
      <c r="C24" s="289" t="s">
        <v>409</v>
      </c>
      <c r="D24" s="286" t="s">
        <v>406</v>
      </c>
      <c r="E24" s="286" t="s">
        <v>409</v>
      </c>
      <c r="F24" s="286"/>
      <c r="G24" s="286"/>
      <c r="H24" s="286"/>
      <c r="I24" s="290"/>
      <c r="J24" s="290"/>
      <c r="K24" s="291"/>
    </row>
    <row r="25" spans="2:11">
      <c r="B25" s="781"/>
      <c r="C25" s="289" t="s">
        <v>409</v>
      </c>
      <c r="D25" s="292" t="s">
        <v>409</v>
      </c>
      <c r="E25" s="292" t="s">
        <v>409</v>
      </c>
      <c r="F25" s="292"/>
      <c r="G25" s="292"/>
      <c r="H25" s="292"/>
      <c r="I25" s="290"/>
      <c r="J25" s="290"/>
      <c r="K25" s="291"/>
    </row>
    <row r="26" spans="2:11">
      <c r="B26" s="781"/>
      <c r="C26" s="289" t="s">
        <v>409</v>
      </c>
      <c r="D26" s="292" t="s">
        <v>409</v>
      </c>
      <c r="E26" s="292" t="s">
        <v>409</v>
      </c>
      <c r="F26" s="292"/>
      <c r="G26" s="292"/>
      <c r="H26" s="292"/>
      <c r="I26" s="290"/>
      <c r="J26" s="290"/>
      <c r="K26" s="291"/>
    </row>
    <row r="27" spans="2:11">
      <c r="B27" s="781"/>
      <c r="C27" s="289" t="s">
        <v>409</v>
      </c>
      <c r="D27" s="292" t="s">
        <v>409</v>
      </c>
      <c r="E27" s="292" t="s">
        <v>409</v>
      </c>
      <c r="F27" s="292"/>
      <c r="G27" s="292"/>
      <c r="H27" s="292"/>
      <c r="I27" s="290"/>
      <c r="J27" s="290"/>
      <c r="K27" s="291"/>
    </row>
    <row r="28" spans="2:11" ht="19.8" thickBot="1">
      <c r="B28" s="782"/>
      <c r="C28" s="293" t="s">
        <v>409</v>
      </c>
      <c r="D28" s="294" t="s">
        <v>406</v>
      </c>
      <c r="E28" s="294" t="s">
        <v>409</v>
      </c>
      <c r="F28" s="294"/>
      <c r="G28" s="294"/>
      <c r="H28" s="294"/>
      <c r="I28" s="294"/>
      <c r="J28" s="294"/>
      <c r="K28" s="295"/>
    </row>
    <row r="31" spans="2:11">
      <c r="C31" s="277" t="s">
        <v>411</v>
      </c>
    </row>
    <row r="32" spans="2:11">
      <c r="C32" s="277" t="s">
        <v>412</v>
      </c>
    </row>
    <row r="33" spans="3:3">
      <c r="C33" s="277" t="s">
        <v>413</v>
      </c>
    </row>
    <row r="34" spans="3:3">
      <c r="C34" s="277" t="s">
        <v>414</v>
      </c>
    </row>
    <row r="35" spans="3:3">
      <c r="C35" s="277" t="s">
        <v>415</v>
      </c>
    </row>
    <row r="36" spans="3:3">
      <c r="C36" s="277" t="s">
        <v>416</v>
      </c>
    </row>
    <row r="37" spans="3:3">
      <c r="C37" s="277" t="s">
        <v>417</v>
      </c>
    </row>
    <row r="38" spans="3:3">
      <c r="C38" s="277" t="s">
        <v>418</v>
      </c>
    </row>
    <row r="40" spans="3:3">
      <c r="C40" s="277" t="s">
        <v>419</v>
      </c>
    </row>
    <row r="41" spans="3:3">
      <c r="C41" s="277" t="s">
        <v>420</v>
      </c>
    </row>
    <row r="42" spans="3:3">
      <c r="C42" s="277" t="s">
        <v>421</v>
      </c>
    </row>
    <row r="43" spans="3:3">
      <c r="C43" s="277" t="s">
        <v>422</v>
      </c>
    </row>
    <row r="44" spans="3:3">
      <c r="C44" s="277" t="s">
        <v>423</v>
      </c>
    </row>
    <row r="45" spans="3:3">
      <c r="C45" s="277" t="s">
        <v>424</v>
      </c>
    </row>
  </sheetData>
  <mergeCells count="1">
    <mergeCell ref="B16:B28"/>
  </mergeCells>
  <phoneticPr fontId="3"/>
  <pageMargins left="0.70866141732283472" right="0.70866141732283472" top="0.74803149606299213" bottom="0.74803149606299213" header="0.31496062992125984" footer="0.31496062992125984"/>
  <pageSetup paperSize="9"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
  <sheetViews>
    <sheetView showGridLines="0" workbookViewId="0">
      <selection activeCell="G26" sqref="G26"/>
    </sheetView>
  </sheetViews>
  <sheetFormatPr defaultRowHeight="13.2"/>
  <sheetData>
    <row r="2" spans="1:1">
      <c r="A2" s="182" t="s">
        <v>321</v>
      </c>
    </row>
  </sheetData>
  <phoneticPr fontId="3"/>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N31"/>
  <sheetViews>
    <sheetView showGridLines="0" view="pageBreakPreview" topLeftCell="A13" zoomScale="85" zoomScaleNormal="85" zoomScaleSheetLayoutView="85" workbookViewId="0">
      <selection activeCell="H23" sqref="H23"/>
    </sheetView>
  </sheetViews>
  <sheetFormatPr defaultColWidth="9" defaultRowHeight="13.2"/>
  <cols>
    <col min="1" max="1" width="9" style="79" customWidth="1"/>
    <col min="2" max="2" width="9" style="79"/>
    <col min="3" max="3" width="48.77734375" style="79" customWidth="1"/>
    <col min="4" max="5" width="9" style="80" customWidth="1"/>
    <col min="6" max="6" width="8.21875" style="79" customWidth="1"/>
    <col min="7" max="16384" width="9" style="79"/>
  </cols>
  <sheetData>
    <row r="1" spans="1:40" ht="7.5" customHeight="1"/>
    <row r="2" spans="1:40" ht="34.5" customHeight="1">
      <c r="A2" s="785" t="s">
        <v>176</v>
      </c>
      <c r="B2" s="785"/>
      <c r="C2" s="785"/>
      <c r="D2" s="785"/>
      <c r="E2" s="785"/>
      <c r="F2" s="785"/>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row>
    <row r="3" spans="1:40" ht="32.25" customHeight="1">
      <c r="A3" s="786" t="s">
        <v>250</v>
      </c>
      <c r="B3" s="787"/>
      <c r="C3" s="787"/>
      <c r="D3" s="787"/>
      <c r="E3" s="787"/>
      <c r="F3" s="787"/>
    </row>
    <row r="4" spans="1:40" ht="18" customHeight="1">
      <c r="A4" s="160"/>
      <c r="B4" s="161"/>
      <c r="C4" s="161"/>
      <c r="D4" s="161"/>
      <c r="E4" s="161"/>
      <c r="F4" s="161"/>
    </row>
    <row r="5" spans="1:40" ht="18" customHeight="1"/>
    <row r="6" spans="1:40" ht="18" customHeight="1">
      <c r="A6" s="788" t="s">
        <v>322</v>
      </c>
      <c r="B6" s="788"/>
      <c r="C6" s="788"/>
      <c r="D6" s="788"/>
      <c r="E6" s="788"/>
      <c r="F6" s="788"/>
      <c r="G6" s="82"/>
    </row>
    <row r="7" spans="1:40" ht="18" customHeight="1">
      <c r="A7" s="788"/>
      <c r="B7" s="788"/>
      <c r="C7" s="788"/>
      <c r="D7" s="788"/>
      <c r="E7" s="788"/>
      <c r="F7" s="788"/>
      <c r="G7" s="82"/>
    </row>
    <row r="8" spans="1:40" ht="18" customHeight="1">
      <c r="A8" s="788"/>
      <c r="B8" s="788"/>
      <c r="C8" s="788"/>
      <c r="D8" s="788"/>
      <c r="E8" s="788"/>
      <c r="F8" s="788"/>
      <c r="G8" s="82"/>
    </row>
    <row r="9" spans="1:40" ht="18" customHeight="1">
      <c r="A9" s="788"/>
      <c r="B9" s="788"/>
      <c r="C9" s="788"/>
      <c r="D9" s="788"/>
      <c r="E9" s="788"/>
      <c r="F9" s="788"/>
      <c r="G9" s="82"/>
    </row>
    <row r="10" spans="1:40" ht="18" customHeight="1" thickBot="1">
      <c r="A10" s="83"/>
      <c r="B10" s="83"/>
      <c r="C10" s="83"/>
      <c r="D10" s="83"/>
      <c r="E10" s="83"/>
      <c r="F10" s="83"/>
      <c r="G10" s="82"/>
    </row>
    <row r="11" spans="1:40" ht="20.100000000000001" customHeight="1" thickTop="1" thickBot="1">
      <c r="A11" s="84"/>
      <c r="B11" s="82"/>
      <c r="C11" s="82"/>
      <c r="D11" s="783" t="s">
        <v>177</v>
      </c>
      <c r="E11" s="784"/>
      <c r="F11" s="82"/>
      <c r="G11" s="82"/>
    </row>
    <row r="12" spans="1:40" ht="25.05" customHeight="1" thickTop="1">
      <c r="B12" s="85" t="s">
        <v>178</v>
      </c>
      <c r="C12" s="86" t="s">
        <v>179</v>
      </c>
      <c r="D12" s="87" t="s">
        <v>180</v>
      </c>
      <c r="E12" s="88" t="s">
        <v>181</v>
      </c>
    </row>
    <row r="13" spans="1:40" ht="30" customHeight="1">
      <c r="B13" s="89" t="s">
        <v>182</v>
      </c>
      <c r="C13" s="90" t="s">
        <v>183</v>
      </c>
      <c r="D13" s="91" t="s">
        <v>184</v>
      </c>
      <c r="E13" s="92"/>
    </row>
    <row r="14" spans="1:40" ht="30" customHeight="1">
      <c r="B14" s="139">
        <v>1</v>
      </c>
      <c r="C14" s="137" t="s">
        <v>185</v>
      </c>
      <c r="D14" s="93"/>
      <c r="E14" s="94"/>
    </row>
    <row r="15" spans="1:40" ht="30" customHeight="1">
      <c r="B15" s="140">
        <v>2</v>
      </c>
      <c r="C15" s="138" t="s">
        <v>186</v>
      </c>
      <c r="D15" s="95"/>
      <c r="E15" s="96"/>
    </row>
    <row r="16" spans="1:40" ht="30" customHeight="1">
      <c r="B16" s="140">
        <v>3</v>
      </c>
      <c r="C16" s="138" t="s">
        <v>187</v>
      </c>
      <c r="D16" s="95"/>
      <c r="E16" s="96"/>
    </row>
    <row r="17" spans="2:5" ht="30" customHeight="1">
      <c r="B17" s="140">
        <v>4</v>
      </c>
      <c r="C17" s="138" t="s">
        <v>198</v>
      </c>
      <c r="D17" s="95"/>
      <c r="E17" s="96"/>
    </row>
    <row r="18" spans="2:5" ht="30" customHeight="1">
      <c r="B18" s="140">
        <v>5</v>
      </c>
      <c r="C18" s="138" t="s">
        <v>188</v>
      </c>
      <c r="D18" s="95"/>
      <c r="E18" s="96"/>
    </row>
    <row r="19" spans="2:5" ht="30" customHeight="1">
      <c r="B19" s="140">
        <v>6</v>
      </c>
      <c r="C19" s="138" t="s">
        <v>189</v>
      </c>
      <c r="D19" s="95"/>
      <c r="E19" s="96"/>
    </row>
    <row r="20" spans="2:5" ht="30" customHeight="1">
      <c r="B20" s="140">
        <v>7</v>
      </c>
      <c r="C20" s="138" t="s">
        <v>206</v>
      </c>
      <c r="D20" s="95"/>
      <c r="E20" s="96"/>
    </row>
    <row r="21" spans="2:5" ht="30" customHeight="1">
      <c r="B21" s="140">
        <v>8</v>
      </c>
      <c r="C21" s="138" t="s">
        <v>190</v>
      </c>
      <c r="D21" s="95"/>
      <c r="E21" s="96"/>
    </row>
    <row r="22" spans="2:5" ht="30" customHeight="1">
      <c r="B22" s="140">
        <v>9</v>
      </c>
      <c r="C22" s="181" t="s">
        <v>311</v>
      </c>
      <c r="D22" s="95"/>
      <c r="E22" s="96"/>
    </row>
    <row r="23" spans="2:5" ht="30" customHeight="1">
      <c r="B23" s="140">
        <v>10</v>
      </c>
      <c r="C23" s="166" t="s">
        <v>215</v>
      </c>
      <c r="D23" s="95"/>
      <c r="E23" s="96"/>
    </row>
    <row r="24" spans="2:5" ht="30" customHeight="1" thickBot="1">
      <c r="B24" s="165">
        <v>11</v>
      </c>
      <c r="C24" s="167" t="s">
        <v>218</v>
      </c>
      <c r="D24" s="903"/>
      <c r="E24" s="904"/>
    </row>
    <row r="25" spans="2:5" ht="20.100000000000001" customHeight="1"/>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sheetData>
  <mergeCells count="4">
    <mergeCell ref="D11:E11"/>
    <mergeCell ref="A2:F2"/>
    <mergeCell ref="A3:F3"/>
    <mergeCell ref="A6:F9"/>
  </mergeCells>
  <phoneticPr fontId="3"/>
  <dataValidations count="1">
    <dataValidation type="list" allowBlank="1" showInputMessage="1" showErrorMessage="1" sqref="D13:E24" xr:uid="{00000000-0002-0000-0800-000000000000}">
      <formula1>"○"</formula1>
    </dataValidation>
  </dataValidations>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N47"/>
  <sheetViews>
    <sheetView showGridLines="0" view="pageBreakPreview" topLeftCell="A37" zoomScaleNormal="100" zoomScaleSheetLayoutView="100" workbookViewId="0">
      <selection activeCell="G26" sqref="G26"/>
    </sheetView>
  </sheetViews>
  <sheetFormatPr defaultColWidth="13.77734375" defaultRowHeight="13.2"/>
  <cols>
    <col min="1" max="1" width="4.109375" customWidth="1"/>
    <col min="2" max="2" width="12.88671875" style="336" customWidth="1"/>
    <col min="3" max="4" width="28.6640625" style="336" customWidth="1"/>
    <col min="5" max="5" width="8.88671875" customWidth="1"/>
    <col min="12" max="14" width="13.77734375" style="97"/>
  </cols>
  <sheetData>
    <row r="1" spans="1:5" ht="21" customHeight="1">
      <c r="A1" s="805" t="s">
        <v>194</v>
      </c>
      <c r="B1" s="805"/>
      <c r="C1" s="805"/>
      <c r="D1" s="805"/>
      <c r="E1" s="805"/>
    </row>
    <row r="3" spans="1:5" ht="21" customHeight="1">
      <c r="A3" s="154" t="s">
        <v>288</v>
      </c>
      <c r="B3" s="801" t="s">
        <v>159</v>
      </c>
      <c r="C3" s="802"/>
      <c r="D3" s="803"/>
      <c r="E3" s="102" t="s">
        <v>193</v>
      </c>
    </row>
    <row r="4" spans="1:5" ht="40.049999999999997" customHeight="1">
      <c r="A4" s="804">
        <v>1</v>
      </c>
      <c r="B4" s="809" t="s">
        <v>195</v>
      </c>
      <c r="C4" s="810"/>
      <c r="D4" s="811"/>
      <c r="E4" s="806"/>
    </row>
    <row r="5" spans="1:5" ht="18" customHeight="1">
      <c r="A5" s="804"/>
      <c r="B5" s="812" t="s">
        <v>312</v>
      </c>
      <c r="C5" s="813"/>
      <c r="D5" s="814"/>
      <c r="E5" s="807"/>
    </row>
    <row r="6" spans="1:5" ht="18" customHeight="1">
      <c r="A6" s="804"/>
      <c r="B6" s="812"/>
      <c r="C6" s="813"/>
      <c r="D6" s="814"/>
      <c r="E6" s="807"/>
    </row>
    <row r="7" spans="1:5" ht="18" customHeight="1">
      <c r="A7" s="804"/>
      <c r="B7" s="812"/>
      <c r="C7" s="813"/>
      <c r="D7" s="814"/>
      <c r="E7" s="807"/>
    </row>
    <row r="8" spans="1:5" ht="18" customHeight="1">
      <c r="A8" s="804"/>
      <c r="B8" s="812"/>
      <c r="C8" s="813"/>
      <c r="D8" s="814"/>
      <c r="E8" s="807"/>
    </row>
    <row r="9" spans="1:5" ht="18" customHeight="1">
      <c r="A9" s="804"/>
      <c r="B9" s="812"/>
      <c r="C9" s="813"/>
      <c r="D9" s="814"/>
      <c r="E9" s="807"/>
    </row>
    <row r="10" spans="1:5" ht="18" customHeight="1">
      <c r="A10" s="804"/>
      <c r="B10" s="812"/>
      <c r="C10" s="813"/>
      <c r="D10" s="814"/>
      <c r="E10" s="807"/>
    </row>
    <row r="11" spans="1:5" ht="18" customHeight="1">
      <c r="A11" s="804"/>
      <c r="B11" s="815"/>
      <c r="C11" s="816"/>
      <c r="D11" s="817"/>
      <c r="E11" s="808"/>
    </row>
    <row r="12" spans="1:5" ht="40.049999999999997" customHeight="1">
      <c r="A12" s="132">
        <v>2</v>
      </c>
      <c r="B12" s="798" t="s">
        <v>196</v>
      </c>
      <c r="C12" s="799"/>
      <c r="D12" s="800"/>
      <c r="E12" s="101"/>
    </row>
    <row r="13" spans="1:5" ht="40.049999999999997" customHeight="1">
      <c r="A13" s="132">
        <v>3</v>
      </c>
      <c r="B13" s="798" t="s">
        <v>197</v>
      </c>
      <c r="C13" s="799"/>
      <c r="D13" s="800"/>
      <c r="E13" s="101"/>
    </row>
    <row r="14" spans="1:5" ht="9" customHeight="1">
      <c r="B14" s="332"/>
      <c r="C14" s="332"/>
      <c r="D14" s="332"/>
      <c r="E14" s="104"/>
    </row>
    <row r="15" spans="1:5" ht="9" customHeight="1">
      <c r="B15" s="332"/>
      <c r="C15" s="332"/>
      <c r="D15" s="332"/>
      <c r="E15" s="104"/>
    </row>
    <row r="16" spans="1:5" ht="22.05" customHeight="1">
      <c r="A16" t="s">
        <v>536</v>
      </c>
      <c r="B16" s="332"/>
      <c r="C16" s="332"/>
      <c r="D16" s="332"/>
      <c r="E16" s="104"/>
    </row>
    <row r="17" spans="1:5">
      <c r="A17" s="789" t="s">
        <v>532</v>
      </c>
      <c r="B17" s="790"/>
      <c r="C17" s="790"/>
      <c r="D17" s="790"/>
      <c r="E17" s="791"/>
    </row>
    <row r="18" spans="1:5">
      <c r="A18" s="792"/>
      <c r="B18" s="793"/>
      <c r="C18" s="793"/>
      <c r="D18" s="793"/>
      <c r="E18" s="794"/>
    </row>
    <row r="19" spans="1:5">
      <c r="A19" s="792"/>
      <c r="B19" s="793"/>
      <c r="C19" s="793"/>
      <c r="D19" s="793"/>
      <c r="E19" s="794"/>
    </row>
    <row r="20" spans="1:5">
      <c r="A20" s="792"/>
      <c r="B20" s="793"/>
      <c r="C20" s="793"/>
      <c r="D20" s="793"/>
      <c r="E20" s="794"/>
    </row>
    <row r="21" spans="1:5">
      <c r="A21" s="792"/>
      <c r="B21" s="793"/>
      <c r="C21" s="793"/>
      <c r="D21" s="793"/>
      <c r="E21" s="794"/>
    </row>
    <row r="22" spans="1:5">
      <c r="A22" s="792"/>
      <c r="B22" s="793"/>
      <c r="C22" s="793"/>
      <c r="D22" s="793"/>
      <c r="E22" s="794"/>
    </row>
    <row r="23" spans="1:5">
      <c r="A23" s="792"/>
      <c r="B23" s="793"/>
      <c r="C23" s="793"/>
      <c r="D23" s="793"/>
      <c r="E23" s="794"/>
    </row>
    <row r="24" spans="1:5">
      <c r="A24" s="795"/>
      <c r="B24" s="796"/>
      <c r="C24" s="796"/>
      <c r="D24" s="796"/>
      <c r="E24" s="797"/>
    </row>
    <row r="25" spans="1:5">
      <c r="A25" s="789" t="s">
        <v>535</v>
      </c>
      <c r="B25" s="790"/>
      <c r="C25" s="790"/>
      <c r="D25" s="790"/>
      <c r="E25" s="791"/>
    </row>
    <row r="26" spans="1:5">
      <c r="A26" s="792"/>
      <c r="B26" s="793"/>
      <c r="C26" s="793"/>
      <c r="D26" s="793"/>
      <c r="E26" s="794"/>
    </row>
    <row r="27" spans="1:5">
      <c r="A27" s="792"/>
      <c r="B27" s="793"/>
      <c r="C27" s="793"/>
      <c r="D27" s="793"/>
      <c r="E27" s="794"/>
    </row>
    <row r="28" spans="1:5">
      <c r="A28" s="792"/>
      <c r="B28" s="793"/>
      <c r="C28" s="793"/>
      <c r="D28" s="793"/>
      <c r="E28" s="794"/>
    </row>
    <row r="29" spans="1:5">
      <c r="A29" s="792"/>
      <c r="B29" s="793"/>
      <c r="C29" s="793"/>
      <c r="D29" s="793"/>
      <c r="E29" s="794"/>
    </row>
    <row r="30" spans="1:5">
      <c r="A30" s="792"/>
      <c r="B30" s="793"/>
      <c r="C30" s="793"/>
      <c r="D30" s="793"/>
      <c r="E30" s="794"/>
    </row>
    <row r="31" spans="1:5">
      <c r="A31" s="792"/>
      <c r="B31" s="793"/>
      <c r="C31" s="793"/>
      <c r="D31" s="793"/>
      <c r="E31" s="794"/>
    </row>
    <row r="32" spans="1:5">
      <c r="A32" s="795"/>
      <c r="B32" s="796"/>
      <c r="C32" s="796"/>
      <c r="D32" s="796"/>
      <c r="E32" s="797"/>
    </row>
    <row r="33" spans="1:5">
      <c r="A33" s="789" t="s">
        <v>533</v>
      </c>
      <c r="B33" s="790"/>
      <c r="C33" s="790"/>
      <c r="D33" s="790"/>
      <c r="E33" s="791"/>
    </row>
    <row r="34" spans="1:5">
      <c r="A34" s="792"/>
      <c r="B34" s="793"/>
      <c r="C34" s="793"/>
      <c r="D34" s="793"/>
      <c r="E34" s="794"/>
    </row>
    <row r="35" spans="1:5">
      <c r="A35" s="792"/>
      <c r="B35" s="793"/>
      <c r="C35" s="793"/>
      <c r="D35" s="793"/>
      <c r="E35" s="794"/>
    </row>
    <row r="36" spans="1:5">
      <c r="A36" s="792"/>
      <c r="B36" s="793"/>
      <c r="C36" s="793"/>
      <c r="D36" s="793"/>
      <c r="E36" s="794"/>
    </row>
    <row r="37" spans="1:5">
      <c r="A37" s="792"/>
      <c r="B37" s="793"/>
      <c r="C37" s="793"/>
      <c r="D37" s="793"/>
      <c r="E37" s="794"/>
    </row>
    <row r="38" spans="1:5">
      <c r="A38" s="792"/>
      <c r="B38" s="793"/>
      <c r="C38" s="793"/>
      <c r="D38" s="793"/>
      <c r="E38" s="794"/>
    </row>
    <row r="39" spans="1:5">
      <c r="A39" s="795"/>
      <c r="B39" s="796"/>
      <c r="C39" s="796"/>
      <c r="D39" s="796"/>
      <c r="E39" s="797"/>
    </row>
    <row r="40" spans="1:5">
      <c r="A40" s="789" t="s">
        <v>534</v>
      </c>
      <c r="B40" s="790"/>
      <c r="C40" s="790"/>
      <c r="D40" s="790"/>
      <c r="E40" s="791"/>
    </row>
    <row r="41" spans="1:5">
      <c r="A41" s="792"/>
      <c r="B41" s="793"/>
      <c r="C41" s="793"/>
      <c r="D41" s="793"/>
      <c r="E41" s="794"/>
    </row>
    <row r="42" spans="1:5">
      <c r="A42" s="792"/>
      <c r="B42" s="793"/>
      <c r="C42" s="793"/>
      <c r="D42" s="793"/>
      <c r="E42" s="794"/>
    </row>
    <row r="43" spans="1:5">
      <c r="A43" s="792"/>
      <c r="B43" s="793"/>
      <c r="C43" s="793"/>
      <c r="D43" s="793"/>
      <c r="E43" s="794"/>
    </row>
    <row r="44" spans="1:5">
      <c r="A44" s="792"/>
      <c r="B44" s="793"/>
      <c r="C44" s="793"/>
      <c r="D44" s="793"/>
      <c r="E44" s="794"/>
    </row>
    <row r="45" spans="1:5">
      <c r="A45" s="792"/>
      <c r="B45" s="793"/>
      <c r="C45" s="793"/>
      <c r="D45" s="793"/>
      <c r="E45" s="794"/>
    </row>
    <row r="46" spans="1:5">
      <c r="A46" s="795"/>
      <c r="B46" s="796"/>
      <c r="C46" s="796"/>
      <c r="D46" s="796"/>
      <c r="E46" s="797"/>
    </row>
    <row r="47" spans="1:5">
      <c r="B47" s="332"/>
      <c r="C47" s="332"/>
      <c r="D47" s="332"/>
      <c r="E47" s="104"/>
    </row>
  </sheetData>
  <mergeCells count="12">
    <mergeCell ref="B12:D12"/>
    <mergeCell ref="B3:D3"/>
    <mergeCell ref="A4:A11"/>
    <mergeCell ref="A1:E1"/>
    <mergeCell ref="E4:E11"/>
    <mergeCell ref="B4:D4"/>
    <mergeCell ref="B5:D11"/>
    <mergeCell ref="A17:E24"/>
    <mergeCell ref="A25:E32"/>
    <mergeCell ref="A33:E39"/>
    <mergeCell ref="A40:E46"/>
    <mergeCell ref="B13:D13"/>
  </mergeCells>
  <phoneticPr fontId="3"/>
  <dataValidations count="1">
    <dataValidation type="list" allowBlank="1" showInputMessage="1" showErrorMessage="1" sqref="E4:E13" xr:uid="{00000000-0002-0000-09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Q80"/>
  <sheetViews>
    <sheetView showGridLines="0" view="pageBreakPreview" topLeftCell="A43" zoomScale="85" zoomScaleNormal="100" zoomScaleSheetLayoutView="85" workbookViewId="0">
      <selection activeCell="B31" sqref="B31:M31"/>
    </sheetView>
  </sheetViews>
  <sheetFormatPr defaultColWidth="9" defaultRowHeight="13.2"/>
  <cols>
    <col min="1" max="1" width="4.109375" style="52" customWidth="1"/>
    <col min="2" max="2" width="2.21875" style="52" customWidth="1"/>
    <col min="3" max="3" width="9.21875" style="52" customWidth="1"/>
    <col min="4" max="4" width="6.77734375" style="52" customWidth="1"/>
    <col min="5" max="5" width="3.44140625" style="52" customWidth="1"/>
    <col min="6" max="6" width="7.33203125" style="52" customWidth="1"/>
    <col min="7" max="7" width="3.6640625" style="52" customWidth="1"/>
    <col min="8" max="8" width="7.33203125" style="52" customWidth="1"/>
    <col min="9" max="9" width="1.33203125" style="52" customWidth="1"/>
    <col min="10" max="10" width="7" style="52" customWidth="1"/>
    <col min="11" max="12" width="2.33203125" style="52" customWidth="1"/>
    <col min="13" max="13" width="7.33203125" style="52" customWidth="1"/>
    <col min="14" max="17" width="8.88671875" style="72" customWidth="1"/>
    <col min="18" max="16384" width="9" style="52"/>
  </cols>
  <sheetData>
    <row r="1" spans="1:17" ht="32.25" customHeight="1">
      <c r="A1" s="836" t="s">
        <v>538</v>
      </c>
      <c r="B1" s="836"/>
      <c r="C1" s="836"/>
      <c r="D1" s="836"/>
      <c r="E1" s="836"/>
      <c r="F1" s="836"/>
      <c r="G1" s="836"/>
      <c r="H1" s="836"/>
      <c r="I1" s="836"/>
      <c r="J1" s="836"/>
      <c r="K1" s="836"/>
      <c r="L1" s="836"/>
      <c r="M1" s="836"/>
      <c r="N1" s="836"/>
      <c r="O1" s="836"/>
      <c r="P1" s="836"/>
      <c r="Q1" s="836"/>
    </row>
    <row r="2" spans="1:17" ht="11.1" customHeight="1">
      <c r="A2" s="134"/>
      <c r="C2" s="134"/>
      <c r="D2" s="134"/>
      <c r="E2" s="134"/>
      <c r="F2" s="134"/>
      <c r="G2" s="134"/>
      <c r="H2" s="337" t="s">
        <v>539</v>
      </c>
      <c r="I2" s="134"/>
      <c r="J2" s="134"/>
      <c r="K2" s="134"/>
      <c r="L2" s="134"/>
      <c r="M2" s="134"/>
      <c r="N2" s="134"/>
      <c r="O2" s="134"/>
      <c r="P2" s="328"/>
      <c r="Q2" s="134"/>
    </row>
    <row r="3" spans="1:17" ht="11.1" customHeight="1">
      <c r="A3" s="328"/>
      <c r="C3" s="328"/>
      <c r="D3" s="328"/>
      <c r="E3" s="328"/>
      <c r="F3" s="328"/>
      <c r="G3" s="328"/>
      <c r="H3" s="337"/>
      <c r="I3" s="328"/>
      <c r="J3" s="328"/>
      <c r="K3" s="328"/>
      <c r="L3" s="328"/>
      <c r="M3" s="328"/>
      <c r="N3" s="328"/>
      <c r="O3" s="328"/>
      <c r="P3" s="328"/>
      <c r="Q3" s="328"/>
    </row>
    <row r="4" spans="1:17" ht="18.75" customHeight="1">
      <c r="B4" s="55"/>
      <c r="C4" s="55"/>
      <c r="D4" s="55"/>
      <c r="E4" s="55"/>
      <c r="F4" s="55"/>
      <c r="G4" s="55"/>
      <c r="H4" s="55"/>
      <c r="I4" s="55"/>
      <c r="J4" s="55"/>
      <c r="K4" s="55"/>
      <c r="L4" s="55"/>
      <c r="M4" s="55"/>
      <c r="N4" s="57" t="s">
        <v>156</v>
      </c>
      <c r="O4" s="57" t="s">
        <v>157</v>
      </c>
      <c r="P4" s="57" t="s">
        <v>158</v>
      </c>
      <c r="Q4" s="57" t="s">
        <v>537</v>
      </c>
    </row>
    <row r="5" spans="1:17" s="57" customFormat="1" ht="18.75" customHeight="1">
      <c r="A5" s="142" t="s">
        <v>254</v>
      </c>
      <c r="B5" s="801" t="s">
        <v>159</v>
      </c>
      <c r="C5" s="802"/>
      <c r="D5" s="802"/>
      <c r="E5" s="802"/>
      <c r="F5" s="802"/>
      <c r="G5" s="802"/>
      <c r="H5" s="802"/>
      <c r="I5" s="802"/>
      <c r="J5" s="802"/>
      <c r="K5" s="802"/>
      <c r="L5" s="802"/>
      <c r="M5" s="803"/>
      <c r="N5" s="149" t="s">
        <v>160</v>
      </c>
      <c r="O5" s="105" t="s">
        <v>160</v>
      </c>
      <c r="P5" s="105" t="s">
        <v>160</v>
      </c>
      <c r="Q5" s="149" t="s">
        <v>160</v>
      </c>
    </row>
    <row r="6" spans="1:17" s="59" customFormat="1" ht="39.75" customHeight="1">
      <c r="A6" s="60">
        <v>1</v>
      </c>
      <c r="B6" s="831" t="s">
        <v>257</v>
      </c>
      <c r="C6" s="832"/>
      <c r="D6" s="832"/>
      <c r="E6" s="832"/>
      <c r="F6" s="832"/>
      <c r="G6" s="832"/>
      <c r="H6" s="832"/>
      <c r="I6" s="832"/>
      <c r="J6" s="832"/>
      <c r="K6" s="832"/>
      <c r="L6" s="832"/>
      <c r="M6" s="832"/>
      <c r="N6" s="58"/>
      <c r="O6" s="338"/>
      <c r="P6" s="338"/>
      <c r="Q6" s="338"/>
    </row>
    <row r="7" spans="1:17" s="59" customFormat="1" ht="39.75" customHeight="1">
      <c r="A7" s="60">
        <v>2</v>
      </c>
      <c r="B7" s="831" t="s">
        <v>266</v>
      </c>
      <c r="C7" s="832"/>
      <c r="D7" s="832"/>
      <c r="E7" s="832"/>
      <c r="F7" s="832"/>
      <c r="G7" s="832"/>
      <c r="H7" s="832"/>
      <c r="I7" s="832"/>
      <c r="J7" s="832"/>
      <c r="K7" s="832"/>
      <c r="L7" s="832"/>
      <c r="M7" s="832"/>
      <c r="N7" s="58"/>
      <c r="O7" s="338"/>
      <c r="P7" s="338"/>
      <c r="Q7" s="338"/>
    </row>
    <row r="8" spans="1:17" s="59" customFormat="1" ht="39.75" customHeight="1">
      <c r="A8" s="60">
        <v>3</v>
      </c>
      <c r="B8" s="835" t="s">
        <v>150</v>
      </c>
      <c r="C8" s="835"/>
      <c r="D8" s="835"/>
      <c r="E8" s="835"/>
      <c r="F8" s="835"/>
      <c r="G8" s="835"/>
      <c r="H8" s="835"/>
      <c r="I8" s="835"/>
      <c r="J8" s="835"/>
      <c r="K8" s="835"/>
      <c r="L8" s="835"/>
      <c r="M8" s="835"/>
      <c r="N8" s="338"/>
      <c r="O8" s="58"/>
      <c r="P8" s="58"/>
      <c r="Q8" s="58"/>
    </row>
    <row r="9" spans="1:17" s="59" customFormat="1" ht="39.75" customHeight="1">
      <c r="A9" s="60">
        <v>4</v>
      </c>
      <c r="B9" s="831" t="s">
        <v>267</v>
      </c>
      <c r="C9" s="832"/>
      <c r="D9" s="832"/>
      <c r="E9" s="832"/>
      <c r="F9" s="832"/>
      <c r="G9" s="832"/>
      <c r="H9" s="832"/>
      <c r="I9" s="832"/>
      <c r="J9" s="832"/>
      <c r="K9" s="832"/>
      <c r="L9" s="832"/>
      <c r="M9" s="832"/>
      <c r="N9" s="58"/>
      <c r="O9" s="58"/>
      <c r="P9" s="338"/>
      <c r="Q9" s="338"/>
    </row>
    <row r="10" spans="1:17" s="59" customFormat="1" ht="39.75" customHeight="1">
      <c r="A10" s="60">
        <v>5</v>
      </c>
      <c r="B10" s="831" t="s">
        <v>268</v>
      </c>
      <c r="C10" s="832"/>
      <c r="D10" s="832"/>
      <c r="E10" s="832"/>
      <c r="F10" s="832"/>
      <c r="G10" s="832"/>
      <c r="H10" s="832"/>
      <c r="I10" s="832"/>
      <c r="J10" s="832"/>
      <c r="K10" s="832"/>
      <c r="L10" s="832"/>
      <c r="M10" s="832"/>
      <c r="N10" s="338"/>
      <c r="O10" s="338"/>
      <c r="P10" s="58"/>
      <c r="Q10" s="338"/>
    </row>
    <row r="11" spans="1:17" s="59" customFormat="1" ht="48" customHeight="1">
      <c r="A11" s="329">
        <v>6</v>
      </c>
      <c r="B11" s="831" t="s">
        <v>540</v>
      </c>
      <c r="C11" s="832"/>
      <c r="D11" s="832"/>
      <c r="E11" s="832"/>
      <c r="F11" s="832"/>
      <c r="G11" s="832"/>
      <c r="H11" s="832"/>
      <c r="I11" s="832"/>
      <c r="J11" s="832"/>
      <c r="K11" s="832"/>
      <c r="L11" s="832"/>
      <c r="M11" s="832"/>
      <c r="N11" s="338"/>
      <c r="O11" s="338"/>
      <c r="P11" s="338"/>
      <c r="Q11" s="58"/>
    </row>
    <row r="12" spans="1:17" s="59" customFormat="1" ht="45" customHeight="1">
      <c r="A12" s="60">
        <v>7</v>
      </c>
      <c r="B12" s="831" t="s">
        <v>258</v>
      </c>
      <c r="C12" s="832"/>
      <c r="D12" s="832"/>
      <c r="E12" s="832"/>
      <c r="F12" s="832"/>
      <c r="G12" s="832"/>
      <c r="H12" s="832"/>
      <c r="I12" s="832"/>
      <c r="J12" s="832"/>
      <c r="K12" s="832"/>
      <c r="L12" s="832"/>
      <c r="M12" s="832"/>
      <c r="N12" s="58"/>
      <c r="O12" s="58"/>
      <c r="P12" s="58"/>
      <c r="Q12" s="58"/>
    </row>
    <row r="13" spans="1:17" s="59" customFormat="1" ht="39.75" customHeight="1">
      <c r="A13" s="60">
        <v>8</v>
      </c>
      <c r="B13" s="831" t="s">
        <v>541</v>
      </c>
      <c r="C13" s="832"/>
      <c r="D13" s="832"/>
      <c r="E13" s="832"/>
      <c r="F13" s="832"/>
      <c r="G13" s="832"/>
      <c r="H13" s="832"/>
      <c r="I13" s="832"/>
      <c r="J13" s="832"/>
      <c r="K13" s="832"/>
      <c r="L13" s="832"/>
      <c r="M13" s="832"/>
      <c r="N13" s="58"/>
      <c r="O13" s="58"/>
      <c r="P13" s="58"/>
      <c r="Q13" s="58"/>
    </row>
    <row r="14" spans="1:17" s="59" customFormat="1" ht="39.75" customHeight="1">
      <c r="A14" s="837">
        <v>9</v>
      </c>
      <c r="B14" s="844" t="s">
        <v>260</v>
      </c>
      <c r="C14" s="845"/>
      <c r="D14" s="845"/>
      <c r="E14" s="845"/>
      <c r="F14" s="845"/>
      <c r="G14" s="845"/>
      <c r="H14" s="845"/>
      <c r="I14" s="845"/>
      <c r="J14" s="845"/>
      <c r="K14" s="845"/>
      <c r="L14" s="845"/>
      <c r="M14" s="845"/>
      <c r="N14" s="175"/>
      <c r="O14" s="338"/>
      <c r="P14" s="338"/>
      <c r="Q14" s="338"/>
    </row>
    <row r="15" spans="1:17" s="59" customFormat="1" ht="24" customHeight="1">
      <c r="A15" s="837"/>
      <c r="B15" s="846"/>
      <c r="C15" s="838"/>
      <c r="D15" s="838"/>
      <c r="E15" s="838"/>
      <c r="F15" s="838"/>
      <c r="G15" s="838"/>
      <c r="H15" s="838"/>
      <c r="I15" s="838"/>
      <c r="J15" s="838"/>
      <c r="K15" s="838"/>
      <c r="L15" s="838"/>
      <c r="M15" s="838"/>
      <c r="N15" s="62"/>
      <c r="O15" s="62"/>
      <c r="P15" s="62"/>
      <c r="Q15" s="145"/>
    </row>
    <row r="16" spans="1:17" s="59" customFormat="1" ht="22.5" customHeight="1">
      <c r="A16" s="837"/>
      <c r="B16" s="150"/>
      <c r="C16" s="53"/>
      <c r="D16" s="61"/>
      <c r="E16" s="53"/>
      <c r="F16" s="53" t="s">
        <v>161</v>
      </c>
      <c r="G16" s="53"/>
      <c r="H16" s="53"/>
      <c r="I16" s="53"/>
      <c r="J16" s="53"/>
      <c r="K16" s="61"/>
      <c r="L16" s="61"/>
      <c r="M16" s="61"/>
      <c r="N16" s="62"/>
      <c r="O16" s="62"/>
      <c r="P16" s="62"/>
      <c r="Q16" s="145"/>
    </row>
    <row r="17" spans="1:17" s="59" customFormat="1" ht="24" customHeight="1">
      <c r="A17" s="837"/>
      <c r="B17" s="150"/>
      <c r="C17" s="53" t="s">
        <v>76</v>
      </c>
      <c r="D17" s="63"/>
      <c r="E17" s="64" t="s">
        <v>162</v>
      </c>
      <c r="F17" s="63"/>
      <c r="G17" s="61" t="s">
        <v>163</v>
      </c>
      <c r="H17" s="63">
        <f>D17-F17</f>
        <v>0</v>
      </c>
      <c r="I17" s="61"/>
      <c r="J17" s="61"/>
      <c r="K17" s="61"/>
      <c r="L17" s="61"/>
      <c r="M17" s="827">
        <f>SUM(H17:H21)</f>
        <v>0</v>
      </c>
      <c r="N17" s="62"/>
      <c r="O17" s="62"/>
      <c r="P17" s="62"/>
      <c r="Q17" s="145"/>
    </row>
    <row r="18" spans="1:17" s="59" customFormat="1" ht="24" customHeight="1">
      <c r="A18" s="837"/>
      <c r="B18" s="150"/>
      <c r="C18" s="53" t="s">
        <v>77</v>
      </c>
      <c r="D18" s="63"/>
      <c r="E18" s="64" t="s">
        <v>164</v>
      </c>
      <c r="F18" s="63"/>
      <c r="G18" s="61" t="s">
        <v>165</v>
      </c>
      <c r="H18" s="63">
        <f t="shared" ref="H18:H21" si="0">D18-F18</f>
        <v>0</v>
      </c>
      <c r="I18" s="61"/>
      <c r="J18" s="53"/>
      <c r="K18" s="61"/>
      <c r="L18" s="61"/>
      <c r="M18" s="827"/>
      <c r="N18" s="62"/>
      <c r="O18" s="62"/>
      <c r="P18" s="62"/>
      <c r="Q18" s="145"/>
    </row>
    <row r="19" spans="1:17" s="59" customFormat="1" ht="24" customHeight="1">
      <c r="A19" s="837"/>
      <c r="B19" s="150"/>
      <c r="C19" s="53" t="s">
        <v>78</v>
      </c>
      <c r="D19" s="63"/>
      <c r="E19" s="64" t="s">
        <v>162</v>
      </c>
      <c r="F19" s="63"/>
      <c r="G19" s="61" t="s">
        <v>163</v>
      </c>
      <c r="H19" s="63">
        <f>D19-F19</f>
        <v>0</v>
      </c>
      <c r="I19" s="61"/>
      <c r="J19" s="828">
        <f>SUM(H19:H21)</f>
        <v>0</v>
      </c>
      <c r="K19" s="61"/>
      <c r="L19" s="61"/>
      <c r="M19" s="827"/>
      <c r="N19" s="62"/>
      <c r="O19" s="62"/>
      <c r="P19" s="62"/>
      <c r="Q19" s="145"/>
    </row>
    <row r="20" spans="1:17" s="59" customFormat="1" ht="24" customHeight="1">
      <c r="A20" s="837"/>
      <c r="B20" s="150"/>
      <c r="C20" s="53" t="s">
        <v>79</v>
      </c>
      <c r="D20" s="63"/>
      <c r="E20" s="64" t="s">
        <v>162</v>
      </c>
      <c r="F20" s="63"/>
      <c r="G20" s="61" t="s">
        <v>166</v>
      </c>
      <c r="H20" s="63">
        <f t="shared" si="0"/>
        <v>0</v>
      </c>
      <c r="I20" s="61"/>
      <c r="J20" s="829"/>
      <c r="K20" s="61"/>
      <c r="L20" s="61"/>
      <c r="M20" s="827"/>
      <c r="N20" s="62"/>
      <c r="O20" s="62"/>
      <c r="P20" s="62"/>
      <c r="Q20" s="145"/>
    </row>
    <row r="21" spans="1:17" s="59" customFormat="1" ht="24" customHeight="1">
      <c r="A21" s="837"/>
      <c r="B21" s="150"/>
      <c r="C21" s="53" t="s">
        <v>80</v>
      </c>
      <c r="D21" s="63"/>
      <c r="E21" s="64" t="s">
        <v>162</v>
      </c>
      <c r="F21" s="63"/>
      <c r="G21" s="61" t="s">
        <v>163</v>
      </c>
      <c r="H21" s="63">
        <f t="shared" si="0"/>
        <v>0</v>
      </c>
      <c r="I21" s="61"/>
      <c r="J21" s="830"/>
      <c r="K21" s="61"/>
      <c r="L21" s="61"/>
      <c r="M21" s="827"/>
      <c r="N21" s="53"/>
      <c r="O21" s="62"/>
      <c r="P21" s="62"/>
      <c r="Q21" s="145"/>
    </row>
    <row r="22" spans="1:17" s="59" customFormat="1" ht="17.25" customHeight="1">
      <c r="A22" s="837"/>
      <c r="B22" s="150"/>
      <c r="C22" s="53"/>
      <c r="D22" s="61"/>
      <c r="E22" s="61"/>
      <c r="F22" s="847"/>
      <c r="G22" s="847"/>
      <c r="H22" s="61"/>
      <c r="I22" s="61"/>
      <c r="J22" s="65" t="s">
        <v>167</v>
      </c>
      <c r="K22" s="66"/>
      <c r="L22" s="66"/>
      <c r="M22" s="65" t="s">
        <v>168</v>
      </c>
      <c r="N22" s="62"/>
      <c r="O22" s="62" t="s">
        <v>255</v>
      </c>
      <c r="P22" s="62"/>
      <c r="Q22" s="145"/>
    </row>
    <row r="23" spans="1:17" s="59" customFormat="1" ht="17.25" customHeight="1">
      <c r="A23" s="837"/>
      <c r="B23" s="150"/>
      <c r="C23" s="838" t="s">
        <v>256</v>
      </c>
      <c r="D23" s="838"/>
      <c r="E23" s="838"/>
      <c r="F23" s="838"/>
      <c r="G23" s="838"/>
      <c r="H23" s="838"/>
      <c r="I23" s="838"/>
      <c r="J23" s="838"/>
      <c r="K23" s="838"/>
      <c r="L23" s="838"/>
      <c r="M23" s="838"/>
      <c r="N23" s="838"/>
      <c r="O23" s="838"/>
      <c r="P23" s="330"/>
      <c r="Q23" s="145"/>
    </row>
    <row r="24" spans="1:17" s="59" customFormat="1" ht="16.5" customHeight="1">
      <c r="A24" s="837"/>
      <c r="B24" s="151"/>
      <c r="C24" s="839"/>
      <c r="D24" s="839"/>
      <c r="E24" s="839"/>
      <c r="F24" s="839"/>
      <c r="G24" s="839"/>
      <c r="H24" s="839"/>
      <c r="I24" s="839"/>
      <c r="J24" s="839"/>
      <c r="K24" s="839"/>
      <c r="L24" s="839"/>
      <c r="M24" s="839"/>
      <c r="N24" s="839"/>
      <c r="O24" s="839"/>
      <c r="P24" s="331"/>
      <c r="Q24" s="147"/>
    </row>
    <row r="25" spans="1:17" s="59" customFormat="1" ht="39.75" customHeight="1">
      <c r="A25" s="329">
        <v>10</v>
      </c>
      <c r="B25" s="835" t="s">
        <v>542</v>
      </c>
      <c r="C25" s="835"/>
      <c r="D25" s="835"/>
      <c r="E25" s="835"/>
      <c r="F25" s="835"/>
      <c r="G25" s="835"/>
      <c r="H25" s="835"/>
      <c r="I25" s="835"/>
      <c r="J25" s="835"/>
      <c r="K25" s="835"/>
      <c r="L25" s="835"/>
      <c r="M25" s="835"/>
      <c r="N25" s="329"/>
      <c r="O25" s="329"/>
      <c r="P25" s="329"/>
      <c r="Q25" s="329"/>
    </row>
    <row r="26" spans="1:17" s="59" customFormat="1" ht="50.1" customHeight="1">
      <c r="A26" s="60">
        <v>11</v>
      </c>
      <c r="B26" s="835" t="s">
        <v>262</v>
      </c>
      <c r="C26" s="835"/>
      <c r="D26" s="835"/>
      <c r="E26" s="835"/>
      <c r="F26" s="835"/>
      <c r="G26" s="835"/>
      <c r="H26" s="835"/>
      <c r="I26" s="835"/>
      <c r="J26" s="835"/>
      <c r="K26" s="835"/>
      <c r="L26" s="835"/>
      <c r="M26" s="835"/>
      <c r="N26" s="58"/>
      <c r="O26" s="58"/>
      <c r="P26" s="58"/>
      <c r="Q26" s="58"/>
    </row>
    <row r="27" spans="1:17" s="59" customFormat="1" ht="52.5" customHeight="1">
      <c r="A27" s="60">
        <v>12</v>
      </c>
      <c r="B27" s="835" t="s">
        <v>543</v>
      </c>
      <c r="C27" s="835"/>
      <c r="D27" s="835"/>
      <c r="E27" s="835"/>
      <c r="F27" s="835"/>
      <c r="G27" s="835"/>
      <c r="H27" s="835"/>
      <c r="I27" s="835"/>
      <c r="J27" s="835"/>
      <c r="K27" s="835"/>
      <c r="L27" s="835"/>
      <c r="M27" s="835"/>
      <c r="N27" s="329"/>
      <c r="O27" s="329"/>
      <c r="P27" s="329"/>
      <c r="Q27" s="329"/>
    </row>
    <row r="28" spans="1:17" ht="18.75" customHeight="1">
      <c r="B28" s="55"/>
      <c r="C28" s="55"/>
      <c r="D28" s="55"/>
      <c r="E28" s="55"/>
      <c r="F28" s="55"/>
      <c r="G28" s="55"/>
      <c r="H28" s="55"/>
      <c r="I28" s="55"/>
      <c r="J28" s="55"/>
      <c r="K28" s="55"/>
      <c r="L28" s="55"/>
      <c r="M28" s="55"/>
      <c r="N28" s="57" t="s">
        <v>156</v>
      </c>
      <c r="O28" s="57" t="s">
        <v>157</v>
      </c>
      <c r="P28" s="57" t="s">
        <v>158</v>
      </c>
      <c r="Q28" s="57" t="s">
        <v>537</v>
      </c>
    </row>
    <row r="29" spans="1:17" s="57" customFormat="1" ht="18.75" customHeight="1">
      <c r="A29" s="142" t="s">
        <v>253</v>
      </c>
      <c r="B29" s="801" t="s">
        <v>159</v>
      </c>
      <c r="C29" s="802"/>
      <c r="D29" s="802"/>
      <c r="E29" s="802"/>
      <c r="F29" s="802"/>
      <c r="G29" s="802"/>
      <c r="H29" s="802"/>
      <c r="I29" s="802"/>
      <c r="J29" s="802"/>
      <c r="K29" s="802"/>
      <c r="L29" s="802"/>
      <c r="M29" s="803"/>
      <c r="N29" s="149" t="s">
        <v>160</v>
      </c>
      <c r="O29" s="105" t="s">
        <v>160</v>
      </c>
      <c r="P29" s="105" t="s">
        <v>160</v>
      </c>
      <c r="Q29" s="149" t="s">
        <v>160</v>
      </c>
    </row>
    <row r="30" spans="1:17" s="59" customFormat="1" ht="39.75" customHeight="1">
      <c r="A30" s="60">
        <v>13</v>
      </c>
      <c r="B30" s="831" t="s">
        <v>264</v>
      </c>
      <c r="C30" s="832"/>
      <c r="D30" s="832"/>
      <c r="E30" s="832"/>
      <c r="F30" s="832"/>
      <c r="G30" s="832"/>
      <c r="H30" s="832"/>
      <c r="I30" s="832"/>
      <c r="J30" s="832"/>
      <c r="K30" s="832"/>
      <c r="L30" s="832"/>
      <c r="M30" s="832"/>
      <c r="N30" s="58"/>
      <c r="O30" s="58"/>
      <c r="P30" s="58"/>
      <c r="Q30" s="58"/>
    </row>
    <row r="31" spans="1:17" s="59" customFormat="1" ht="39.75" customHeight="1">
      <c r="A31" s="60">
        <v>14</v>
      </c>
      <c r="B31" s="835" t="s">
        <v>579</v>
      </c>
      <c r="C31" s="835"/>
      <c r="D31" s="835"/>
      <c r="E31" s="835"/>
      <c r="F31" s="835"/>
      <c r="G31" s="835"/>
      <c r="H31" s="835"/>
      <c r="I31" s="835"/>
      <c r="J31" s="835"/>
      <c r="K31" s="835"/>
      <c r="L31" s="835"/>
      <c r="M31" s="835"/>
      <c r="N31" s="58"/>
      <c r="O31" s="58"/>
      <c r="P31" s="58"/>
      <c r="Q31" s="58"/>
    </row>
    <row r="32" spans="1:17" s="59" customFormat="1" ht="40.049999999999997" customHeight="1">
      <c r="A32" s="837"/>
      <c r="B32" s="840" t="s">
        <v>544</v>
      </c>
      <c r="C32" s="841"/>
      <c r="D32" s="841"/>
      <c r="E32" s="841"/>
      <c r="F32" s="841"/>
      <c r="G32" s="841"/>
      <c r="H32" s="841"/>
      <c r="I32" s="841"/>
      <c r="J32" s="841"/>
      <c r="K32" s="841"/>
      <c r="L32" s="841"/>
      <c r="M32" s="841"/>
      <c r="N32" s="175"/>
      <c r="O32" s="175"/>
      <c r="P32" s="329"/>
      <c r="Q32" s="175"/>
    </row>
    <row r="33" spans="1:17" s="59" customFormat="1" ht="58.05" customHeight="1">
      <c r="A33" s="837"/>
      <c r="B33" s="842"/>
      <c r="C33" s="843"/>
      <c r="D33" s="843"/>
      <c r="E33" s="843"/>
      <c r="F33" s="843"/>
      <c r="G33" s="843"/>
      <c r="H33" s="843"/>
      <c r="I33" s="843"/>
      <c r="J33" s="843"/>
      <c r="K33" s="843"/>
      <c r="L33" s="843"/>
      <c r="M33" s="843"/>
      <c r="N33" s="62"/>
      <c r="O33" s="62"/>
      <c r="P33" s="62"/>
      <c r="Q33" s="145"/>
    </row>
    <row r="34" spans="1:17" s="59" customFormat="1" ht="21" customHeight="1">
      <c r="A34" s="837"/>
      <c r="B34" s="144"/>
      <c r="C34" s="54" t="s">
        <v>169</v>
      </c>
      <c r="D34" s="53"/>
      <c r="E34" s="53"/>
      <c r="F34" s="131"/>
      <c r="G34" s="54" t="s">
        <v>170</v>
      </c>
      <c r="H34" s="53"/>
      <c r="I34" s="53"/>
      <c r="J34" s="53"/>
      <c r="K34" s="69"/>
      <c r="L34" s="69"/>
      <c r="M34" s="69"/>
      <c r="N34" s="62"/>
      <c r="O34" s="62"/>
      <c r="P34" s="62"/>
      <c r="Q34" s="145"/>
    </row>
    <row r="35" spans="1:17" s="59" customFormat="1" ht="21" customHeight="1">
      <c r="A35" s="837"/>
      <c r="B35" s="146"/>
      <c r="C35" s="67" t="s">
        <v>171</v>
      </c>
      <c r="D35" s="67"/>
      <c r="E35" s="67"/>
      <c r="F35" s="131"/>
      <c r="G35" s="70" t="s">
        <v>168</v>
      </c>
      <c r="H35" s="71"/>
      <c r="I35" s="67"/>
      <c r="J35" s="70" t="s">
        <v>172</v>
      </c>
      <c r="K35" s="71"/>
      <c r="L35" s="71"/>
      <c r="M35" s="67"/>
      <c r="N35" s="68"/>
      <c r="O35" s="68"/>
      <c r="P35" s="68"/>
      <c r="Q35" s="147"/>
    </row>
    <row r="36" spans="1:17" s="59" customFormat="1" ht="40.049999999999997" customHeight="1">
      <c r="A36" s="837">
        <v>15</v>
      </c>
      <c r="B36" s="844" t="s">
        <v>545</v>
      </c>
      <c r="C36" s="845"/>
      <c r="D36" s="845"/>
      <c r="E36" s="845"/>
      <c r="F36" s="845"/>
      <c r="G36" s="845"/>
      <c r="H36" s="845"/>
      <c r="I36" s="845"/>
      <c r="J36" s="845"/>
      <c r="K36" s="845"/>
      <c r="L36" s="845"/>
      <c r="M36" s="845"/>
      <c r="N36" s="175"/>
      <c r="O36" s="175"/>
      <c r="P36" s="329"/>
      <c r="Q36" s="175"/>
    </row>
    <row r="37" spans="1:17" s="59" customFormat="1" ht="58.5" customHeight="1">
      <c r="A37" s="837"/>
      <c r="B37" s="846"/>
      <c r="C37" s="838"/>
      <c r="D37" s="838"/>
      <c r="E37" s="838"/>
      <c r="F37" s="838"/>
      <c r="G37" s="838"/>
      <c r="H37" s="838"/>
      <c r="I37" s="838"/>
      <c r="J37" s="838"/>
      <c r="K37" s="838"/>
      <c r="L37" s="838"/>
      <c r="M37" s="838"/>
      <c r="N37" s="62"/>
      <c r="O37" s="62"/>
      <c r="P37" s="62"/>
      <c r="Q37" s="145"/>
    </row>
    <row r="38" spans="1:17" s="59" customFormat="1" ht="21" customHeight="1">
      <c r="A38" s="837"/>
      <c r="B38" s="144"/>
      <c r="C38" s="54" t="s">
        <v>169</v>
      </c>
      <c r="D38" s="53"/>
      <c r="E38" s="53"/>
      <c r="F38" s="131"/>
      <c r="G38" s="54" t="s">
        <v>167</v>
      </c>
      <c r="H38" s="53"/>
      <c r="I38" s="53"/>
      <c r="J38" s="53"/>
      <c r="K38" s="69"/>
      <c r="L38" s="69"/>
      <c r="M38" s="69"/>
      <c r="N38" s="62"/>
      <c r="O38" s="62"/>
      <c r="P38" s="62"/>
      <c r="Q38" s="145"/>
    </row>
    <row r="39" spans="1:17" s="59" customFormat="1" ht="21" customHeight="1">
      <c r="A39" s="837"/>
      <c r="B39" s="146"/>
      <c r="C39" s="67" t="s">
        <v>171</v>
      </c>
      <c r="D39" s="67"/>
      <c r="E39" s="67"/>
      <c r="F39" s="131"/>
      <c r="G39" s="70" t="s">
        <v>168</v>
      </c>
      <c r="H39" s="71"/>
      <c r="I39" s="67"/>
      <c r="J39" s="70" t="s">
        <v>546</v>
      </c>
      <c r="K39" s="71"/>
      <c r="L39" s="71"/>
      <c r="M39" s="67"/>
      <c r="N39" s="68"/>
      <c r="O39" s="68"/>
      <c r="P39" s="68"/>
      <c r="Q39" s="147"/>
    </row>
    <row r="40" spans="1:17" s="59" customFormat="1" ht="50.1" customHeight="1">
      <c r="A40" s="60">
        <v>16</v>
      </c>
      <c r="B40" s="833" t="s">
        <v>547</v>
      </c>
      <c r="C40" s="833"/>
      <c r="D40" s="833"/>
      <c r="E40" s="833"/>
      <c r="F40" s="833"/>
      <c r="G40" s="833"/>
      <c r="H40" s="833"/>
      <c r="I40" s="833"/>
      <c r="J40" s="833"/>
      <c r="K40" s="833"/>
      <c r="L40" s="833"/>
      <c r="M40" s="833"/>
      <c r="N40" s="175"/>
      <c r="O40" s="175"/>
      <c r="P40" s="329"/>
      <c r="Q40" s="175"/>
    </row>
    <row r="41" spans="1:17" s="59" customFormat="1" ht="74.55" customHeight="1">
      <c r="A41" s="60">
        <v>17</v>
      </c>
      <c r="B41" s="833" t="s">
        <v>548</v>
      </c>
      <c r="C41" s="833"/>
      <c r="D41" s="833"/>
      <c r="E41" s="833"/>
      <c r="F41" s="833"/>
      <c r="G41" s="833"/>
      <c r="H41" s="833"/>
      <c r="I41" s="833"/>
      <c r="J41" s="833"/>
      <c r="K41" s="833"/>
      <c r="L41" s="833"/>
      <c r="M41" s="833"/>
      <c r="N41" s="175"/>
      <c r="O41" s="175"/>
      <c r="P41" s="329"/>
      <c r="Q41" s="175"/>
    </row>
    <row r="42" spans="1:17" s="59" customFormat="1" ht="39" customHeight="1">
      <c r="A42" s="60">
        <v>18</v>
      </c>
      <c r="B42" s="834" t="s">
        <v>271</v>
      </c>
      <c r="C42" s="834"/>
      <c r="D42" s="834"/>
      <c r="E42" s="834"/>
      <c r="F42" s="834"/>
      <c r="G42" s="834"/>
      <c r="H42" s="834"/>
      <c r="I42" s="834"/>
      <c r="J42" s="834"/>
      <c r="K42" s="834"/>
      <c r="L42" s="834"/>
      <c r="M42" s="834"/>
      <c r="N42" s="175"/>
      <c r="O42" s="175"/>
      <c r="P42" s="329"/>
      <c r="Q42" s="175"/>
    </row>
    <row r="43" spans="1:17" s="59" customFormat="1" ht="24" customHeight="1">
      <c r="A43" s="62"/>
      <c r="B43" s="330"/>
      <c r="C43" s="330"/>
      <c r="D43" s="330"/>
      <c r="E43" s="330"/>
      <c r="F43" s="330"/>
      <c r="G43" s="330"/>
      <c r="H43" s="330"/>
      <c r="I43" s="330"/>
      <c r="J43" s="330"/>
      <c r="K43" s="330"/>
      <c r="L43" s="330"/>
      <c r="M43" s="330"/>
      <c r="N43" s="62"/>
      <c r="O43" s="62"/>
      <c r="P43" s="62"/>
      <c r="Q43" s="62"/>
    </row>
    <row r="44" spans="1:17" customFormat="1" ht="22.05" customHeight="1">
      <c r="A44" t="s">
        <v>536</v>
      </c>
      <c r="B44" s="332"/>
      <c r="C44" s="332"/>
      <c r="D44" s="332"/>
      <c r="E44" s="104"/>
      <c r="L44" s="97"/>
      <c r="M44" s="97"/>
      <c r="N44" s="97"/>
    </row>
    <row r="45" spans="1:17" ht="17.55" customHeight="1">
      <c r="A45" s="818" t="s">
        <v>549</v>
      </c>
      <c r="B45" s="819"/>
      <c r="C45" s="819"/>
      <c r="D45" s="819"/>
      <c r="E45" s="819"/>
      <c r="F45" s="819"/>
      <c r="G45" s="819"/>
      <c r="H45" s="819"/>
      <c r="I45" s="819"/>
      <c r="J45" s="819"/>
      <c r="K45" s="819"/>
      <c r="L45" s="819"/>
      <c r="M45" s="819"/>
      <c r="N45" s="819"/>
      <c r="O45" s="819"/>
      <c r="P45" s="819"/>
      <c r="Q45" s="820"/>
    </row>
    <row r="46" spans="1:17" ht="17.55" customHeight="1">
      <c r="A46" s="821"/>
      <c r="B46" s="822"/>
      <c r="C46" s="822"/>
      <c r="D46" s="822"/>
      <c r="E46" s="822"/>
      <c r="F46" s="822"/>
      <c r="G46" s="822"/>
      <c r="H46" s="822"/>
      <c r="I46" s="822"/>
      <c r="J46" s="822"/>
      <c r="K46" s="822"/>
      <c r="L46" s="822"/>
      <c r="M46" s="822"/>
      <c r="N46" s="822"/>
      <c r="O46" s="822"/>
      <c r="P46" s="822"/>
      <c r="Q46" s="823"/>
    </row>
    <row r="47" spans="1:17" ht="17.55" customHeight="1">
      <c r="A47" s="821"/>
      <c r="B47" s="822"/>
      <c r="C47" s="822"/>
      <c r="D47" s="822"/>
      <c r="E47" s="822"/>
      <c r="F47" s="822"/>
      <c r="G47" s="822"/>
      <c r="H47" s="822"/>
      <c r="I47" s="822"/>
      <c r="J47" s="822"/>
      <c r="K47" s="822"/>
      <c r="L47" s="822"/>
      <c r="M47" s="822"/>
      <c r="N47" s="822"/>
      <c r="O47" s="822"/>
      <c r="P47" s="822"/>
      <c r="Q47" s="823"/>
    </row>
    <row r="48" spans="1:17" ht="17.55" customHeight="1">
      <c r="A48" s="821"/>
      <c r="B48" s="822"/>
      <c r="C48" s="822"/>
      <c r="D48" s="822"/>
      <c r="E48" s="822"/>
      <c r="F48" s="822"/>
      <c r="G48" s="822"/>
      <c r="H48" s="822"/>
      <c r="I48" s="822"/>
      <c r="J48" s="822"/>
      <c r="K48" s="822"/>
      <c r="L48" s="822"/>
      <c r="M48" s="822"/>
      <c r="N48" s="822"/>
      <c r="O48" s="822"/>
      <c r="P48" s="822"/>
      <c r="Q48" s="823"/>
    </row>
    <row r="49" spans="1:17" ht="17.55" customHeight="1">
      <c r="A49" s="824"/>
      <c r="B49" s="825"/>
      <c r="C49" s="825"/>
      <c r="D49" s="825"/>
      <c r="E49" s="825"/>
      <c r="F49" s="825"/>
      <c r="G49" s="825"/>
      <c r="H49" s="825"/>
      <c r="I49" s="825"/>
      <c r="J49" s="825"/>
      <c r="K49" s="825"/>
      <c r="L49" s="825"/>
      <c r="M49" s="825"/>
      <c r="N49" s="825"/>
      <c r="O49" s="825"/>
      <c r="P49" s="825"/>
      <c r="Q49" s="826"/>
    </row>
    <row r="50" spans="1:17" ht="17.55" customHeight="1">
      <c r="A50" s="818" t="s">
        <v>550</v>
      </c>
      <c r="B50" s="819"/>
      <c r="C50" s="819"/>
      <c r="D50" s="819"/>
      <c r="E50" s="819"/>
      <c r="F50" s="819"/>
      <c r="G50" s="819"/>
      <c r="H50" s="819"/>
      <c r="I50" s="819"/>
      <c r="J50" s="819"/>
      <c r="K50" s="819"/>
      <c r="L50" s="819"/>
      <c r="M50" s="819"/>
      <c r="N50" s="819"/>
      <c r="O50" s="819"/>
      <c r="P50" s="819"/>
      <c r="Q50" s="820"/>
    </row>
    <row r="51" spans="1:17" ht="17.55" customHeight="1">
      <c r="A51" s="821"/>
      <c r="B51" s="822"/>
      <c r="C51" s="822"/>
      <c r="D51" s="822"/>
      <c r="E51" s="822"/>
      <c r="F51" s="822"/>
      <c r="G51" s="822"/>
      <c r="H51" s="822"/>
      <c r="I51" s="822"/>
      <c r="J51" s="822"/>
      <c r="K51" s="822"/>
      <c r="L51" s="822"/>
      <c r="M51" s="822"/>
      <c r="N51" s="822"/>
      <c r="O51" s="822"/>
      <c r="P51" s="822"/>
      <c r="Q51" s="823"/>
    </row>
    <row r="52" spans="1:17" ht="17.55" customHeight="1">
      <c r="A52" s="821"/>
      <c r="B52" s="822"/>
      <c r="C52" s="822"/>
      <c r="D52" s="822"/>
      <c r="E52" s="822"/>
      <c r="F52" s="822"/>
      <c r="G52" s="822"/>
      <c r="H52" s="822"/>
      <c r="I52" s="822"/>
      <c r="J52" s="822"/>
      <c r="K52" s="822"/>
      <c r="L52" s="822"/>
      <c r="M52" s="822"/>
      <c r="N52" s="822"/>
      <c r="O52" s="822"/>
      <c r="P52" s="822"/>
      <c r="Q52" s="823"/>
    </row>
    <row r="53" spans="1:17" ht="17.55" customHeight="1">
      <c r="A53" s="821"/>
      <c r="B53" s="822"/>
      <c r="C53" s="822"/>
      <c r="D53" s="822"/>
      <c r="E53" s="822"/>
      <c r="F53" s="822"/>
      <c r="G53" s="822"/>
      <c r="H53" s="822"/>
      <c r="I53" s="822"/>
      <c r="J53" s="822"/>
      <c r="K53" s="822"/>
      <c r="L53" s="822"/>
      <c r="M53" s="822"/>
      <c r="N53" s="822"/>
      <c r="O53" s="822"/>
      <c r="P53" s="822"/>
      <c r="Q53" s="823"/>
    </row>
    <row r="54" spans="1:17" ht="17.55" customHeight="1">
      <c r="A54" s="821"/>
      <c r="B54" s="822"/>
      <c r="C54" s="822"/>
      <c r="D54" s="822"/>
      <c r="E54" s="822"/>
      <c r="F54" s="822"/>
      <c r="G54" s="822"/>
      <c r="H54" s="822"/>
      <c r="I54" s="822"/>
      <c r="J54" s="822"/>
      <c r="K54" s="822"/>
      <c r="L54" s="822"/>
      <c r="M54" s="822"/>
      <c r="N54" s="822"/>
      <c r="O54" s="822"/>
      <c r="P54" s="822"/>
      <c r="Q54" s="823"/>
    </row>
    <row r="55" spans="1:17" ht="17.55" customHeight="1">
      <c r="A55" s="821"/>
      <c r="B55" s="822"/>
      <c r="C55" s="822"/>
      <c r="D55" s="822"/>
      <c r="E55" s="822"/>
      <c r="F55" s="822"/>
      <c r="G55" s="822"/>
      <c r="H55" s="822"/>
      <c r="I55" s="822"/>
      <c r="J55" s="822"/>
      <c r="K55" s="822"/>
      <c r="L55" s="822"/>
      <c r="M55" s="822"/>
      <c r="N55" s="822"/>
      <c r="O55" s="822"/>
      <c r="P55" s="822"/>
      <c r="Q55" s="823"/>
    </row>
    <row r="56" spans="1:17" ht="17.55" customHeight="1">
      <c r="A56" s="821"/>
      <c r="B56" s="822"/>
      <c r="C56" s="822"/>
      <c r="D56" s="822"/>
      <c r="E56" s="822"/>
      <c r="F56" s="822"/>
      <c r="G56" s="822"/>
      <c r="H56" s="822"/>
      <c r="I56" s="822"/>
      <c r="J56" s="822"/>
      <c r="K56" s="822"/>
      <c r="L56" s="822"/>
      <c r="M56" s="822"/>
      <c r="N56" s="822"/>
      <c r="O56" s="822"/>
      <c r="P56" s="822"/>
      <c r="Q56" s="823"/>
    </row>
    <row r="57" spans="1:17" ht="17.55" customHeight="1">
      <c r="A57" s="821"/>
      <c r="B57" s="822"/>
      <c r="C57" s="822"/>
      <c r="D57" s="822"/>
      <c r="E57" s="822"/>
      <c r="F57" s="822"/>
      <c r="G57" s="822"/>
      <c r="H57" s="822"/>
      <c r="I57" s="822"/>
      <c r="J57" s="822"/>
      <c r="K57" s="822"/>
      <c r="L57" s="822"/>
      <c r="M57" s="822"/>
      <c r="N57" s="822"/>
      <c r="O57" s="822"/>
      <c r="P57" s="822"/>
      <c r="Q57" s="823"/>
    </row>
    <row r="58" spans="1:17" ht="17.55" customHeight="1">
      <c r="A58" s="821"/>
      <c r="B58" s="822"/>
      <c r="C58" s="822"/>
      <c r="D58" s="822"/>
      <c r="E58" s="822"/>
      <c r="F58" s="822"/>
      <c r="G58" s="822"/>
      <c r="H58" s="822"/>
      <c r="I58" s="822"/>
      <c r="J58" s="822"/>
      <c r="K58" s="822"/>
      <c r="L58" s="822"/>
      <c r="M58" s="822"/>
      <c r="N58" s="822"/>
      <c r="O58" s="822"/>
      <c r="P58" s="822"/>
      <c r="Q58" s="823"/>
    </row>
    <row r="59" spans="1:17" ht="17.55" customHeight="1">
      <c r="A59" s="824"/>
      <c r="B59" s="825"/>
      <c r="C59" s="825"/>
      <c r="D59" s="825"/>
      <c r="E59" s="825"/>
      <c r="F59" s="825"/>
      <c r="G59" s="825"/>
      <c r="H59" s="825"/>
      <c r="I59" s="825"/>
      <c r="J59" s="825"/>
      <c r="K59" s="825"/>
      <c r="L59" s="825"/>
      <c r="M59" s="825"/>
      <c r="N59" s="825"/>
      <c r="O59" s="825"/>
      <c r="P59" s="825"/>
      <c r="Q59" s="826"/>
    </row>
    <row r="60" spans="1:17" ht="17.55" customHeight="1">
      <c r="A60" s="818" t="s">
        <v>551</v>
      </c>
      <c r="B60" s="819"/>
      <c r="C60" s="819"/>
      <c r="D60" s="819"/>
      <c r="E60" s="819"/>
      <c r="F60" s="819"/>
      <c r="G60" s="819"/>
      <c r="H60" s="819"/>
      <c r="I60" s="819"/>
      <c r="J60" s="819"/>
      <c r="K60" s="819"/>
      <c r="L60" s="819"/>
      <c r="M60" s="819"/>
      <c r="N60" s="819"/>
      <c r="O60" s="819"/>
      <c r="P60" s="819"/>
      <c r="Q60" s="820"/>
    </row>
    <row r="61" spans="1:17" ht="17.55" customHeight="1">
      <c r="A61" s="821"/>
      <c r="B61" s="822"/>
      <c r="C61" s="822"/>
      <c r="D61" s="822"/>
      <c r="E61" s="822"/>
      <c r="F61" s="822"/>
      <c r="G61" s="822"/>
      <c r="H61" s="822"/>
      <c r="I61" s="822"/>
      <c r="J61" s="822"/>
      <c r="K61" s="822"/>
      <c r="L61" s="822"/>
      <c r="M61" s="822"/>
      <c r="N61" s="822"/>
      <c r="O61" s="822"/>
      <c r="P61" s="822"/>
      <c r="Q61" s="823"/>
    </row>
    <row r="62" spans="1:17" ht="17.55" customHeight="1">
      <c r="A62" s="821"/>
      <c r="B62" s="822"/>
      <c r="C62" s="822"/>
      <c r="D62" s="822"/>
      <c r="E62" s="822"/>
      <c r="F62" s="822"/>
      <c r="G62" s="822"/>
      <c r="H62" s="822"/>
      <c r="I62" s="822"/>
      <c r="J62" s="822"/>
      <c r="K62" s="822"/>
      <c r="L62" s="822"/>
      <c r="M62" s="822"/>
      <c r="N62" s="822"/>
      <c r="O62" s="822"/>
      <c r="P62" s="822"/>
      <c r="Q62" s="823"/>
    </row>
    <row r="63" spans="1:17" ht="17.55" customHeight="1">
      <c r="A63" s="821"/>
      <c r="B63" s="822"/>
      <c r="C63" s="822"/>
      <c r="D63" s="822"/>
      <c r="E63" s="822"/>
      <c r="F63" s="822"/>
      <c r="G63" s="822"/>
      <c r="H63" s="822"/>
      <c r="I63" s="822"/>
      <c r="J63" s="822"/>
      <c r="K63" s="822"/>
      <c r="L63" s="822"/>
      <c r="M63" s="822"/>
      <c r="N63" s="822"/>
      <c r="O63" s="822"/>
      <c r="P63" s="822"/>
      <c r="Q63" s="823"/>
    </row>
    <row r="64" spans="1:17" ht="17.55" customHeight="1">
      <c r="A64" s="824"/>
      <c r="B64" s="825"/>
      <c r="C64" s="825"/>
      <c r="D64" s="825"/>
      <c r="E64" s="825"/>
      <c r="F64" s="825"/>
      <c r="G64" s="825"/>
      <c r="H64" s="825"/>
      <c r="I64" s="825"/>
      <c r="J64" s="825"/>
      <c r="K64" s="825"/>
      <c r="L64" s="825"/>
      <c r="M64" s="825"/>
      <c r="N64" s="825"/>
      <c r="O64" s="825"/>
      <c r="P64" s="825"/>
      <c r="Q64" s="826"/>
    </row>
    <row r="65" spans="1:17" ht="17.55" customHeight="1">
      <c r="A65" s="818" t="s">
        <v>552</v>
      </c>
      <c r="B65" s="819"/>
      <c r="C65" s="819"/>
      <c r="D65" s="819"/>
      <c r="E65" s="819"/>
      <c r="F65" s="819"/>
      <c r="G65" s="819"/>
      <c r="H65" s="819"/>
      <c r="I65" s="819"/>
      <c r="J65" s="819"/>
      <c r="K65" s="819"/>
      <c r="L65" s="819"/>
      <c r="M65" s="819"/>
      <c r="N65" s="819"/>
      <c r="O65" s="819"/>
      <c r="P65" s="819"/>
      <c r="Q65" s="820"/>
    </row>
    <row r="66" spans="1:17" ht="17.55" customHeight="1">
      <c r="A66" s="821"/>
      <c r="B66" s="822"/>
      <c r="C66" s="822"/>
      <c r="D66" s="822"/>
      <c r="E66" s="822"/>
      <c r="F66" s="822"/>
      <c r="G66" s="822"/>
      <c r="H66" s="822"/>
      <c r="I66" s="822"/>
      <c r="J66" s="822"/>
      <c r="K66" s="822"/>
      <c r="L66" s="822"/>
      <c r="M66" s="822"/>
      <c r="N66" s="822"/>
      <c r="O66" s="822"/>
      <c r="P66" s="822"/>
      <c r="Q66" s="823"/>
    </row>
    <row r="67" spans="1:17" ht="17.55" customHeight="1">
      <c r="A67" s="821"/>
      <c r="B67" s="822"/>
      <c r="C67" s="822"/>
      <c r="D67" s="822"/>
      <c r="E67" s="822"/>
      <c r="F67" s="822"/>
      <c r="G67" s="822"/>
      <c r="H67" s="822"/>
      <c r="I67" s="822"/>
      <c r="J67" s="822"/>
      <c r="K67" s="822"/>
      <c r="L67" s="822"/>
      <c r="M67" s="822"/>
      <c r="N67" s="822"/>
      <c r="O67" s="822"/>
      <c r="P67" s="822"/>
      <c r="Q67" s="823"/>
    </row>
    <row r="68" spans="1:17" ht="17.55" customHeight="1">
      <c r="A68" s="821"/>
      <c r="B68" s="822"/>
      <c r="C68" s="822"/>
      <c r="D68" s="822"/>
      <c r="E68" s="822"/>
      <c r="F68" s="822"/>
      <c r="G68" s="822"/>
      <c r="H68" s="822"/>
      <c r="I68" s="822"/>
      <c r="J68" s="822"/>
      <c r="K68" s="822"/>
      <c r="L68" s="822"/>
      <c r="M68" s="822"/>
      <c r="N68" s="822"/>
      <c r="O68" s="822"/>
      <c r="P68" s="822"/>
      <c r="Q68" s="823"/>
    </row>
    <row r="69" spans="1:17" ht="17.55" customHeight="1">
      <c r="A69" s="821"/>
      <c r="B69" s="822"/>
      <c r="C69" s="822"/>
      <c r="D69" s="822"/>
      <c r="E69" s="822"/>
      <c r="F69" s="822"/>
      <c r="G69" s="822"/>
      <c r="H69" s="822"/>
      <c r="I69" s="822"/>
      <c r="J69" s="822"/>
      <c r="K69" s="822"/>
      <c r="L69" s="822"/>
      <c r="M69" s="822"/>
      <c r="N69" s="822"/>
      <c r="O69" s="822"/>
      <c r="P69" s="822"/>
      <c r="Q69" s="823"/>
    </row>
    <row r="70" spans="1:17" ht="17.55" customHeight="1">
      <c r="A70" s="824"/>
      <c r="B70" s="825"/>
      <c r="C70" s="825"/>
      <c r="D70" s="825"/>
      <c r="E70" s="825"/>
      <c r="F70" s="825"/>
      <c r="G70" s="825"/>
      <c r="H70" s="825"/>
      <c r="I70" s="825"/>
      <c r="J70" s="825"/>
      <c r="K70" s="825"/>
      <c r="L70" s="825"/>
      <c r="M70" s="825"/>
      <c r="N70" s="825"/>
      <c r="O70" s="825"/>
      <c r="P70" s="825"/>
      <c r="Q70" s="826"/>
    </row>
    <row r="71" spans="1:17" ht="17.55" customHeight="1">
      <c r="A71" s="818" t="s">
        <v>553</v>
      </c>
      <c r="B71" s="819"/>
      <c r="C71" s="819"/>
      <c r="D71" s="819"/>
      <c r="E71" s="819"/>
      <c r="F71" s="819"/>
      <c r="G71" s="819"/>
      <c r="H71" s="819"/>
      <c r="I71" s="819"/>
      <c r="J71" s="819"/>
      <c r="K71" s="819"/>
      <c r="L71" s="819"/>
      <c r="M71" s="819"/>
      <c r="N71" s="819"/>
      <c r="O71" s="819"/>
      <c r="P71" s="819"/>
      <c r="Q71" s="820"/>
    </row>
    <row r="72" spans="1:17" ht="17.55" customHeight="1">
      <c r="A72" s="821"/>
      <c r="B72" s="822"/>
      <c r="C72" s="822"/>
      <c r="D72" s="822"/>
      <c r="E72" s="822"/>
      <c r="F72" s="822"/>
      <c r="G72" s="822"/>
      <c r="H72" s="822"/>
      <c r="I72" s="822"/>
      <c r="J72" s="822"/>
      <c r="K72" s="822"/>
      <c r="L72" s="822"/>
      <c r="M72" s="822"/>
      <c r="N72" s="822"/>
      <c r="O72" s="822"/>
      <c r="P72" s="822"/>
      <c r="Q72" s="823"/>
    </row>
    <row r="73" spans="1:17" ht="17.55" customHeight="1">
      <c r="A73" s="821"/>
      <c r="B73" s="822"/>
      <c r="C73" s="822"/>
      <c r="D73" s="822"/>
      <c r="E73" s="822"/>
      <c r="F73" s="822"/>
      <c r="G73" s="822"/>
      <c r="H73" s="822"/>
      <c r="I73" s="822"/>
      <c r="J73" s="822"/>
      <c r="K73" s="822"/>
      <c r="L73" s="822"/>
      <c r="M73" s="822"/>
      <c r="N73" s="822"/>
      <c r="O73" s="822"/>
      <c r="P73" s="822"/>
      <c r="Q73" s="823"/>
    </row>
    <row r="74" spans="1:17" ht="17.55" customHeight="1">
      <c r="A74" s="821"/>
      <c r="B74" s="822"/>
      <c r="C74" s="822"/>
      <c r="D74" s="822"/>
      <c r="E74" s="822"/>
      <c r="F74" s="822"/>
      <c r="G74" s="822"/>
      <c r="H74" s="822"/>
      <c r="I74" s="822"/>
      <c r="J74" s="822"/>
      <c r="K74" s="822"/>
      <c r="L74" s="822"/>
      <c r="M74" s="822"/>
      <c r="N74" s="822"/>
      <c r="O74" s="822"/>
      <c r="P74" s="822"/>
      <c r="Q74" s="823"/>
    </row>
    <row r="75" spans="1:17" ht="17.55" customHeight="1">
      <c r="A75" s="821"/>
      <c r="B75" s="822"/>
      <c r="C75" s="822"/>
      <c r="D75" s="822"/>
      <c r="E75" s="822"/>
      <c r="F75" s="822"/>
      <c r="G75" s="822"/>
      <c r="H75" s="822"/>
      <c r="I75" s="822"/>
      <c r="J75" s="822"/>
      <c r="K75" s="822"/>
      <c r="L75" s="822"/>
      <c r="M75" s="822"/>
      <c r="N75" s="822"/>
      <c r="O75" s="822"/>
      <c r="P75" s="822"/>
      <c r="Q75" s="823"/>
    </row>
    <row r="76" spans="1:17" ht="17.55" customHeight="1">
      <c r="A76" s="821"/>
      <c r="B76" s="822"/>
      <c r="C76" s="822"/>
      <c r="D76" s="822"/>
      <c r="E76" s="822"/>
      <c r="F76" s="822"/>
      <c r="G76" s="822"/>
      <c r="H76" s="822"/>
      <c r="I76" s="822"/>
      <c r="J76" s="822"/>
      <c r="K76" s="822"/>
      <c r="L76" s="822"/>
      <c r="M76" s="822"/>
      <c r="N76" s="822"/>
      <c r="O76" s="822"/>
      <c r="P76" s="822"/>
      <c r="Q76" s="823"/>
    </row>
    <row r="77" spans="1:17" ht="17.55" customHeight="1">
      <c r="A77" s="821"/>
      <c r="B77" s="822"/>
      <c r="C77" s="822"/>
      <c r="D77" s="822"/>
      <c r="E77" s="822"/>
      <c r="F77" s="822"/>
      <c r="G77" s="822"/>
      <c r="H77" s="822"/>
      <c r="I77" s="822"/>
      <c r="J77" s="822"/>
      <c r="K77" s="822"/>
      <c r="L77" s="822"/>
      <c r="M77" s="822"/>
      <c r="N77" s="822"/>
      <c r="O77" s="822"/>
      <c r="P77" s="822"/>
      <c r="Q77" s="823"/>
    </row>
    <row r="78" spans="1:17" ht="17.55" customHeight="1">
      <c r="A78" s="821"/>
      <c r="B78" s="822"/>
      <c r="C78" s="822"/>
      <c r="D78" s="822"/>
      <c r="E78" s="822"/>
      <c r="F78" s="822"/>
      <c r="G78" s="822"/>
      <c r="H78" s="822"/>
      <c r="I78" s="822"/>
      <c r="J78" s="822"/>
      <c r="K78" s="822"/>
      <c r="L78" s="822"/>
      <c r="M78" s="822"/>
      <c r="N78" s="822"/>
      <c r="O78" s="822"/>
      <c r="P78" s="822"/>
      <c r="Q78" s="823"/>
    </row>
    <row r="79" spans="1:17" ht="17.55" customHeight="1">
      <c r="A79" s="821"/>
      <c r="B79" s="822"/>
      <c r="C79" s="822"/>
      <c r="D79" s="822"/>
      <c r="E79" s="822"/>
      <c r="F79" s="822"/>
      <c r="G79" s="822"/>
      <c r="H79" s="822"/>
      <c r="I79" s="822"/>
      <c r="J79" s="822"/>
      <c r="K79" s="822"/>
      <c r="L79" s="822"/>
      <c r="M79" s="822"/>
      <c r="N79" s="822"/>
      <c r="O79" s="822"/>
      <c r="P79" s="822"/>
      <c r="Q79" s="823"/>
    </row>
    <row r="80" spans="1:17" ht="17.55" customHeight="1">
      <c r="A80" s="824"/>
      <c r="B80" s="825"/>
      <c r="C80" s="825"/>
      <c r="D80" s="825"/>
      <c r="E80" s="825"/>
      <c r="F80" s="825"/>
      <c r="G80" s="825"/>
      <c r="H80" s="825"/>
      <c r="I80" s="825"/>
      <c r="J80" s="825"/>
      <c r="K80" s="825"/>
      <c r="L80" s="825"/>
      <c r="M80" s="825"/>
      <c r="N80" s="825"/>
      <c r="O80" s="825"/>
      <c r="P80" s="825"/>
      <c r="Q80" s="826"/>
    </row>
  </sheetData>
  <mergeCells count="34">
    <mergeCell ref="A1:Q1"/>
    <mergeCell ref="A32:A35"/>
    <mergeCell ref="A36:A39"/>
    <mergeCell ref="A14:A24"/>
    <mergeCell ref="C23:O24"/>
    <mergeCell ref="B32:M33"/>
    <mergeCell ref="B36:M37"/>
    <mergeCell ref="B14:M15"/>
    <mergeCell ref="B26:M26"/>
    <mergeCell ref="B27:M27"/>
    <mergeCell ref="B30:M30"/>
    <mergeCell ref="B31:M31"/>
    <mergeCell ref="F22:G22"/>
    <mergeCell ref="B5:M5"/>
    <mergeCell ref="B6:M6"/>
    <mergeCell ref="B7:M7"/>
    <mergeCell ref="B8:M8"/>
    <mergeCell ref="B9:M9"/>
    <mergeCell ref="B10:M10"/>
    <mergeCell ref="B12:M12"/>
    <mergeCell ref="B13:M13"/>
    <mergeCell ref="A71:Q80"/>
    <mergeCell ref="M17:M21"/>
    <mergeCell ref="J19:J21"/>
    <mergeCell ref="B11:M11"/>
    <mergeCell ref="A45:Q49"/>
    <mergeCell ref="A65:Q70"/>
    <mergeCell ref="A60:Q64"/>
    <mergeCell ref="A50:Q59"/>
    <mergeCell ref="B29:M29"/>
    <mergeCell ref="B40:M40"/>
    <mergeCell ref="B41:M41"/>
    <mergeCell ref="B42:M42"/>
    <mergeCell ref="B25:M25"/>
  </mergeCells>
  <phoneticPr fontId="3"/>
  <dataValidations count="3">
    <dataValidation type="list" allowBlank="1" showInputMessage="1" showErrorMessage="1" sqref="N15" xr:uid="{00000000-0002-0000-0A00-000000000000}">
      <formula1>"　,○.×"</formula1>
    </dataValidation>
    <dataValidation type="list" allowBlank="1" showInputMessage="1" showErrorMessage="1" sqref="N33:Q33 N37:Q37" xr:uid="{00000000-0002-0000-0A00-000001000000}">
      <formula1>"　,○,×"</formula1>
    </dataValidation>
    <dataValidation type="list" allowBlank="1" showInputMessage="1" showErrorMessage="1" sqref="N6:N7 O8:Q8 N12:Q13 N14 Q11 N36:Q36 N40:Q43 N9:O9 P10 N25:Q31 N32:Q32" xr:uid="{00000000-0002-0000-0A00-000002000000}">
      <formula1>"○,×"</formula1>
    </dataValidation>
  </dataValidations>
  <printOptions horizontalCentered="1"/>
  <pageMargins left="0.43307086614173229" right="0.35433070866141736" top="0.43307086614173229" bottom="0.47244094488188981" header="0.31496062992125984" footer="0.27559055118110237"/>
  <pageSetup paperSize="9" scale="97" fitToHeight="0" orientation="portrait" r:id="rId1"/>
  <headerFooter alignWithMargins="0">
    <oddFooter>&amp;C&amp;A　　　　　&amp;P/&amp;N</oddFooter>
  </headerFooter>
  <rowBreaks count="2" manualBreakCount="2">
    <brk id="27" max="16" man="1"/>
    <brk id="4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Q53"/>
  <sheetViews>
    <sheetView showGridLines="0" showWhiteSpace="0" view="pageBreakPreview" zoomScaleNormal="100" zoomScaleSheetLayoutView="100" zoomScalePageLayoutView="40" workbookViewId="0">
      <selection activeCell="B23" sqref="B23:N25"/>
    </sheetView>
  </sheetViews>
  <sheetFormatPr defaultColWidth="9" defaultRowHeight="13.2"/>
  <cols>
    <col min="1" max="1" width="4.109375" style="52" customWidth="1"/>
    <col min="2" max="3" width="6.6640625" style="52" customWidth="1"/>
    <col min="4" max="4" width="6.77734375" style="52" customWidth="1"/>
    <col min="5" max="5" width="3.44140625" style="52" customWidth="1"/>
    <col min="6" max="6" width="7.33203125" style="52" customWidth="1"/>
    <col min="7" max="7" width="3.6640625" style="52" customWidth="1"/>
    <col min="8" max="8" width="7.33203125" style="52" customWidth="1"/>
    <col min="9" max="9" width="1.33203125" style="52" customWidth="1"/>
    <col min="10" max="10" width="7" style="52" customWidth="1"/>
    <col min="11" max="11" width="2.33203125" style="52" customWidth="1"/>
    <col min="12" max="14" width="7.33203125" style="52" customWidth="1"/>
    <col min="15" max="15" width="8.88671875" style="72" customWidth="1"/>
    <col min="16" max="16384" width="9" style="52"/>
  </cols>
  <sheetData>
    <row r="1" spans="1:15" ht="32.25" customHeight="1">
      <c r="A1" s="836" t="s">
        <v>174</v>
      </c>
      <c r="B1" s="836"/>
      <c r="C1" s="836"/>
      <c r="D1" s="836"/>
      <c r="E1" s="836"/>
      <c r="F1" s="836"/>
      <c r="G1" s="836"/>
      <c r="H1" s="836"/>
      <c r="I1" s="836"/>
      <c r="J1" s="836"/>
      <c r="K1" s="836"/>
      <c r="L1" s="836"/>
      <c r="M1" s="836"/>
      <c r="N1" s="836"/>
      <c r="O1" s="836"/>
    </row>
    <row r="2" spans="1:15" ht="11.1" customHeight="1">
      <c r="A2" s="134"/>
      <c r="B2" s="134"/>
      <c r="C2" s="134"/>
      <c r="D2" s="134"/>
      <c r="E2" s="134"/>
      <c r="F2" s="134"/>
      <c r="G2" s="134"/>
      <c r="H2" s="134"/>
      <c r="I2" s="134"/>
      <c r="J2" s="134"/>
      <c r="K2" s="134"/>
      <c r="L2" s="134"/>
      <c r="M2" s="134"/>
      <c r="N2" s="134"/>
      <c r="O2" s="134"/>
    </row>
    <row r="3" spans="1:15" ht="12" customHeight="1">
      <c r="B3" s="55"/>
      <c r="C3" s="55"/>
      <c r="D3" s="55"/>
      <c r="E3" s="55"/>
      <c r="F3" s="55"/>
      <c r="G3" s="55"/>
      <c r="H3" s="55"/>
      <c r="I3" s="55"/>
      <c r="J3" s="55"/>
      <c r="K3" s="55"/>
      <c r="L3" s="55"/>
      <c r="M3" s="55"/>
      <c r="N3" s="55"/>
      <c r="O3" s="56"/>
    </row>
    <row r="4" spans="1:15" s="57" customFormat="1" ht="18.75" customHeight="1">
      <c r="A4" s="142" t="s">
        <v>253</v>
      </c>
      <c r="B4" s="801" t="s">
        <v>159</v>
      </c>
      <c r="C4" s="802"/>
      <c r="D4" s="802"/>
      <c r="E4" s="802"/>
      <c r="F4" s="802"/>
      <c r="G4" s="802"/>
      <c r="H4" s="802"/>
      <c r="I4" s="802"/>
      <c r="J4" s="802"/>
      <c r="K4" s="802"/>
      <c r="L4" s="802"/>
      <c r="M4" s="802"/>
      <c r="N4" s="802"/>
      <c r="O4" s="105" t="s">
        <v>160</v>
      </c>
    </row>
    <row r="5" spans="1:15" s="59" customFormat="1" ht="45" customHeight="1">
      <c r="A5" s="60">
        <v>1</v>
      </c>
      <c r="B5" s="834" t="s">
        <v>150</v>
      </c>
      <c r="C5" s="834"/>
      <c r="D5" s="834"/>
      <c r="E5" s="834"/>
      <c r="F5" s="834"/>
      <c r="G5" s="834"/>
      <c r="H5" s="834"/>
      <c r="I5" s="834"/>
      <c r="J5" s="834"/>
      <c r="K5" s="834"/>
      <c r="L5" s="834"/>
      <c r="M5" s="834"/>
      <c r="N5" s="834"/>
      <c r="O5" s="143"/>
    </row>
    <row r="6" spans="1:15" s="59" customFormat="1" ht="45" customHeight="1">
      <c r="A6" s="60">
        <v>2</v>
      </c>
      <c r="B6" s="831" t="s">
        <v>276</v>
      </c>
      <c r="C6" s="832"/>
      <c r="D6" s="832"/>
      <c r="E6" s="832"/>
      <c r="F6" s="832"/>
      <c r="G6" s="832"/>
      <c r="H6" s="832"/>
      <c r="I6" s="832"/>
      <c r="J6" s="832"/>
      <c r="K6" s="832"/>
      <c r="L6" s="832"/>
      <c r="M6" s="832"/>
      <c r="N6" s="832"/>
      <c r="O6" s="143"/>
    </row>
    <row r="7" spans="1:15" s="59" customFormat="1" ht="60" customHeight="1">
      <c r="A7" s="60">
        <v>3</v>
      </c>
      <c r="B7" s="831" t="s">
        <v>275</v>
      </c>
      <c r="C7" s="832"/>
      <c r="D7" s="832"/>
      <c r="E7" s="832"/>
      <c r="F7" s="832"/>
      <c r="G7" s="832"/>
      <c r="H7" s="832"/>
      <c r="I7" s="832"/>
      <c r="J7" s="832"/>
      <c r="K7" s="832"/>
      <c r="L7" s="832"/>
      <c r="M7" s="832"/>
      <c r="N7" s="832"/>
      <c r="O7" s="143"/>
    </row>
    <row r="8" spans="1:15" s="59" customFormat="1" ht="45" customHeight="1">
      <c r="A8" s="60">
        <v>4</v>
      </c>
      <c r="B8" s="831" t="s">
        <v>274</v>
      </c>
      <c r="C8" s="832"/>
      <c r="D8" s="832"/>
      <c r="E8" s="832"/>
      <c r="F8" s="832"/>
      <c r="G8" s="832"/>
      <c r="H8" s="832"/>
      <c r="I8" s="832"/>
      <c r="J8" s="832"/>
      <c r="K8" s="832"/>
      <c r="L8" s="832"/>
      <c r="M8" s="832"/>
      <c r="N8" s="832"/>
      <c r="O8" s="143"/>
    </row>
    <row r="9" spans="1:15" s="59" customFormat="1" ht="45" customHeight="1">
      <c r="A9" s="60">
        <v>5</v>
      </c>
      <c r="B9" s="831" t="s">
        <v>259</v>
      </c>
      <c r="C9" s="832"/>
      <c r="D9" s="832"/>
      <c r="E9" s="832"/>
      <c r="F9" s="832"/>
      <c r="G9" s="832"/>
      <c r="H9" s="832"/>
      <c r="I9" s="832"/>
      <c r="J9" s="832"/>
      <c r="K9" s="832"/>
      <c r="L9" s="832"/>
      <c r="M9" s="832"/>
      <c r="N9" s="832"/>
      <c r="O9" s="143"/>
    </row>
    <row r="10" spans="1:15" s="59" customFormat="1" ht="45" customHeight="1">
      <c r="A10" s="60">
        <v>6</v>
      </c>
      <c r="B10" s="835" t="s">
        <v>261</v>
      </c>
      <c r="C10" s="835"/>
      <c r="D10" s="835"/>
      <c r="E10" s="835"/>
      <c r="F10" s="835"/>
      <c r="G10" s="835"/>
      <c r="H10" s="835"/>
      <c r="I10" s="835"/>
      <c r="J10" s="835"/>
      <c r="K10" s="835"/>
      <c r="L10" s="835"/>
      <c r="M10" s="835"/>
      <c r="N10" s="835"/>
      <c r="O10" s="143"/>
    </row>
    <row r="11" spans="1:15" s="59" customFormat="1" ht="45" customHeight="1">
      <c r="A11" s="60">
        <v>7</v>
      </c>
      <c r="B11" s="831" t="s">
        <v>262</v>
      </c>
      <c r="C11" s="832"/>
      <c r="D11" s="832"/>
      <c r="E11" s="832"/>
      <c r="F11" s="832"/>
      <c r="G11" s="832"/>
      <c r="H11" s="832"/>
      <c r="I11" s="832"/>
      <c r="J11" s="832"/>
      <c r="K11" s="832"/>
      <c r="L11" s="832"/>
      <c r="M11" s="832"/>
      <c r="N11" s="832"/>
      <c r="O11" s="143"/>
    </row>
    <row r="12" spans="1:15" s="59" customFormat="1" ht="45" customHeight="1">
      <c r="A12" s="60">
        <v>8</v>
      </c>
      <c r="B12" s="835" t="s">
        <v>263</v>
      </c>
      <c r="C12" s="835"/>
      <c r="D12" s="835"/>
      <c r="E12" s="835"/>
      <c r="F12" s="835"/>
      <c r="G12" s="835"/>
      <c r="H12" s="835"/>
      <c r="I12" s="835"/>
      <c r="J12" s="835"/>
      <c r="K12" s="835"/>
      <c r="L12" s="835"/>
      <c r="M12" s="835"/>
      <c r="N12" s="835"/>
      <c r="O12" s="143"/>
    </row>
    <row r="13" spans="1:15" s="59" customFormat="1" ht="45" customHeight="1">
      <c r="A13" s="60">
        <v>9</v>
      </c>
      <c r="B13" s="831" t="s">
        <v>264</v>
      </c>
      <c r="C13" s="832"/>
      <c r="D13" s="832"/>
      <c r="E13" s="832"/>
      <c r="F13" s="832"/>
      <c r="G13" s="832"/>
      <c r="H13" s="832"/>
      <c r="I13" s="832"/>
      <c r="J13" s="832"/>
      <c r="K13" s="832"/>
      <c r="L13" s="832"/>
      <c r="M13" s="832"/>
      <c r="N13" s="832"/>
      <c r="O13" s="143"/>
    </row>
    <row r="14" spans="1:15" s="59" customFormat="1" ht="45" customHeight="1">
      <c r="A14" s="148">
        <v>10</v>
      </c>
      <c r="B14" s="835" t="s">
        <v>265</v>
      </c>
      <c r="C14" s="835"/>
      <c r="D14" s="835"/>
      <c r="E14" s="835"/>
      <c r="F14" s="835"/>
      <c r="G14" s="835"/>
      <c r="H14" s="835"/>
      <c r="I14" s="835"/>
      <c r="J14" s="835"/>
      <c r="K14" s="835"/>
      <c r="L14" s="835"/>
      <c r="M14" s="835"/>
      <c r="N14" s="835"/>
      <c r="O14" s="143"/>
    </row>
    <row r="15" spans="1:15" s="59" customFormat="1" ht="45" customHeight="1">
      <c r="A15" s="837">
        <v>11</v>
      </c>
      <c r="B15" s="840" t="s">
        <v>272</v>
      </c>
      <c r="C15" s="841"/>
      <c r="D15" s="841"/>
      <c r="E15" s="841"/>
      <c r="F15" s="841"/>
      <c r="G15" s="841"/>
      <c r="H15" s="841"/>
      <c r="I15" s="841"/>
      <c r="J15" s="841"/>
      <c r="K15" s="841"/>
      <c r="L15" s="841"/>
      <c r="M15" s="841"/>
      <c r="N15" s="841"/>
      <c r="O15" s="143"/>
    </row>
    <row r="16" spans="1:15" s="59" customFormat="1" ht="30" customHeight="1">
      <c r="A16" s="837"/>
      <c r="B16" s="842"/>
      <c r="C16" s="843"/>
      <c r="D16" s="843"/>
      <c r="E16" s="843"/>
      <c r="F16" s="843"/>
      <c r="G16" s="843"/>
      <c r="H16" s="843"/>
      <c r="I16" s="843"/>
      <c r="J16" s="843"/>
      <c r="K16" s="843"/>
      <c r="L16" s="843"/>
      <c r="M16" s="843"/>
      <c r="N16" s="843"/>
      <c r="O16" s="152"/>
    </row>
    <row r="17" spans="1:15" s="59" customFormat="1" ht="17.25" customHeight="1">
      <c r="A17" s="837"/>
      <c r="B17" s="144"/>
      <c r="C17" s="54" t="s">
        <v>169</v>
      </c>
      <c r="D17" s="53"/>
      <c r="E17" s="53"/>
      <c r="F17" s="131"/>
      <c r="G17" s="54" t="s">
        <v>170</v>
      </c>
      <c r="H17" s="53"/>
      <c r="I17" s="53"/>
      <c r="J17" s="53"/>
      <c r="K17" s="69"/>
      <c r="L17" s="69"/>
      <c r="M17" s="69"/>
      <c r="N17" s="69"/>
      <c r="O17" s="145"/>
    </row>
    <row r="18" spans="1:15" s="59" customFormat="1" ht="17.25" customHeight="1">
      <c r="A18" s="837"/>
      <c r="B18" s="146"/>
      <c r="C18" s="67" t="s">
        <v>171</v>
      </c>
      <c r="D18" s="67"/>
      <c r="E18" s="67"/>
      <c r="F18" s="131"/>
      <c r="G18" s="70" t="s">
        <v>168</v>
      </c>
      <c r="H18" s="71"/>
      <c r="I18" s="67"/>
      <c r="J18" s="70" t="s">
        <v>175</v>
      </c>
      <c r="K18" s="71"/>
      <c r="L18" s="67"/>
      <c r="M18" s="67"/>
      <c r="N18" s="67"/>
      <c r="O18" s="147"/>
    </row>
    <row r="19" spans="1:15" s="59" customFormat="1" ht="45" customHeight="1">
      <c r="A19" s="837">
        <v>12</v>
      </c>
      <c r="B19" s="840" t="s">
        <v>273</v>
      </c>
      <c r="C19" s="841"/>
      <c r="D19" s="841"/>
      <c r="E19" s="841"/>
      <c r="F19" s="841"/>
      <c r="G19" s="841"/>
      <c r="H19" s="841"/>
      <c r="I19" s="841"/>
      <c r="J19" s="841"/>
      <c r="K19" s="841"/>
      <c r="L19" s="841"/>
      <c r="M19" s="841"/>
      <c r="N19" s="841"/>
      <c r="O19" s="143"/>
    </row>
    <row r="20" spans="1:15" s="59" customFormat="1" ht="30" customHeight="1">
      <c r="A20" s="837"/>
      <c r="B20" s="842"/>
      <c r="C20" s="843"/>
      <c r="D20" s="843"/>
      <c r="E20" s="843"/>
      <c r="F20" s="843"/>
      <c r="G20" s="843"/>
      <c r="H20" s="843"/>
      <c r="I20" s="843"/>
      <c r="J20" s="843"/>
      <c r="K20" s="843"/>
      <c r="L20" s="843"/>
      <c r="M20" s="843"/>
      <c r="N20" s="843"/>
      <c r="O20" s="152"/>
    </row>
    <row r="21" spans="1:15" s="59" customFormat="1" ht="17.25" customHeight="1">
      <c r="A21" s="837"/>
      <c r="B21" s="144"/>
      <c r="C21" s="54" t="s">
        <v>169</v>
      </c>
      <c r="D21" s="53"/>
      <c r="E21" s="53"/>
      <c r="F21" s="131"/>
      <c r="G21" s="54" t="s">
        <v>167</v>
      </c>
      <c r="H21" s="53"/>
      <c r="I21" s="53"/>
      <c r="J21" s="53"/>
      <c r="K21" s="69"/>
      <c r="L21" s="69"/>
      <c r="M21" s="69"/>
      <c r="N21" s="69"/>
      <c r="O21" s="145"/>
    </row>
    <row r="22" spans="1:15" s="59" customFormat="1" ht="17.25" customHeight="1">
      <c r="A22" s="837"/>
      <c r="B22" s="146"/>
      <c r="C22" s="67" t="s">
        <v>171</v>
      </c>
      <c r="D22" s="67"/>
      <c r="E22" s="67"/>
      <c r="F22" s="131"/>
      <c r="G22" s="70" t="s">
        <v>81</v>
      </c>
      <c r="H22" s="71"/>
      <c r="I22" s="67"/>
      <c r="J22" s="70" t="s">
        <v>172</v>
      </c>
      <c r="K22" s="71"/>
      <c r="L22" s="67"/>
      <c r="M22" s="67"/>
      <c r="N22" s="67"/>
      <c r="O22" s="147"/>
    </row>
    <row r="23" spans="1:15" s="59" customFormat="1" ht="65.099999999999994" customHeight="1">
      <c r="A23" s="60">
        <v>13</v>
      </c>
      <c r="B23" s="849" t="s">
        <v>269</v>
      </c>
      <c r="C23" s="849"/>
      <c r="D23" s="849"/>
      <c r="E23" s="849"/>
      <c r="F23" s="849"/>
      <c r="G23" s="849"/>
      <c r="H23" s="849"/>
      <c r="I23" s="849"/>
      <c r="J23" s="849"/>
      <c r="K23" s="849"/>
      <c r="L23" s="849"/>
      <c r="M23" s="849"/>
      <c r="N23" s="849"/>
      <c r="O23" s="143"/>
    </row>
    <row r="24" spans="1:15" s="59" customFormat="1" ht="65.099999999999994" customHeight="1">
      <c r="A24" s="60">
        <v>14</v>
      </c>
      <c r="B24" s="849" t="s">
        <v>270</v>
      </c>
      <c r="C24" s="849"/>
      <c r="D24" s="849"/>
      <c r="E24" s="849"/>
      <c r="F24" s="849"/>
      <c r="G24" s="849"/>
      <c r="H24" s="849"/>
      <c r="I24" s="849"/>
      <c r="J24" s="849"/>
      <c r="K24" s="849"/>
      <c r="L24" s="849"/>
      <c r="M24" s="849"/>
      <c r="N24" s="849"/>
      <c r="O24" s="143"/>
    </row>
    <row r="25" spans="1:15" s="59" customFormat="1" ht="65.099999999999994" customHeight="1">
      <c r="A25" s="60">
        <v>15</v>
      </c>
      <c r="B25" s="849" t="s">
        <v>271</v>
      </c>
      <c r="C25" s="849"/>
      <c r="D25" s="849"/>
      <c r="E25" s="849"/>
      <c r="F25" s="849"/>
      <c r="G25" s="849"/>
      <c r="H25" s="849"/>
      <c r="I25" s="849"/>
      <c r="J25" s="849"/>
      <c r="K25" s="849"/>
      <c r="L25" s="849"/>
      <c r="M25" s="849"/>
      <c r="N25" s="849"/>
      <c r="O25" s="143"/>
    </row>
    <row r="26" spans="1:15" ht="7.05" customHeight="1"/>
    <row r="27" spans="1:15">
      <c r="B27" s="848" t="s">
        <v>320</v>
      </c>
      <c r="C27" s="848"/>
      <c r="D27" s="848"/>
      <c r="E27" s="848"/>
      <c r="F27" s="848"/>
      <c r="G27" s="848"/>
      <c r="H27" s="848"/>
      <c r="I27" s="848"/>
      <c r="J27" s="848"/>
      <c r="K27" s="848"/>
      <c r="L27" s="848"/>
      <c r="M27" s="848"/>
      <c r="N27" s="848"/>
      <c r="O27" s="848"/>
    </row>
    <row r="28" spans="1:15" ht="7.05" customHeight="1">
      <c r="B28" s="848"/>
      <c r="C28" s="848"/>
      <c r="D28" s="848"/>
      <c r="E28" s="848"/>
      <c r="F28" s="848"/>
      <c r="G28" s="848"/>
      <c r="H28" s="848"/>
      <c r="I28" s="848"/>
      <c r="J28" s="848"/>
      <c r="K28" s="848"/>
      <c r="L28" s="848"/>
      <c r="M28" s="848"/>
      <c r="N28" s="848"/>
      <c r="O28" s="848"/>
    </row>
    <row r="29" spans="1:15" ht="18" customHeight="1">
      <c r="B29" s="848"/>
      <c r="C29" s="848"/>
      <c r="D29" s="848"/>
      <c r="E29" s="848"/>
      <c r="F29" s="848"/>
      <c r="G29" s="848"/>
      <c r="H29" s="848"/>
      <c r="I29" s="848"/>
      <c r="J29" s="848"/>
      <c r="K29" s="848"/>
      <c r="L29" s="848"/>
      <c r="M29" s="848"/>
      <c r="N29" s="848"/>
      <c r="O29" s="848"/>
    </row>
    <row r="30" spans="1:15" ht="18.75" customHeight="1"/>
    <row r="31" spans="1:15" ht="18.75" customHeight="1"/>
    <row r="32" spans="1:15" ht="18.75" customHeight="1"/>
    <row r="33" ht="18.75" customHeight="1"/>
    <row r="34" ht="18.75" customHeight="1"/>
    <row r="35" ht="18.75" customHeight="1"/>
    <row r="36" ht="18.75" customHeight="1"/>
    <row r="53" spans="16:17">
      <c r="P53" s="52" t="s">
        <v>313</v>
      </c>
      <c r="Q53" s="52" t="s">
        <v>314</v>
      </c>
    </row>
  </sheetData>
  <mergeCells count="20">
    <mergeCell ref="A1:O1"/>
    <mergeCell ref="A19:A22"/>
    <mergeCell ref="A15:A18"/>
    <mergeCell ref="B15:N16"/>
    <mergeCell ref="B19:N20"/>
    <mergeCell ref="B9:N9"/>
    <mergeCell ref="B4:N4"/>
    <mergeCell ref="B5:N5"/>
    <mergeCell ref="B6:N6"/>
    <mergeCell ref="B7:N7"/>
    <mergeCell ref="B8:N8"/>
    <mergeCell ref="B27:O29"/>
    <mergeCell ref="B23:N23"/>
    <mergeCell ref="B24:N24"/>
    <mergeCell ref="B25:N25"/>
    <mergeCell ref="B10:N10"/>
    <mergeCell ref="B11:N11"/>
    <mergeCell ref="B12:N12"/>
    <mergeCell ref="B13:N13"/>
    <mergeCell ref="B14:N14"/>
  </mergeCells>
  <phoneticPr fontId="3"/>
  <dataValidations count="1">
    <dataValidation type="list" allowBlank="1" showInputMessage="1" showErrorMessage="1" sqref="O5:O15 O19 O23:O25" xr:uid="{00000000-0002-0000-0B00-000000000000}">
      <formula1>$P$53:$Q$53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headerFooter alignWithMargins="0"/>
  <rowBreaks count="1" manualBreakCount="1">
    <brk id="14"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N45"/>
  <sheetViews>
    <sheetView showGridLines="0" view="pageBreakPreview" topLeftCell="A13" zoomScaleNormal="100" zoomScaleSheetLayoutView="100" workbookViewId="0">
      <selection activeCell="G26" sqref="G26"/>
    </sheetView>
  </sheetViews>
  <sheetFormatPr defaultColWidth="9" defaultRowHeight="13.2"/>
  <cols>
    <col min="1" max="1" width="4.109375" style="73" customWidth="1"/>
    <col min="2" max="2" width="12.88671875" style="73" customWidth="1"/>
    <col min="3" max="3" width="28.6640625" style="73" customWidth="1"/>
    <col min="4" max="4" width="30.77734375" style="73" customWidth="1"/>
    <col min="5" max="5" width="8.88671875" style="78" customWidth="1"/>
    <col min="6" max="6" width="1.77734375" style="73" customWidth="1"/>
    <col min="7" max="16384" width="9" style="73"/>
  </cols>
  <sheetData>
    <row r="1" spans="1:14" ht="32.25" customHeight="1">
      <c r="A1" s="850" t="s">
        <v>173</v>
      </c>
      <c r="B1" s="850"/>
      <c r="C1" s="850"/>
      <c r="D1" s="850"/>
      <c r="E1" s="850"/>
    </row>
    <row r="2" spans="1:14" ht="12" customHeight="1">
      <c r="B2" s="74"/>
      <c r="C2" s="74"/>
      <c r="D2" s="74"/>
      <c r="E2" s="75"/>
    </row>
    <row r="3" spans="1:14" s="76" customFormat="1" ht="18.75" customHeight="1">
      <c r="A3" s="142" t="s">
        <v>252</v>
      </c>
      <c r="B3" s="851" t="s">
        <v>159</v>
      </c>
      <c r="C3" s="851"/>
      <c r="D3" s="851"/>
      <c r="E3" s="105" t="s">
        <v>160</v>
      </c>
    </row>
    <row r="4" spans="1:14" s="77" customFormat="1" ht="68.55" customHeight="1">
      <c r="A4" s="141">
        <v>1</v>
      </c>
      <c r="B4" s="852" t="s">
        <v>554</v>
      </c>
      <c r="C4" s="852"/>
      <c r="D4" s="852"/>
      <c r="E4" s="143"/>
    </row>
    <row r="5" spans="1:14" s="77" customFormat="1" ht="138.44999999999999" customHeight="1">
      <c r="A5" s="141">
        <v>2</v>
      </c>
      <c r="B5" s="852" t="s">
        <v>555</v>
      </c>
      <c r="C5" s="852"/>
      <c r="D5" s="852"/>
      <c r="E5" s="143"/>
    </row>
    <row r="6" spans="1:14" s="77" customFormat="1" ht="49.05" customHeight="1">
      <c r="A6" s="141">
        <v>3</v>
      </c>
      <c r="B6" s="852" t="s">
        <v>556</v>
      </c>
      <c r="C6" s="852"/>
      <c r="D6" s="852"/>
      <c r="E6" s="143"/>
    </row>
    <row r="7" spans="1:14" customFormat="1" ht="22.05" customHeight="1">
      <c r="L7" s="97"/>
      <c r="M7" s="97"/>
      <c r="N7" s="97"/>
    </row>
    <row r="8" spans="1:14" ht="13.05" customHeight="1">
      <c r="A8"/>
      <c r="B8"/>
      <c r="C8"/>
      <c r="D8"/>
      <c r="E8"/>
    </row>
    <row r="9" spans="1:14">
      <c r="A9"/>
      <c r="B9"/>
      <c r="C9"/>
      <c r="D9"/>
      <c r="E9"/>
    </row>
    <row r="10" spans="1:14">
      <c r="A10"/>
      <c r="B10"/>
      <c r="C10"/>
      <c r="D10"/>
      <c r="E10"/>
    </row>
    <row r="11" spans="1:14">
      <c r="A11"/>
      <c r="B11"/>
      <c r="C11"/>
      <c r="D11"/>
      <c r="E11"/>
    </row>
    <row r="12" spans="1:14">
      <c r="A12"/>
      <c r="B12"/>
      <c r="C12"/>
      <c r="D12"/>
      <c r="E12"/>
    </row>
    <row r="13" spans="1:14">
      <c r="A13"/>
      <c r="B13"/>
      <c r="C13"/>
      <c r="D13"/>
      <c r="E13"/>
    </row>
    <row r="14" spans="1:14">
      <c r="A14"/>
      <c r="B14"/>
      <c r="C14"/>
      <c r="D14"/>
      <c r="E14"/>
    </row>
    <row r="15" spans="1:14">
      <c r="A15"/>
      <c r="B15"/>
      <c r="C15"/>
      <c r="D15"/>
      <c r="E15"/>
    </row>
    <row r="16" spans="1:14">
      <c r="A16"/>
      <c r="B16"/>
      <c r="C16"/>
      <c r="D16"/>
      <c r="E16"/>
    </row>
    <row r="17" spans="1:8" ht="13.05" customHeight="1">
      <c r="A17"/>
      <c r="B17"/>
      <c r="C17"/>
      <c r="D17"/>
      <c r="E17"/>
    </row>
    <row r="18" spans="1:8">
      <c r="A18"/>
      <c r="B18"/>
      <c r="C18"/>
      <c r="D18"/>
      <c r="E18"/>
    </row>
    <row r="19" spans="1:8">
      <c r="A19"/>
      <c r="B19"/>
      <c r="C19"/>
      <c r="D19"/>
      <c r="E19"/>
    </row>
    <row r="20" spans="1:8">
      <c r="A20"/>
      <c r="B20"/>
      <c r="C20"/>
      <c r="D20"/>
      <c r="E20"/>
    </row>
    <row r="21" spans="1:8">
      <c r="A21"/>
      <c r="B21"/>
      <c r="C21"/>
      <c r="D21"/>
      <c r="E21"/>
    </row>
    <row r="22" spans="1:8">
      <c r="A22"/>
      <c r="B22"/>
      <c r="C22"/>
      <c r="D22"/>
      <c r="E22"/>
    </row>
    <row r="23" spans="1:8">
      <c r="A23"/>
      <c r="B23"/>
      <c r="C23"/>
      <c r="D23"/>
      <c r="E23"/>
    </row>
    <row r="24" spans="1:8">
      <c r="A24"/>
      <c r="B24"/>
      <c r="C24"/>
      <c r="D24"/>
      <c r="E24"/>
    </row>
    <row r="25" spans="1:8">
      <c r="A25"/>
      <c r="B25"/>
      <c r="C25"/>
      <c r="D25"/>
      <c r="E25"/>
    </row>
    <row r="26" spans="1:8">
      <c r="A26"/>
      <c r="B26"/>
      <c r="C26"/>
      <c r="D26"/>
      <c r="E26"/>
    </row>
    <row r="27" spans="1:8">
      <c r="A27"/>
      <c r="B27"/>
      <c r="C27"/>
      <c r="D27"/>
      <c r="E27"/>
    </row>
    <row r="28" spans="1:8">
      <c r="A28"/>
      <c r="B28"/>
      <c r="C28"/>
      <c r="D28"/>
      <c r="E28"/>
    </row>
    <row r="29" spans="1:8">
      <c r="A29"/>
      <c r="B29"/>
      <c r="C29"/>
      <c r="D29"/>
      <c r="E29"/>
    </row>
    <row r="30" spans="1:8">
      <c r="A30"/>
      <c r="B30"/>
      <c r="C30"/>
      <c r="D30"/>
      <c r="E30"/>
    </row>
    <row r="31" spans="1:8">
      <c r="A31"/>
      <c r="B31"/>
      <c r="C31"/>
      <c r="D31"/>
      <c r="E31"/>
    </row>
    <row r="32" spans="1:8">
      <c r="A32"/>
      <c r="B32"/>
      <c r="C32"/>
      <c r="D32"/>
      <c r="E32"/>
      <c r="G32" s="73" t="s">
        <v>313</v>
      </c>
      <c r="H32" s="73" t="s">
        <v>315</v>
      </c>
    </row>
    <row r="33" spans="1:5">
      <c r="A33"/>
      <c r="B33"/>
      <c r="C33"/>
      <c r="D33"/>
      <c r="E33"/>
    </row>
    <row r="34" spans="1:5">
      <c r="A34"/>
      <c r="B34"/>
      <c r="C34"/>
      <c r="D34"/>
      <c r="E34"/>
    </row>
    <row r="35" spans="1:5">
      <c r="A35"/>
      <c r="B35"/>
      <c r="C35"/>
      <c r="D35"/>
      <c r="E35"/>
    </row>
    <row r="36" spans="1:5">
      <c r="A36"/>
      <c r="B36"/>
      <c r="C36"/>
      <c r="D36"/>
      <c r="E36"/>
    </row>
    <row r="37" spans="1:5">
      <c r="A37"/>
      <c r="B37"/>
      <c r="C37"/>
      <c r="D37"/>
      <c r="E37"/>
    </row>
    <row r="38" spans="1:5">
      <c r="A38"/>
      <c r="B38"/>
      <c r="C38"/>
      <c r="D38"/>
      <c r="E38"/>
    </row>
    <row r="39" spans="1:5">
      <c r="A39"/>
      <c r="B39"/>
      <c r="C39"/>
      <c r="D39"/>
      <c r="E39"/>
    </row>
    <row r="40" spans="1:5">
      <c r="A40"/>
      <c r="B40"/>
      <c r="C40"/>
      <c r="D40"/>
      <c r="E40"/>
    </row>
    <row r="41" spans="1:5">
      <c r="A41"/>
      <c r="B41"/>
      <c r="C41"/>
      <c r="D41"/>
      <c r="E41"/>
    </row>
    <row r="42" spans="1:5">
      <c r="A42"/>
      <c r="B42"/>
      <c r="C42"/>
      <c r="D42"/>
      <c r="E42"/>
    </row>
    <row r="43" spans="1:5">
      <c r="A43"/>
      <c r="B43"/>
      <c r="C43"/>
      <c r="D43"/>
      <c r="E43"/>
    </row>
    <row r="44" spans="1:5">
      <c r="A44"/>
      <c r="B44"/>
      <c r="C44"/>
      <c r="D44"/>
      <c r="E44"/>
    </row>
    <row r="45" spans="1:5">
      <c r="A45"/>
      <c r="B45"/>
      <c r="C45"/>
      <c r="D45"/>
      <c r="E45"/>
    </row>
  </sheetData>
  <mergeCells count="5">
    <mergeCell ref="A1:E1"/>
    <mergeCell ref="B3:D3"/>
    <mergeCell ref="B4:D4"/>
    <mergeCell ref="B5:D5"/>
    <mergeCell ref="B6:D6"/>
  </mergeCells>
  <phoneticPr fontId="3"/>
  <dataValidations count="1">
    <dataValidation type="list" allowBlank="1" showInputMessage="1" showErrorMessage="1" sqref="E4:E6" xr:uid="{00000000-0002-0000-0C00-000000000000}">
      <formula1>"○,×"</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N41"/>
  <sheetViews>
    <sheetView showGridLines="0" view="pageBreakPreview" zoomScaleNormal="100" zoomScaleSheetLayoutView="100" workbookViewId="0">
      <selection activeCell="G26" sqref="G26"/>
    </sheetView>
  </sheetViews>
  <sheetFormatPr defaultColWidth="13.77734375" defaultRowHeight="13.2"/>
  <cols>
    <col min="1" max="1" width="4.109375" customWidth="1"/>
    <col min="2" max="2" width="12.88671875" customWidth="1"/>
    <col min="3" max="4" width="28.6640625" customWidth="1"/>
    <col min="5" max="6" width="8.88671875" customWidth="1"/>
    <col min="12" max="14" width="13.77734375" style="97"/>
  </cols>
  <sheetData>
    <row r="1" spans="1:14" ht="21" customHeight="1">
      <c r="A1" s="805" t="s">
        <v>316</v>
      </c>
      <c r="B1" s="805"/>
      <c r="C1" s="805"/>
      <c r="D1" s="805"/>
      <c r="E1" s="805"/>
      <c r="F1" s="805"/>
    </row>
    <row r="2" spans="1:14" ht="11.1" customHeight="1">
      <c r="E2" s="100"/>
      <c r="L2" s="99"/>
      <c r="M2" s="99"/>
      <c r="N2" s="99"/>
    </row>
    <row r="3" spans="1:14">
      <c r="E3" s="106" t="s">
        <v>156</v>
      </c>
      <c r="F3" s="106" t="s">
        <v>157</v>
      </c>
    </row>
    <row r="4" spans="1:14" ht="21" customHeight="1">
      <c r="A4" s="130" t="s">
        <v>251</v>
      </c>
      <c r="B4" s="801" t="s">
        <v>159</v>
      </c>
      <c r="C4" s="802"/>
      <c r="D4" s="803"/>
      <c r="E4" s="125" t="s">
        <v>201</v>
      </c>
      <c r="F4" s="102" t="s">
        <v>160</v>
      </c>
    </row>
    <row r="5" spans="1:14" ht="112.95" customHeight="1">
      <c r="A5" s="132">
        <v>1</v>
      </c>
      <c r="B5" s="798" t="s">
        <v>557</v>
      </c>
      <c r="C5" s="799"/>
      <c r="D5" s="800"/>
      <c r="E5" s="126"/>
      <c r="F5" s="339"/>
    </row>
    <row r="6" spans="1:14" ht="118.5" customHeight="1">
      <c r="A6" s="132">
        <v>2</v>
      </c>
      <c r="B6" s="798" t="s">
        <v>558</v>
      </c>
      <c r="C6" s="799"/>
      <c r="D6" s="800"/>
      <c r="E6" s="340"/>
      <c r="F6" s="127"/>
    </row>
    <row r="7" spans="1:14" ht="29.55" customHeight="1">
      <c r="A7" s="132">
        <v>3</v>
      </c>
      <c r="B7" s="798" t="s">
        <v>199</v>
      </c>
      <c r="C7" s="799"/>
      <c r="D7" s="800"/>
      <c r="E7" s="128"/>
      <c r="F7" s="127"/>
    </row>
    <row r="8" spans="1:14" ht="43.05" customHeight="1">
      <c r="A8" s="132">
        <v>4</v>
      </c>
      <c r="B8" s="798" t="s">
        <v>200</v>
      </c>
      <c r="C8" s="799"/>
      <c r="D8" s="800"/>
      <c r="E8" s="128"/>
      <c r="F8" s="127"/>
    </row>
    <row r="9" spans="1:14" ht="19.95" customHeight="1">
      <c r="A9" s="335"/>
      <c r="B9" s="332"/>
      <c r="C9" s="332"/>
      <c r="D9" s="332"/>
      <c r="E9" s="341"/>
      <c r="F9" s="342"/>
    </row>
    <row r="10" spans="1:14" ht="22.05" customHeight="1">
      <c r="A10" t="s">
        <v>536</v>
      </c>
      <c r="B10" s="332"/>
      <c r="C10" s="332"/>
      <c r="D10" s="332"/>
      <c r="E10" s="104"/>
    </row>
    <row r="11" spans="1:14" s="73" customFormat="1" ht="13.05" customHeight="1">
      <c r="A11" s="853" t="s">
        <v>559</v>
      </c>
      <c r="B11" s="853"/>
      <c r="C11" s="853"/>
      <c r="D11" s="853"/>
      <c r="E11" s="853"/>
      <c r="F11" s="853"/>
    </row>
    <row r="12" spans="1:14" s="73" customFormat="1">
      <c r="A12" s="853"/>
      <c r="B12" s="853"/>
      <c r="C12" s="853"/>
      <c r="D12" s="853"/>
      <c r="E12" s="853"/>
      <c r="F12" s="853"/>
    </row>
    <row r="13" spans="1:14" s="73" customFormat="1">
      <c r="A13" s="853"/>
      <c r="B13" s="853"/>
      <c r="C13" s="853"/>
      <c r="D13" s="853"/>
      <c r="E13" s="853"/>
      <c r="F13" s="853"/>
    </row>
    <row r="14" spans="1:14" s="73" customFormat="1">
      <c r="A14" s="853"/>
      <c r="B14" s="853"/>
      <c r="C14" s="853"/>
      <c r="D14" s="853"/>
      <c r="E14" s="853"/>
      <c r="F14" s="853"/>
    </row>
    <row r="15" spans="1:14" s="73" customFormat="1">
      <c r="A15" s="853"/>
      <c r="B15" s="853"/>
      <c r="C15" s="853"/>
      <c r="D15" s="853"/>
      <c r="E15" s="853"/>
      <c r="F15" s="853"/>
    </row>
    <row r="16" spans="1:14" s="73" customFormat="1">
      <c r="A16" s="853"/>
      <c r="B16" s="853"/>
      <c r="C16" s="853"/>
      <c r="D16" s="853"/>
      <c r="E16" s="853"/>
      <c r="F16" s="853"/>
    </row>
    <row r="17" spans="1:6" s="73" customFormat="1">
      <c r="A17" s="853"/>
      <c r="B17" s="853"/>
      <c r="C17" s="853"/>
      <c r="D17" s="853"/>
      <c r="E17" s="853"/>
      <c r="F17" s="853"/>
    </row>
    <row r="18" spans="1:6" s="73" customFormat="1">
      <c r="A18" s="853"/>
      <c r="B18" s="853"/>
      <c r="C18" s="853"/>
      <c r="D18" s="853"/>
      <c r="E18" s="853"/>
      <c r="F18" s="853"/>
    </row>
    <row r="19" spans="1:6" s="73" customFormat="1" ht="13.05" customHeight="1">
      <c r="A19" s="854" t="s">
        <v>560</v>
      </c>
      <c r="B19" s="855"/>
      <c r="C19" s="855"/>
      <c r="D19" s="855"/>
      <c r="E19" s="855"/>
      <c r="F19" s="856"/>
    </row>
    <row r="20" spans="1:6" s="73" customFormat="1">
      <c r="A20" s="857"/>
      <c r="B20" s="858"/>
      <c r="C20" s="858"/>
      <c r="D20" s="858"/>
      <c r="E20" s="858"/>
      <c r="F20" s="859"/>
    </row>
    <row r="21" spans="1:6" s="73" customFormat="1">
      <c r="A21" s="857"/>
      <c r="B21" s="858"/>
      <c r="C21" s="858"/>
      <c r="D21" s="858"/>
      <c r="E21" s="858"/>
      <c r="F21" s="859"/>
    </row>
    <row r="22" spans="1:6" s="73" customFormat="1">
      <c r="A22" s="857"/>
      <c r="B22" s="858"/>
      <c r="C22" s="858"/>
      <c r="D22" s="858"/>
      <c r="E22" s="858"/>
      <c r="F22" s="859"/>
    </row>
    <row r="23" spans="1:6" s="73" customFormat="1">
      <c r="A23" s="857"/>
      <c r="B23" s="858"/>
      <c r="C23" s="858"/>
      <c r="D23" s="858"/>
      <c r="E23" s="858"/>
      <c r="F23" s="859"/>
    </row>
    <row r="24" spans="1:6" s="73" customFormat="1">
      <c r="A24" s="857"/>
      <c r="B24" s="858"/>
      <c r="C24" s="858"/>
      <c r="D24" s="858"/>
      <c r="E24" s="858"/>
      <c r="F24" s="859"/>
    </row>
    <row r="25" spans="1:6" s="73" customFormat="1">
      <c r="A25" s="857"/>
      <c r="B25" s="858"/>
      <c r="C25" s="858"/>
      <c r="D25" s="858"/>
      <c r="E25" s="858"/>
      <c r="F25" s="859"/>
    </row>
    <row r="26" spans="1:6" s="73" customFormat="1">
      <c r="A26" s="857"/>
      <c r="B26" s="858"/>
      <c r="C26" s="858"/>
      <c r="D26" s="858"/>
      <c r="E26" s="858"/>
      <c r="F26" s="859"/>
    </row>
    <row r="27" spans="1:6" s="73" customFormat="1">
      <c r="A27" s="857"/>
      <c r="B27" s="858"/>
      <c r="C27" s="858"/>
      <c r="D27" s="858"/>
      <c r="E27" s="858"/>
      <c r="F27" s="859"/>
    </row>
    <row r="28" spans="1:6" s="73" customFormat="1">
      <c r="A28" s="857"/>
      <c r="B28" s="858"/>
      <c r="C28" s="858"/>
      <c r="D28" s="858"/>
      <c r="E28" s="858"/>
      <c r="F28" s="859"/>
    </row>
    <row r="29" spans="1:6" s="73" customFormat="1">
      <c r="A29" s="857"/>
      <c r="B29" s="858"/>
      <c r="C29" s="858"/>
      <c r="D29" s="858"/>
      <c r="E29" s="858"/>
      <c r="F29" s="859"/>
    </row>
    <row r="30" spans="1:6" s="73" customFormat="1">
      <c r="A30" s="857"/>
      <c r="B30" s="858"/>
      <c r="C30" s="858"/>
      <c r="D30" s="858"/>
      <c r="E30" s="858"/>
      <c r="F30" s="859"/>
    </row>
    <row r="31" spans="1:6" s="73" customFormat="1">
      <c r="A31" s="857"/>
      <c r="B31" s="858"/>
      <c r="C31" s="858"/>
      <c r="D31" s="858"/>
      <c r="E31" s="858"/>
      <c r="F31" s="859"/>
    </row>
    <row r="32" spans="1:6" s="73" customFormat="1">
      <c r="A32" s="857"/>
      <c r="B32" s="858"/>
      <c r="C32" s="858"/>
      <c r="D32" s="858"/>
      <c r="E32" s="858"/>
      <c r="F32" s="859"/>
    </row>
    <row r="33" spans="1:6" s="73" customFormat="1">
      <c r="A33" s="857"/>
      <c r="B33" s="858"/>
      <c r="C33" s="858"/>
      <c r="D33" s="858"/>
      <c r="E33" s="858"/>
      <c r="F33" s="859"/>
    </row>
    <row r="34" spans="1:6" s="73" customFormat="1">
      <c r="A34" s="857"/>
      <c r="B34" s="858"/>
      <c r="C34" s="858"/>
      <c r="D34" s="858"/>
      <c r="E34" s="858"/>
      <c r="F34" s="859"/>
    </row>
    <row r="35" spans="1:6" s="73" customFormat="1">
      <c r="A35" s="857"/>
      <c r="B35" s="858"/>
      <c r="C35" s="858"/>
      <c r="D35" s="858"/>
      <c r="E35" s="858"/>
      <c r="F35" s="859"/>
    </row>
    <row r="36" spans="1:6" s="73" customFormat="1">
      <c r="A36" s="857"/>
      <c r="B36" s="858"/>
      <c r="C36" s="858"/>
      <c r="D36" s="858"/>
      <c r="E36" s="858"/>
      <c r="F36" s="859"/>
    </row>
    <row r="37" spans="1:6" s="73" customFormat="1">
      <c r="A37" s="857"/>
      <c r="B37" s="858"/>
      <c r="C37" s="858"/>
      <c r="D37" s="858"/>
      <c r="E37" s="858"/>
      <c r="F37" s="859"/>
    </row>
    <row r="38" spans="1:6" s="73" customFormat="1">
      <c r="A38" s="857"/>
      <c r="B38" s="858"/>
      <c r="C38" s="858"/>
      <c r="D38" s="858"/>
      <c r="E38" s="858"/>
      <c r="F38" s="859"/>
    </row>
    <row r="39" spans="1:6" s="73" customFormat="1">
      <c r="A39" s="857"/>
      <c r="B39" s="858"/>
      <c r="C39" s="858"/>
      <c r="D39" s="858"/>
      <c r="E39" s="858"/>
      <c r="F39" s="859"/>
    </row>
    <row r="40" spans="1:6" s="73" customFormat="1">
      <c r="A40" s="857"/>
      <c r="B40" s="858"/>
      <c r="C40" s="858"/>
      <c r="D40" s="858"/>
      <c r="E40" s="858"/>
      <c r="F40" s="859"/>
    </row>
    <row r="41" spans="1:6" s="73" customFormat="1">
      <c r="A41" s="860"/>
      <c r="B41" s="861"/>
      <c r="C41" s="861"/>
      <c r="D41" s="861"/>
      <c r="E41" s="861"/>
      <c r="F41" s="862"/>
    </row>
  </sheetData>
  <mergeCells count="8">
    <mergeCell ref="A11:F18"/>
    <mergeCell ref="A19:F41"/>
    <mergeCell ref="A1:F1"/>
    <mergeCell ref="B8:D8"/>
    <mergeCell ref="B7:D7"/>
    <mergeCell ref="B6:D6"/>
    <mergeCell ref="B5:D5"/>
    <mergeCell ref="B4:D4"/>
  </mergeCells>
  <phoneticPr fontId="3"/>
  <dataValidations count="1">
    <dataValidation type="list" allowBlank="1" showInputMessage="1" showErrorMessage="1" sqref="E5 F6:F9 E7:E9" xr:uid="{00000000-0002-0000-0D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N54"/>
  <sheetViews>
    <sheetView showGridLines="0" view="pageBreakPreview" topLeftCell="A22" zoomScale="98" zoomScaleNormal="100" zoomScaleSheetLayoutView="98" workbookViewId="0">
      <selection activeCell="H48" sqref="H48"/>
    </sheetView>
  </sheetViews>
  <sheetFormatPr defaultColWidth="13.77734375" defaultRowHeight="13.2"/>
  <cols>
    <col min="1" max="1" width="4.109375" customWidth="1"/>
    <col min="2" max="2" width="12.88671875" customWidth="1"/>
    <col min="3" max="3" width="32.44140625" customWidth="1"/>
    <col min="4" max="4" width="31" customWidth="1"/>
    <col min="5" max="5" width="8.88671875" customWidth="1"/>
    <col min="12" max="14" width="13.77734375" style="97"/>
  </cols>
  <sheetData>
    <row r="1" spans="1:14" ht="21" customHeight="1">
      <c r="A1" s="805" t="s">
        <v>202</v>
      </c>
      <c r="B1" s="805"/>
      <c r="C1" s="805"/>
      <c r="D1" s="805"/>
      <c r="E1" s="805"/>
    </row>
    <row r="2" spans="1:14" ht="11.1" customHeight="1">
      <c r="E2" s="100"/>
      <c r="L2" s="99"/>
      <c r="M2" s="99"/>
      <c r="N2" s="99"/>
    </row>
    <row r="3" spans="1:14" ht="21" customHeight="1">
      <c r="A3" s="130" t="s">
        <v>252</v>
      </c>
      <c r="B3" s="801" t="s">
        <v>159</v>
      </c>
      <c r="C3" s="802"/>
      <c r="D3" s="803"/>
      <c r="E3" s="102" t="s">
        <v>201</v>
      </c>
    </row>
    <row r="4" spans="1:14" ht="59.55" customHeight="1">
      <c r="A4" s="136">
        <v>1</v>
      </c>
      <c r="B4" s="809" t="s">
        <v>203</v>
      </c>
      <c r="C4" s="810"/>
      <c r="D4" s="811"/>
      <c r="E4" s="135"/>
    </row>
    <row r="5" spans="1:14" ht="43.05" customHeight="1">
      <c r="A5" s="132">
        <v>2</v>
      </c>
      <c r="B5" s="882" t="s">
        <v>317</v>
      </c>
      <c r="C5" s="883"/>
      <c r="D5" s="884"/>
      <c r="E5" s="129"/>
    </row>
    <row r="6" spans="1:14" ht="25.5" customHeight="1">
      <c r="A6" s="804">
        <v>3</v>
      </c>
      <c r="B6" s="458" t="s">
        <v>204</v>
      </c>
      <c r="C6" s="459"/>
      <c r="D6" s="460"/>
      <c r="E6" s="881"/>
    </row>
    <row r="7" spans="1:14" ht="30.45" customHeight="1">
      <c r="A7" s="804"/>
      <c r="B7" s="461" t="s">
        <v>318</v>
      </c>
      <c r="C7" s="462"/>
      <c r="D7" s="463"/>
      <c r="E7" s="881"/>
    </row>
    <row r="8" spans="1:14" ht="33.450000000000003" customHeight="1">
      <c r="A8" s="804"/>
      <c r="B8" s="461"/>
      <c r="C8" s="462"/>
      <c r="D8" s="463"/>
      <c r="E8" s="881"/>
    </row>
    <row r="9" spans="1:14" ht="25.05" customHeight="1">
      <c r="A9" s="804"/>
      <c r="B9" s="464"/>
      <c r="C9" s="465"/>
      <c r="D9" s="466"/>
      <c r="E9" s="881"/>
    </row>
    <row r="10" spans="1:14" ht="17.55" customHeight="1">
      <c r="B10" s="103"/>
      <c r="C10" s="103"/>
      <c r="D10" s="103"/>
      <c r="E10" s="104"/>
    </row>
    <row r="11" spans="1:14" ht="13.05" customHeight="1">
      <c r="A11" s="863" t="s">
        <v>562</v>
      </c>
      <c r="B11" s="864"/>
      <c r="C11" s="864"/>
      <c r="D11" s="864"/>
      <c r="E11" s="865"/>
    </row>
    <row r="12" spans="1:14">
      <c r="A12" s="866"/>
      <c r="B12" s="867"/>
      <c r="C12" s="867"/>
      <c r="D12" s="867"/>
      <c r="E12" s="868"/>
    </row>
    <row r="13" spans="1:14">
      <c r="A13" s="866"/>
      <c r="B13" s="867"/>
      <c r="C13" s="867"/>
      <c r="D13" s="867"/>
      <c r="E13" s="868"/>
    </row>
    <row r="14" spans="1:14">
      <c r="A14" s="866"/>
      <c r="B14" s="867"/>
      <c r="C14" s="867"/>
      <c r="D14" s="867"/>
      <c r="E14" s="868"/>
      <c r="G14" s="97"/>
    </row>
    <row r="15" spans="1:14">
      <c r="A15" s="866"/>
      <c r="B15" s="867"/>
      <c r="C15" s="867"/>
      <c r="D15" s="867"/>
      <c r="E15" s="868"/>
    </row>
    <row r="16" spans="1:14">
      <c r="A16" s="866"/>
      <c r="B16" s="867"/>
      <c r="C16" s="867"/>
      <c r="D16" s="867"/>
      <c r="E16" s="868"/>
    </row>
    <row r="17" spans="1:5">
      <c r="A17" s="866"/>
      <c r="B17" s="867"/>
      <c r="C17" s="867"/>
      <c r="D17" s="867"/>
      <c r="E17" s="868"/>
    </row>
    <row r="18" spans="1:5">
      <c r="A18" s="866"/>
      <c r="B18" s="867"/>
      <c r="C18" s="867"/>
      <c r="D18" s="867"/>
      <c r="E18" s="868"/>
    </row>
    <row r="19" spans="1:5">
      <c r="A19" s="866"/>
      <c r="B19" s="867"/>
      <c r="C19" s="867"/>
      <c r="D19" s="867"/>
      <c r="E19" s="868"/>
    </row>
    <row r="20" spans="1:5">
      <c r="A20" s="866"/>
      <c r="B20" s="867"/>
      <c r="C20" s="867"/>
      <c r="D20" s="867"/>
      <c r="E20" s="868"/>
    </row>
    <row r="21" spans="1:5">
      <c r="A21" s="866"/>
      <c r="B21" s="867"/>
      <c r="C21" s="867"/>
      <c r="D21" s="867"/>
      <c r="E21" s="868"/>
    </row>
    <row r="22" spans="1:5">
      <c r="A22" s="866"/>
      <c r="B22" s="867"/>
      <c r="C22" s="867"/>
      <c r="D22" s="867"/>
      <c r="E22" s="868"/>
    </row>
    <row r="23" spans="1:5">
      <c r="A23" s="866"/>
      <c r="B23" s="867"/>
      <c r="C23" s="867"/>
      <c r="D23" s="867"/>
      <c r="E23" s="868"/>
    </row>
    <row r="24" spans="1:5">
      <c r="A24" s="866"/>
      <c r="B24" s="867"/>
      <c r="C24" s="867"/>
      <c r="D24" s="867"/>
      <c r="E24" s="868"/>
    </row>
    <row r="25" spans="1:5">
      <c r="A25" s="866"/>
      <c r="B25" s="867"/>
      <c r="C25" s="867"/>
      <c r="D25" s="867"/>
      <c r="E25" s="868"/>
    </row>
    <row r="26" spans="1:5">
      <c r="A26" s="866"/>
      <c r="B26" s="867"/>
      <c r="C26" s="867"/>
      <c r="D26" s="867"/>
      <c r="E26" s="868"/>
    </row>
    <row r="27" spans="1:5">
      <c r="A27" s="866"/>
      <c r="B27" s="867"/>
      <c r="C27" s="867"/>
      <c r="D27" s="867"/>
      <c r="E27" s="868"/>
    </row>
    <row r="28" spans="1:5">
      <c r="A28" s="866"/>
      <c r="B28" s="867"/>
      <c r="C28" s="867"/>
      <c r="D28" s="867"/>
      <c r="E28" s="868"/>
    </row>
    <row r="29" spans="1:5">
      <c r="A29" s="866"/>
      <c r="B29" s="867"/>
      <c r="C29" s="867"/>
      <c r="D29" s="867"/>
      <c r="E29" s="868"/>
    </row>
    <row r="30" spans="1:5">
      <c r="A30" s="866"/>
      <c r="B30" s="867"/>
      <c r="C30" s="867"/>
      <c r="D30" s="867"/>
      <c r="E30" s="868"/>
    </row>
    <row r="31" spans="1:5">
      <c r="A31" s="866"/>
      <c r="B31" s="867"/>
      <c r="C31" s="867"/>
      <c r="D31" s="867"/>
      <c r="E31" s="868"/>
    </row>
    <row r="32" spans="1:5">
      <c r="A32" s="869"/>
      <c r="B32" s="870"/>
      <c r="C32" s="870"/>
      <c r="D32" s="870"/>
      <c r="E32" s="871"/>
    </row>
    <row r="33" spans="1:5" ht="13.05" customHeight="1">
      <c r="A33" s="872" t="s">
        <v>561</v>
      </c>
      <c r="B33" s="873"/>
      <c r="C33" s="873"/>
      <c r="D33" s="873"/>
      <c r="E33" s="874"/>
    </row>
    <row r="34" spans="1:5">
      <c r="A34" s="875"/>
      <c r="B34" s="876"/>
      <c r="C34" s="876"/>
      <c r="D34" s="876"/>
      <c r="E34" s="877"/>
    </row>
    <row r="35" spans="1:5">
      <c r="A35" s="875"/>
      <c r="B35" s="876"/>
      <c r="C35" s="876"/>
      <c r="D35" s="876"/>
      <c r="E35" s="877"/>
    </row>
    <row r="36" spans="1:5">
      <c r="A36" s="875"/>
      <c r="B36" s="876"/>
      <c r="C36" s="876"/>
      <c r="D36" s="876"/>
      <c r="E36" s="877"/>
    </row>
    <row r="37" spans="1:5">
      <c r="A37" s="875"/>
      <c r="B37" s="876"/>
      <c r="C37" s="876"/>
      <c r="D37" s="876"/>
      <c r="E37" s="877"/>
    </row>
    <row r="38" spans="1:5">
      <c r="A38" s="875"/>
      <c r="B38" s="876"/>
      <c r="C38" s="876"/>
      <c r="D38" s="876"/>
      <c r="E38" s="877"/>
    </row>
    <row r="39" spans="1:5">
      <c r="A39" s="875"/>
      <c r="B39" s="876"/>
      <c r="C39" s="876"/>
      <c r="D39" s="876"/>
      <c r="E39" s="877"/>
    </row>
    <row r="40" spans="1:5">
      <c r="A40" s="875"/>
      <c r="B40" s="876"/>
      <c r="C40" s="876"/>
      <c r="D40" s="876"/>
      <c r="E40" s="877"/>
    </row>
    <row r="41" spans="1:5">
      <c r="A41" s="875"/>
      <c r="B41" s="876"/>
      <c r="C41" s="876"/>
      <c r="D41" s="876"/>
      <c r="E41" s="877"/>
    </row>
    <row r="42" spans="1:5">
      <c r="A42" s="875"/>
      <c r="B42" s="876"/>
      <c r="C42" s="876"/>
      <c r="D42" s="876"/>
      <c r="E42" s="877"/>
    </row>
    <row r="43" spans="1:5">
      <c r="A43" s="875"/>
      <c r="B43" s="876"/>
      <c r="C43" s="876"/>
      <c r="D43" s="876"/>
      <c r="E43" s="877"/>
    </row>
    <row r="44" spans="1:5">
      <c r="A44" s="875"/>
      <c r="B44" s="876"/>
      <c r="C44" s="876"/>
      <c r="D44" s="876"/>
      <c r="E44" s="877"/>
    </row>
    <row r="45" spans="1:5">
      <c r="A45" s="875"/>
      <c r="B45" s="876"/>
      <c r="C45" s="876"/>
      <c r="D45" s="876"/>
      <c r="E45" s="877"/>
    </row>
    <row r="46" spans="1:5">
      <c r="A46" s="875"/>
      <c r="B46" s="876"/>
      <c r="C46" s="876"/>
      <c r="D46" s="876"/>
      <c r="E46" s="877"/>
    </row>
    <row r="47" spans="1:5">
      <c r="A47" s="875"/>
      <c r="B47" s="876"/>
      <c r="C47" s="876"/>
      <c r="D47" s="876"/>
      <c r="E47" s="877"/>
    </row>
    <row r="48" spans="1:5">
      <c r="A48" s="875"/>
      <c r="B48" s="876"/>
      <c r="C48" s="876"/>
      <c r="D48" s="876"/>
      <c r="E48" s="877"/>
    </row>
    <row r="49" spans="1:5">
      <c r="A49" s="875"/>
      <c r="B49" s="876"/>
      <c r="C49" s="876"/>
      <c r="D49" s="876"/>
      <c r="E49" s="877"/>
    </row>
    <row r="50" spans="1:5">
      <c r="A50" s="878"/>
      <c r="B50" s="879"/>
      <c r="C50" s="879"/>
      <c r="D50" s="879"/>
      <c r="E50" s="880"/>
    </row>
    <row r="51" spans="1:5">
      <c r="A51" s="343"/>
      <c r="B51" s="343"/>
      <c r="C51" s="343"/>
      <c r="D51" s="343"/>
      <c r="E51" s="343"/>
    </row>
    <row r="52" spans="1:5">
      <c r="A52" s="343"/>
      <c r="B52" s="343"/>
      <c r="C52" s="343"/>
      <c r="D52" s="343"/>
      <c r="E52" s="343"/>
    </row>
    <row r="53" spans="1:5">
      <c r="A53" s="343"/>
      <c r="B53" s="343"/>
      <c r="C53" s="343"/>
      <c r="D53" s="343"/>
      <c r="E53" s="343"/>
    </row>
    <row r="54" spans="1:5">
      <c r="A54" s="343"/>
      <c r="B54" s="343"/>
      <c r="C54" s="343"/>
      <c r="D54" s="343"/>
      <c r="E54" s="343"/>
    </row>
  </sheetData>
  <mergeCells count="10">
    <mergeCell ref="A11:E32"/>
    <mergeCell ref="A33:E50"/>
    <mergeCell ref="E6:E9"/>
    <mergeCell ref="B3:D3"/>
    <mergeCell ref="A1:E1"/>
    <mergeCell ref="A6:A9"/>
    <mergeCell ref="B7:D9"/>
    <mergeCell ref="B6:D6"/>
    <mergeCell ref="B5:D5"/>
    <mergeCell ref="B4:D4"/>
  </mergeCells>
  <phoneticPr fontId="3"/>
  <dataValidations count="1">
    <dataValidation type="list" allowBlank="1" showInputMessage="1" showErrorMessage="1" sqref="E4:E9" xr:uid="{00000000-0002-0000-0E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pageSetUpPr fitToPage="1"/>
  </sheetPr>
  <dimension ref="A1:N24"/>
  <sheetViews>
    <sheetView showGridLines="0" view="pageBreakPreview" zoomScaleNormal="100" zoomScaleSheetLayoutView="100" workbookViewId="0">
      <selection activeCell="B10" sqref="B10:D11"/>
    </sheetView>
  </sheetViews>
  <sheetFormatPr defaultColWidth="13.77734375" defaultRowHeight="13.2"/>
  <cols>
    <col min="1" max="1" width="4.109375" customWidth="1"/>
    <col min="2" max="2" width="12.88671875" customWidth="1"/>
    <col min="3" max="4" width="28.6640625" customWidth="1"/>
    <col min="5" max="5" width="8.88671875" customWidth="1"/>
    <col min="12" max="14" width="13.77734375" style="97"/>
  </cols>
  <sheetData>
    <row r="1" spans="1:14" ht="21" customHeight="1">
      <c r="A1" s="805" t="s">
        <v>205</v>
      </c>
      <c r="B1" s="805"/>
      <c r="C1" s="805"/>
      <c r="D1" s="805"/>
      <c r="E1" s="805"/>
    </row>
    <row r="2" spans="1:14" ht="11.1" customHeight="1">
      <c r="E2" s="100"/>
      <c r="L2" s="99"/>
      <c r="M2" s="99"/>
      <c r="N2" s="99"/>
    </row>
    <row r="4" spans="1:14" ht="21" customHeight="1">
      <c r="A4" s="133" t="s">
        <v>277</v>
      </c>
      <c r="B4" s="801" t="s">
        <v>159</v>
      </c>
      <c r="C4" s="802"/>
      <c r="D4" s="803"/>
      <c r="E4" s="102" t="s">
        <v>201</v>
      </c>
    </row>
    <row r="5" spans="1:14" ht="25.05" customHeight="1">
      <c r="A5" s="804">
        <v>1</v>
      </c>
      <c r="B5" s="809" t="s">
        <v>580</v>
      </c>
      <c r="C5" s="810"/>
      <c r="D5" s="811"/>
      <c r="E5" s="881"/>
    </row>
    <row r="6" spans="1:14" ht="25.05" customHeight="1">
      <c r="A6" s="804"/>
      <c r="B6" s="812"/>
      <c r="C6" s="813"/>
      <c r="D6" s="814"/>
      <c r="E6" s="881"/>
    </row>
    <row r="7" spans="1:14" ht="25.05" customHeight="1">
      <c r="A7" s="804"/>
      <c r="B7" s="815"/>
      <c r="C7" s="816"/>
      <c r="D7" s="817"/>
      <c r="E7" s="881"/>
    </row>
    <row r="8" spans="1:14" ht="25.05" customHeight="1">
      <c r="A8" s="885">
        <v>2</v>
      </c>
      <c r="B8" s="458" t="s">
        <v>581</v>
      </c>
      <c r="C8" s="459"/>
      <c r="D8" s="460"/>
      <c r="E8" s="887"/>
    </row>
    <row r="9" spans="1:14" ht="25.05" customHeight="1">
      <c r="A9" s="886"/>
      <c r="B9" s="464"/>
      <c r="C9" s="465"/>
      <c r="D9" s="466"/>
      <c r="E9" s="888"/>
    </row>
    <row r="10" spans="1:14" ht="25.05" customHeight="1">
      <c r="A10" s="804">
        <v>3</v>
      </c>
      <c r="B10" s="458" t="s">
        <v>582</v>
      </c>
      <c r="C10" s="459"/>
      <c r="D10" s="460"/>
      <c r="E10" s="889"/>
    </row>
    <row r="11" spans="1:14" ht="25.05" customHeight="1">
      <c r="A11" s="804"/>
      <c r="B11" s="464"/>
      <c r="C11" s="465"/>
      <c r="D11" s="466"/>
      <c r="E11" s="889"/>
    </row>
    <row r="12" spans="1:14" ht="18" customHeight="1"/>
    <row r="13" spans="1:14" ht="22.05" customHeight="1">
      <c r="A13" t="s">
        <v>536</v>
      </c>
      <c r="B13" s="332"/>
      <c r="C13" s="332"/>
      <c r="D13" s="332"/>
      <c r="E13" s="104"/>
    </row>
    <row r="14" spans="1:14">
      <c r="A14" s="789" t="s">
        <v>563</v>
      </c>
      <c r="B14" s="790"/>
      <c r="C14" s="790"/>
      <c r="D14" s="790"/>
      <c r="E14" s="791"/>
    </row>
    <row r="15" spans="1:14">
      <c r="A15" s="792"/>
      <c r="B15" s="793"/>
      <c r="C15" s="793"/>
      <c r="D15" s="793"/>
      <c r="E15" s="794"/>
    </row>
    <row r="16" spans="1:14">
      <c r="A16" s="792"/>
      <c r="B16" s="793"/>
      <c r="C16" s="793"/>
      <c r="D16" s="793"/>
      <c r="E16" s="794"/>
    </row>
    <row r="17" spans="1:5">
      <c r="A17" s="792"/>
      <c r="B17" s="793"/>
      <c r="C17" s="793"/>
      <c r="D17" s="793"/>
      <c r="E17" s="794"/>
    </row>
    <row r="18" spans="1:5">
      <c r="A18" s="792"/>
      <c r="B18" s="793"/>
      <c r="C18" s="793"/>
      <c r="D18" s="793"/>
      <c r="E18" s="794"/>
    </row>
    <row r="19" spans="1:5">
      <c r="A19" s="792"/>
      <c r="B19" s="793"/>
      <c r="C19" s="793"/>
      <c r="D19" s="793"/>
      <c r="E19" s="794"/>
    </row>
    <row r="20" spans="1:5">
      <c r="A20" s="792"/>
      <c r="B20" s="793"/>
      <c r="C20" s="793"/>
      <c r="D20" s="793"/>
      <c r="E20" s="794"/>
    </row>
    <row r="21" spans="1:5">
      <c r="A21" s="792"/>
      <c r="B21" s="793"/>
      <c r="C21" s="793"/>
      <c r="D21" s="793"/>
      <c r="E21" s="794"/>
    </row>
    <row r="22" spans="1:5">
      <c r="A22" s="792"/>
      <c r="B22" s="793"/>
      <c r="C22" s="793"/>
      <c r="D22" s="793"/>
      <c r="E22" s="794"/>
    </row>
    <row r="23" spans="1:5">
      <c r="A23" s="792"/>
      <c r="B23" s="793"/>
      <c r="C23" s="793"/>
      <c r="D23" s="793"/>
      <c r="E23" s="794"/>
    </row>
    <row r="24" spans="1:5">
      <c r="A24" s="795"/>
      <c r="B24" s="796"/>
      <c r="C24" s="796"/>
      <c r="D24" s="796"/>
      <c r="E24" s="797"/>
    </row>
  </sheetData>
  <mergeCells count="12">
    <mergeCell ref="A1:E1"/>
    <mergeCell ref="E8:E9"/>
    <mergeCell ref="E10:E11"/>
    <mergeCell ref="E5:E7"/>
    <mergeCell ref="B10:D11"/>
    <mergeCell ref="B8:D9"/>
    <mergeCell ref="B5:D7"/>
    <mergeCell ref="A14:E24"/>
    <mergeCell ref="A10:A11"/>
    <mergeCell ref="A8:A9"/>
    <mergeCell ref="A5:A7"/>
    <mergeCell ref="B4:D4"/>
  </mergeCells>
  <phoneticPr fontId="3"/>
  <dataValidations count="1">
    <dataValidation type="list" allowBlank="1" showInputMessage="1" showErrorMessage="1" sqref="E5:E11" xr:uid="{00000000-0002-0000-0F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pageSetUpPr fitToPage="1"/>
  </sheetPr>
  <dimension ref="A1:N28"/>
  <sheetViews>
    <sheetView showGridLines="0" view="pageBreakPreview" zoomScaleNormal="100" zoomScaleSheetLayoutView="100" workbookViewId="0">
      <selection activeCell="G26" sqref="G26"/>
    </sheetView>
  </sheetViews>
  <sheetFormatPr defaultColWidth="13.77734375" defaultRowHeight="13.2"/>
  <cols>
    <col min="1" max="1" width="4.109375" customWidth="1"/>
    <col min="2" max="2" width="12.88671875" customWidth="1"/>
    <col min="3" max="4" width="28.6640625" customWidth="1"/>
    <col min="5" max="5" width="8.88671875" customWidth="1"/>
    <col min="12" max="14" width="13.77734375" style="97"/>
  </cols>
  <sheetData>
    <row r="1" spans="1:14" ht="21" customHeight="1">
      <c r="A1" s="805" t="s">
        <v>207</v>
      </c>
      <c r="B1" s="805"/>
      <c r="C1" s="805"/>
      <c r="D1" s="805"/>
      <c r="E1" s="805"/>
    </row>
    <row r="2" spans="1:14" ht="11.1" customHeight="1">
      <c r="E2" s="100"/>
      <c r="L2" s="99"/>
      <c r="M2" s="99"/>
      <c r="N2" s="99"/>
    </row>
    <row r="4" spans="1:14" ht="21" customHeight="1">
      <c r="A4" s="133" t="s">
        <v>277</v>
      </c>
      <c r="B4" s="801" t="s">
        <v>159</v>
      </c>
      <c r="C4" s="802"/>
      <c r="D4" s="803"/>
      <c r="E4" s="102" t="s">
        <v>201</v>
      </c>
    </row>
    <row r="5" spans="1:14" ht="25.05" customHeight="1">
      <c r="A5" s="804">
        <v>1</v>
      </c>
      <c r="B5" s="809" t="s">
        <v>208</v>
      </c>
      <c r="C5" s="810"/>
      <c r="D5" s="811"/>
      <c r="E5" s="881"/>
    </row>
    <row r="6" spans="1:14" ht="25.05" customHeight="1">
      <c r="A6" s="804"/>
      <c r="B6" s="812"/>
      <c r="C6" s="813"/>
      <c r="D6" s="814"/>
      <c r="E6" s="881"/>
    </row>
    <row r="7" spans="1:14" ht="25.05" customHeight="1">
      <c r="A7" s="804"/>
      <c r="B7" s="815"/>
      <c r="C7" s="816"/>
      <c r="D7" s="817"/>
      <c r="E7" s="881"/>
    </row>
    <row r="8" spans="1:14" ht="39.450000000000003" customHeight="1">
      <c r="A8" s="136">
        <v>2</v>
      </c>
      <c r="B8" s="798" t="s">
        <v>209</v>
      </c>
      <c r="C8" s="799"/>
      <c r="D8" s="800"/>
      <c r="E8" s="129"/>
    </row>
    <row r="9" spans="1:14" ht="63" customHeight="1">
      <c r="A9" s="136">
        <v>3</v>
      </c>
      <c r="B9" s="798" t="s">
        <v>210</v>
      </c>
      <c r="C9" s="799"/>
      <c r="D9" s="800"/>
      <c r="E9" s="129"/>
    </row>
    <row r="10" spans="1:14" ht="68.55" customHeight="1">
      <c r="A10" s="136">
        <v>4</v>
      </c>
      <c r="B10" s="798" t="s">
        <v>211</v>
      </c>
      <c r="C10" s="799"/>
      <c r="D10" s="800"/>
      <c r="E10" s="129"/>
    </row>
    <row r="11" spans="1:14" ht="16.05" customHeight="1">
      <c r="B11" s="103"/>
      <c r="C11" s="103"/>
      <c r="D11" s="103"/>
      <c r="E11" s="104"/>
    </row>
    <row r="12" spans="1:14" ht="22.05" customHeight="1">
      <c r="A12" t="s">
        <v>536</v>
      </c>
      <c r="B12" s="332"/>
      <c r="C12" s="332"/>
      <c r="D12" s="332"/>
      <c r="E12" s="104"/>
    </row>
    <row r="13" spans="1:14">
      <c r="A13" s="890" t="s">
        <v>564</v>
      </c>
      <c r="B13" s="891"/>
      <c r="C13" s="891"/>
      <c r="D13" s="891"/>
      <c r="E13" s="891"/>
    </row>
    <row r="14" spans="1:14">
      <c r="A14" s="891"/>
      <c r="B14" s="891"/>
      <c r="C14" s="891"/>
      <c r="D14" s="891"/>
      <c r="E14" s="891"/>
    </row>
    <row r="15" spans="1:14">
      <c r="A15" s="891"/>
      <c r="B15" s="891"/>
      <c r="C15" s="891"/>
      <c r="D15" s="891"/>
      <c r="E15" s="891"/>
    </row>
    <row r="16" spans="1:14">
      <c r="A16" s="891"/>
      <c r="B16" s="891"/>
      <c r="C16" s="891"/>
      <c r="D16" s="891"/>
      <c r="E16" s="891"/>
    </row>
    <row r="17" spans="1:5">
      <c r="A17" s="891"/>
      <c r="B17" s="891"/>
      <c r="C17" s="891"/>
      <c r="D17" s="891"/>
      <c r="E17" s="891"/>
    </row>
    <row r="18" spans="1:5">
      <c r="A18" s="891"/>
      <c r="B18" s="891"/>
      <c r="C18" s="891"/>
      <c r="D18" s="891"/>
      <c r="E18" s="891"/>
    </row>
    <row r="19" spans="1:5">
      <c r="A19" s="891"/>
      <c r="B19" s="891"/>
      <c r="C19" s="891"/>
      <c r="D19" s="891"/>
      <c r="E19" s="891"/>
    </row>
    <row r="20" spans="1:5">
      <c r="A20" s="891"/>
      <c r="B20" s="891"/>
      <c r="C20" s="891"/>
      <c r="D20" s="891"/>
      <c r="E20" s="891"/>
    </row>
    <row r="21" spans="1:5">
      <c r="A21" s="890" t="s">
        <v>565</v>
      </c>
      <c r="B21" s="891"/>
      <c r="C21" s="891"/>
      <c r="D21" s="891"/>
      <c r="E21" s="891"/>
    </row>
    <row r="22" spans="1:5">
      <c r="A22" s="891"/>
      <c r="B22" s="891"/>
      <c r="C22" s="891"/>
      <c r="D22" s="891"/>
      <c r="E22" s="891"/>
    </row>
    <row r="23" spans="1:5">
      <c r="A23" s="891"/>
      <c r="B23" s="891"/>
      <c r="C23" s="891"/>
      <c r="D23" s="891"/>
      <c r="E23" s="891"/>
    </row>
    <row r="24" spans="1:5">
      <c r="A24" s="891"/>
      <c r="B24" s="891"/>
      <c r="C24" s="891"/>
      <c r="D24" s="891"/>
      <c r="E24" s="891"/>
    </row>
    <row r="25" spans="1:5">
      <c r="A25" s="891"/>
      <c r="B25" s="891"/>
      <c r="C25" s="891"/>
      <c r="D25" s="891"/>
      <c r="E25" s="891"/>
    </row>
    <row r="26" spans="1:5">
      <c r="A26" s="891"/>
      <c r="B26" s="891"/>
      <c r="C26" s="891"/>
      <c r="D26" s="891"/>
      <c r="E26" s="891"/>
    </row>
    <row r="27" spans="1:5">
      <c r="A27" s="891"/>
      <c r="B27" s="891"/>
      <c r="C27" s="891"/>
      <c r="D27" s="891"/>
      <c r="E27" s="891"/>
    </row>
    <row r="28" spans="1:5">
      <c r="A28" s="891"/>
      <c r="B28" s="891"/>
      <c r="C28" s="891"/>
      <c r="D28" s="891"/>
      <c r="E28" s="891"/>
    </row>
  </sheetData>
  <mergeCells count="10">
    <mergeCell ref="A13:E20"/>
    <mergeCell ref="A21:E28"/>
    <mergeCell ref="E5:E7"/>
    <mergeCell ref="B4:D4"/>
    <mergeCell ref="A1:E1"/>
    <mergeCell ref="A5:A7"/>
    <mergeCell ref="B10:D10"/>
    <mergeCell ref="B9:D9"/>
    <mergeCell ref="B8:D8"/>
    <mergeCell ref="B5:D7"/>
  </mergeCells>
  <phoneticPr fontId="3"/>
  <dataValidations count="1">
    <dataValidation type="list" allowBlank="1" showInputMessage="1" showErrorMessage="1" sqref="E5:E10" xr:uid="{00000000-0002-0000-10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pageSetUpPr fitToPage="1"/>
  </sheetPr>
  <dimension ref="A1:N31"/>
  <sheetViews>
    <sheetView showGridLines="0" view="pageBreakPreview" zoomScaleNormal="100" zoomScaleSheetLayoutView="100" workbookViewId="0">
      <selection activeCell="B10" sqref="B10:D10"/>
    </sheetView>
  </sheetViews>
  <sheetFormatPr defaultColWidth="13.77734375" defaultRowHeight="13.2"/>
  <cols>
    <col min="1" max="1" width="4.109375" customWidth="1"/>
    <col min="2" max="2" width="12.88671875" customWidth="1"/>
    <col min="3" max="4" width="28.6640625" customWidth="1"/>
    <col min="5" max="5" width="8.88671875" customWidth="1"/>
    <col min="12" max="14" width="13.77734375" style="97"/>
  </cols>
  <sheetData>
    <row r="1" spans="1:14" ht="21" customHeight="1">
      <c r="A1" s="805" t="s">
        <v>212</v>
      </c>
      <c r="B1" s="805"/>
      <c r="C1" s="805"/>
      <c r="D1" s="805"/>
      <c r="E1" s="805"/>
    </row>
    <row r="2" spans="1:14" ht="11.1" customHeight="1">
      <c r="E2" s="98"/>
      <c r="L2" s="99"/>
      <c r="M2" s="99"/>
      <c r="N2" s="99"/>
    </row>
    <row r="4" spans="1:14" ht="21" customHeight="1">
      <c r="A4" s="154" t="s">
        <v>278</v>
      </c>
      <c r="B4" s="851" t="s">
        <v>159</v>
      </c>
      <c r="C4" s="851"/>
      <c r="D4" s="851"/>
      <c r="E4" s="102" t="s">
        <v>201</v>
      </c>
    </row>
    <row r="5" spans="1:14" ht="51" customHeight="1">
      <c r="A5" s="153">
        <v>1</v>
      </c>
      <c r="B5" s="894" t="s">
        <v>583</v>
      </c>
      <c r="C5" s="894"/>
      <c r="D5" s="894"/>
      <c r="E5" s="155"/>
    </row>
    <row r="6" spans="1:14" ht="51" customHeight="1">
      <c r="A6" s="153">
        <v>2</v>
      </c>
      <c r="B6" s="894" t="s">
        <v>577</v>
      </c>
      <c r="C6" s="894"/>
      <c r="D6" s="894"/>
      <c r="E6" s="155"/>
    </row>
    <row r="7" spans="1:14" ht="62.55" customHeight="1">
      <c r="A7" s="153">
        <v>3</v>
      </c>
      <c r="B7" s="894" t="s">
        <v>213</v>
      </c>
      <c r="C7" s="894"/>
      <c r="D7" s="894"/>
      <c r="E7" s="155"/>
    </row>
    <row r="8" spans="1:14" ht="135.6" customHeight="1">
      <c r="A8" s="162">
        <v>4</v>
      </c>
      <c r="B8" s="521" t="s">
        <v>584</v>
      </c>
      <c r="C8" s="528"/>
      <c r="D8" s="529"/>
      <c r="E8" s="155" t="s">
        <v>227</v>
      </c>
    </row>
    <row r="9" spans="1:14" ht="51" customHeight="1">
      <c r="A9" s="153">
        <v>5</v>
      </c>
      <c r="B9" s="894" t="s">
        <v>214</v>
      </c>
      <c r="C9" s="894"/>
      <c r="D9" s="894"/>
      <c r="E9" s="155"/>
    </row>
    <row r="10" spans="1:14" ht="75" customHeight="1">
      <c r="A10" s="153">
        <v>6</v>
      </c>
      <c r="B10" s="894" t="s">
        <v>585</v>
      </c>
      <c r="C10" s="894"/>
      <c r="D10" s="894"/>
      <c r="E10" s="157"/>
    </row>
    <row r="13" spans="1:14">
      <c r="A13" s="892" t="s">
        <v>566</v>
      </c>
      <c r="B13" s="893"/>
      <c r="C13" s="893"/>
      <c r="D13" s="893"/>
      <c r="E13" s="893"/>
    </row>
    <row r="14" spans="1:14">
      <c r="A14" s="893"/>
      <c r="B14" s="893"/>
      <c r="C14" s="893"/>
      <c r="D14" s="893"/>
      <c r="E14" s="893"/>
    </row>
    <row r="15" spans="1:14">
      <c r="A15" s="893"/>
      <c r="B15" s="893"/>
      <c r="C15" s="893"/>
      <c r="D15" s="893"/>
      <c r="E15" s="893"/>
    </row>
    <row r="16" spans="1:14">
      <c r="A16" s="893"/>
      <c r="B16" s="893"/>
      <c r="C16" s="893"/>
      <c r="D16" s="893"/>
      <c r="E16" s="893"/>
    </row>
    <row r="17" spans="1:5">
      <c r="A17" s="893"/>
      <c r="B17" s="893"/>
      <c r="C17" s="893"/>
      <c r="D17" s="893"/>
      <c r="E17" s="893"/>
    </row>
    <row r="18" spans="1:5">
      <c r="A18" s="893"/>
      <c r="B18" s="893"/>
      <c r="C18" s="893"/>
      <c r="D18" s="893"/>
      <c r="E18" s="893"/>
    </row>
    <row r="19" spans="1:5">
      <c r="A19" s="893"/>
      <c r="B19" s="893"/>
      <c r="C19" s="893"/>
      <c r="D19" s="893"/>
      <c r="E19" s="893"/>
    </row>
    <row r="20" spans="1:5">
      <c r="A20" s="893"/>
      <c r="B20" s="893"/>
      <c r="C20" s="893"/>
      <c r="D20" s="893"/>
      <c r="E20" s="893"/>
    </row>
    <row r="21" spans="1:5">
      <c r="A21" s="893"/>
      <c r="B21" s="893"/>
      <c r="C21" s="893"/>
      <c r="D21" s="893"/>
      <c r="E21" s="893"/>
    </row>
    <row r="22" spans="1:5">
      <c r="A22" s="893"/>
      <c r="B22" s="893"/>
      <c r="C22" s="893"/>
      <c r="D22" s="893"/>
      <c r="E22" s="893"/>
    </row>
    <row r="23" spans="1:5">
      <c r="A23" s="893"/>
      <c r="B23" s="893"/>
      <c r="C23" s="893"/>
      <c r="D23" s="893"/>
      <c r="E23" s="893"/>
    </row>
    <row r="24" spans="1:5">
      <c r="A24" s="893"/>
      <c r="B24" s="893"/>
      <c r="C24" s="893"/>
      <c r="D24" s="893"/>
      <c r="E24" s="893"/>
    </row>
    <row r="25" spans="1:5">
      <c r="A25" s="893"/>
      <c r="B25" s="893"/>
      <c r="C25" s="893"/>
      <c r="D25" s="893"/>
      <c r="E25" s="893"/>
    </row>
    <row r="26" spans="1:5">
      <c r="A26" s="893"/>
      <c r="B26" s="893"/>
      <c r="C26" s="893"/>
      <c r="D26" s="893"/>
      <c r="E26" s="893"/>
    </row>
    <row r="27" spans="1:5">
      <c r="A27" s="893"/>
      <c r="B27" s="893"/>
      <c r="C27" s="893"/>
      <c r="D27" s="893"/>
      <c r="E27" s="893"/>
    </row>
    <row r="28" spans="1:5">
      <c r="A28" s="893"/>
      <c r="B28" s="893"/>
      <c r="C28" s="893"/>
      <c r="D28" s="893"/>
      <c r="E28" s="893"/>
    </row>
    <row r="29" spans="1:5">
      <c r="A29" s="893"/>
      <c r="B29" s="893"/>
      <c r="C29" s="893"/>
      <c r="D29" s="893"/>
      <c r="E29" s="893"/>
    </row>
    <row r="30" spans="1:5">
      <c r="A30" s="893"/>
      <c r="B30" s="893"/>
      <c r="C30" s="893"/>
      <c r="D30" s="893"/>
      <c r="E30" s="893"/>
    </row>
    <row r="31" spans="1:5">
      <c r="A31" s="893"/>
      <c r="B31" s="893"/>
      <c r="C31" s="893"/>
      <c r="D31" s="893"/>
      <c r="E31" s="893"/>
    </row>
  </sheetData>
  <mergeCells count="9">
    <mergeCell ref="A13:E31"/>
    <mergeCell ref="B4:D4"/>
    <mergeCell ref="B10:D10"/>
    <mergeCell ref="A1:E1"/>
    <mergeCell ref="B8:D8"/>
    <mergeCell ref="B9:D9"/>
    <mergeCell ref="B7:D7"/>
    <mergeCell ref="B6:D6"/>
    <mergeCell ref="B5:D5"/>
  </mergeCells>
  <phoneticPr fontId="3"/>
  <dataValidations count="1">
    <dataValidation type="list" allowBlank="1" showInputMessage="1" showErrorMessage="1" sqref="E5:E10" xr:uid="{00000000-0002-0000-11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N55"/>
  <sheetViews>
    <sheetView showGridLines="0" view="pageBreakPreview" topLeftCell="A40" zoomScaleNormal="100" zoomScaleSheetLayoutView="100" workbookViewId="0">
      <selection activeCell="G26" sqref="G26"/>
    </sheetView>
  </sheetViews>
  <sheetFormatPr defaultColWidth="13.77734375" defaultRowHeight="13.2"/>
  <cols>
    <col min="1" max="1" width="4.109375" customWidth="1"/>
    <col min="2" max="2" width="12.88671875" customWidth="1"/>
    <col min="3" max="4" width="28.6640625" customWidth="1"/>
    <col min="5" max="5" width="8.88671875" customWidth="1"/>
    <col min="12" max="14" width="13.77734375" style="97"/>
  </cols>
  <sheetData>
    <row r="1" spans="1:14" ht="21" customHeight="1">
      <c r="A1" s="805" t="s">
        <v>216</v>
      </c>
      <c r="B1" s="805"/>
      <c r="C1" s="805"/>
      <c r="D1" s="805"/>
      <c r="E1" s="805"/>
    </row>
    <row r="2" spans="1:14" ht="11.1" customHeight="1">
      <c r="E2" s="98"/>
      <c r="L2" s="99" t="s">
        <v>191</v>
      </c>
      <c r="M2" s="99" t="s">
        <v>192</v>
      </c>
      <c r="N2" s="99" t="s">
        <v>184</v>
      </c>
    </row>
    <row r="4" spans="1:14" ht="21" customHeight="1">
      <c r="A4" s="133" t="s">
        <v>278</v>
      </c>
      <c r="B4" s="801" t="s">
        <v>159</v>
      </c>
      <c r="C4" s="802"/>
      <c r="D4" s="803"/>
      <c r="E4" s="102" t="s">
        <v>201</v>
      </c>
    </row>
    <row r="5" spans="1:14" ht="58.5" customHeight="1">
      <c r="A5" s="327">
        <v>1</v>
      </c>
      <c r="B5" s="809" t="s">
        <v>567</v>
      </c>
      <c r="C5" s="810"/>
      <c r="D5" s="811"/>
      <c r="E5" s="333"/>
    </row>
    <row r="6" spans="1:14" ht="50.1" customHeight="1">
      <c r="A6" s="327">
        <v>2</v>
      </c>
      <c r="B6" s="809" t="s">
        <v>217</v>
      </c>
      <c r="C6" s="810"/>
      <c r="D6" s="811"/>
      <c r="E6" s="327"/>
    </row>
    <row r="7" spans="1:14" ht="45.45" customHeight="1">
      <c r="A7" s="898" t="s">
        <v>223</v>
      </c>
      <c r="B7" s="898"/>
      <c r="C7" s="898"/>
      <c r="D7" s="898"/>
      <c r="E7" s="898"/>
    </row>
    <row r="8" spans="1:14">
      <c r="A8" s="344"/>
      <c r="B8" s="344"/>
      <c r="C8" s="344"/>
      <c r="D8" s="344"/>
    </row>
    <row r="9" spans="1:14">
      <c r="A9" s="897" t="s">
        <v>570</v>
      </c>
      <c r="B9" s="897"/>
      <c r="C9" s="897"/>
      <c r="D9" s="897"/>
      <c r="E9" s="897"/>
    </row>
    <row r="10" spans="1:14">
      <c r="A10" s="897"/>
      <c r="B10" s="897"/>
      <c r="C10" s="897"/>
      <c r="D10" s="897"/>
      <c r="E10" s="897"/>
    </row>
    <row r="11" spans="1:14">
      <c r="A11" s="897"/>
      <c r="B11" s="897"/>
      <c r="C11" s="897"/>
      <c r="D11" s="897"/>
      <c r="E11" s="897"/>
    </row>
    <row r="12" spans="1:14">
      <c r="A12" s="897"/>
      <c r="B12" s="897"/>
      <c r="C12" s="897"/>
      <c r="D12" s="897"/>
      <c r="E12" s="897"/>
    </row>
    <row r="13" spans="1:14">
      <c r="A13" s="897"/>
      <c r="B13" s="897"/>
      <c r="C13" s="897"/>
      <c r="D13" s="897"/>
      <c r="E13" s="897"/>
    </row>
    <row r="14" spans="1:14">
      <c r="A14" s="897"/>
      <c r="B14" s="897"/>
      <c r="C14" s="897"/>
      <c r="D14" s="897"/>
      <c r="E14" s="897"/>
    </row>
    <row r="15" spans="1:14">
      <c r="A15" s="897"/>
      <c r="B15" s="897"/>
      <c r="C15" s="897"/>
      <c r="D15" s="897"/>
      <c r="E15" s="897"/>
    </row>
    <row r="16" spans="1:14">
      <c r="A16" s="897"/>
      <c r="B16" s="897"/>
      <c r="C16" s="897"/>
      <c r="D16" s="897"/>
      <c r="E16" s="897"/>
    </row>
    <row r="17" spans="1:5">
      <c r="A17" s="897"/>
      <c r="B17" s="897"/>
      <c r="C17" s="897"/>
      <c r="D17" s="897"/>
      <c r="E17" s="897"/>
    </row>
    <row r="18" spans="1:5">
      <c r="A18" s="897"/>
      <c r="B18" s="897"/>
      <c r="C18" s="897"/>
      <c r="D18" s="897"/>
      <c r="E18" s="897"/>
    </row>
    <row r="19" spans="1:5">
      <c r="A19" s="897"/>
      <c r="B19" s="897"/>
      <c r="C19" s="897"/>
      <c r="D19" s="897"/>
      <c r="E19" s="897"/>
    </row>
    <row r="20" spans="1:5">
      <c r="A20" s="897"/>
      <c r="B20" s="897"/>
      <c r="C20" s="897"/>
      <c r="D20" s="897"/>
      <c r="E20" s="897"/>
    </row>
    <row r="21" spans="1:5">
      <c r="A21" s="897"/>
      <c r="B21" s="897"/>
      <c r="C21" s="897"/>
      <c r="D21" s="897"/>
      <c r="E21" s="897"/>
    </row>
    <row r="22" spans="1:5">
      <c r="A22" s="897"/>
      <c r="B22" s="897"/>
      <c r="C22" s="897"/>
      <c r="D22" s="897"/>
      <c r="E22" s="897"/>
    </row>
    <row r="23" spans="1:5">
      <c r="A23" s="897"/>
      <c r="B23" s="897"/>
      <c r="C23" s="897"/>
      <c r="D23" s="897"/>
      <c r="E23" s="897"/>
    </row>
    <row r="24" spans="1:5">
      <c r="A24" s="897"/>
      <c r="B24" s="897"/>
      <c r="C24" s="897"/>
      <c r="D24" s="897"/>
      <c r="E24" s="897"/>
    </row>
    <row r="25" spans="1:5">
      <c r="A25" s="897"/>
      <c r="B25" s="897"/>
      <c r="C25" s="897"/>
      <c r="D25" s="897"/>
      <c r="E25" s="897"/>
    </row>
    <row r="26" spans="1:5">
      <c r="A26" s="895" t="s">
        <v>569</v>
      </c>
      <c r="B26" s="896"/>
      <c r="C26" s="896"/>
      <c r="D26" s="896"/>
      <c r="E26" s="896"/>
    </row>
    <row r="27" spans="1:5">
      <c r="A27" s="896"/>
      <c r="B27" s="896"/>
      <c r="C27" s="896"/>
      <c r="D27" s="896"/>
      <c r="E27" s="896"/>
    </row>
    <row r="28" spans="1:5">
      <c r="A28" s="896"/>
      <c r="B28" s="896"/>
      <c r="C28" s="896"/>
      <c r="D28" s="896"/>
      <c r="E28" s="896"/>
    </row>
    <row r="29" spans="1:5">
      <c r="A29" s="896"/>
      <c r="B29" s="896"/>
      <c r="C29" s="896"/>
      <c r="D29" s="896"/>
      <c r="E29" s="896"/>
    </row>
    <row r="30" spans="1:5">
      <c r="A30" s="896"/>
      <c r="B30" s="896"/>
      <c r="C30" s="896"/>
      <c r="D30" s="896"/>
      <c r="E30" s="896"/>
    </row>
    <row r="31" spans="1:5">
      <c r="A31" s="896"/>
      <c r="B31" s="896"/>
      <c r="C31" s="896"/>
      <c r="D31" s="896"/>
      <c r="E31" s="896"/>
    </row>
    <row r="32" spans="1:5">
      <c r="A32" s="896"/>
      <c r="B32" s="896"/>
      <c r="C32" s="896"/>
      <c r="D32" s="896"/>
      <c r="E32" s="896"/>
    </row>
    <row r="33" spans="1:5">
      <c r="A33" s="896"/>
      <c r="B33" s="896"/>
      <c r="C33" s="896"/>
      <c r="D33" s="896"/>
      <c r="E33" s="896"/>
    </row>
    <row r="34" spans="1:5">
      <c r="A34" s="896"/>
      <c r="B34" s="896"/>
      <c r="C34" s="896"/>
      <c r="D34" s="896"/>
      <c r="E34" s="896"/>
    </row>
    <row r="35" spans="1:5">
      <c r="A35" s="896"/>
      <c r="B35" s="896"/>
      <c r="C35" s="896"/>
      <c r="D35" s="896"/>
      <c r="E35" s="896"/>
    </row>
    <row r="36" spans="1:5">
      <c r="A36" s="896"/>
      <c r="B36" s="896"/>
      <c r="C36" s="896"/>
      <c r="D36" s="896"/>
      <c r="E36" s="896"/>
    </row>
    <row r="37" spans="1:5">
      <c r="A37" s="896"/>
      <c r="B37" s="896"/>
      <c r="C37" s="896"/>
      <c r="D37" s="896"/>
      <c r="E37" s="896"/>
    </row>
    <row r="38" spans="1:5">
      <c r="A38" s="896"/>
      <c r="B38" s="896"/>
      <c r="C38" s="896"/>
      <c r="D38" s="896"/>
      <c r="E38" s="896"/>
    </row>
    <row r="39" spans="1:5">
      <c r="A39" s="896"/>
      <c r="B39" s="896"/>
      <c r="C39" s="896"/>
      <c r="D39" s="896"/>
      <c r="E39" s="896"/>
    </row>
    <row r="40" spans="1:5">
      <c r="A40" s="896"/>
      <c r="B40" s="896"/>
      <c r="C40" s="896"/>
      <c r="D40" s="896"/>
      <c r="E40" s="896"/>
    </row>
    <row r="41" spans="1:5">
      <c r="A41" s="896"/>
      <c r="B41" s="896"/>
      <c r="C41" s="896"/>
      <c r="D41" s="896"/>
      <c r="E41" s="896"/>
    </row>
    <row r="42" spans="1:5">
      <c r="A42" s="896"/>
      <c r="B42" s="896"/>
      <c r="C42" s="896"/>
      <c r="D42" s="896"/>
      <c r="E42" s="896"/>
    </row>
    <row r="43" spans="1:5">
      <c r="A43" s="896"/>
      <c r="B43" s="896"/>
      <c r="C43" s="896"/>
      <c r="D43" s="896"/>
      <c r="E43" s="896"/>
    </row>
    <row r="44" spans="1:5">
      <c r="A44" s="896"/>
      <c r="B44" s="896"/>
      <c r="C44" s="896"/>
      <c r="D44" s="896"/>
      <c r="E44" s="896"/>
    </row>
    <row r="45" spans="1:5">
      <c r="A45" s="345"/>
      <c r="B45" s="345"/>
      <c r="C45" s="345"/>
      <c r="D45" s="345"/>
      <c r="E45" s="345"/>
    </row>
    <row r="46" spans="1:5">
      <c r="A46" s="346" t="s">
        <v>568</v>
      </c>
      <c r="B46" s="345"/>
      <c r="C46" s="345"/>
      <c r="D46" s="345"/>
      <c r="E46" s="345"/>
    </row>
    <row r="47" spans="1:5">
      <c r="A47" s="345"/>
      <c r="B47" s="345"/>
      <c r="C47" s="345"/>
      <c r="D47" s="345"/>
      <c r="E47" s="345"/>
    </row>
    <row r="48" spans="1:5">
      <c r="A48" s="345"/>
      <c r="B48" s="345"/>
      <c r="C48" s="345"/>
      <c r="D48" s="345"/>
      <c r="E48" s="345"/>
    </row>
    <row r="49" spans="1:5">
      <c r="A49" s="345"/>
      <c r="B49" s="345"/>
      <c r="C49" s="345"/>
      <c r="D49" s="345"/>
      <c r="E49" s="345"/>
    </row>
    <row r="50" spans="1:5">
      <c r="A50" s="345"/>
      <c r="B50" s="345"/>
      <c r="C50" s="345"/>
      <c r="D50" s="345"/>
      <c r="E50" s="345"/>
    </row>
    <row r="51" spans="1:5">
      <c r="A51" s="345"/>
      <c r="B51" s="345"/>
      <c r="C51" s="345"/>
      <c r="D51" s="345"/>
      <c r="E51" s="345"/>
    </row>
    <row r="52" spans="1:5">
      <c r="A52" s="345"/>
      <c r="B52" s="345"/>
      <c r="C52" s="345"/>
      <c r="D52" s="345"/>
      <c r="E52" s="345"/>
    </row>
    <row r="53" spans="1:5">
      <c r="A53" s="345"/>
      <c r="B53" s="345"/>
      <c r="C53" s="345"/>
      <c r="D53" s="345"/>
      <c r="E53" s="345"/>
    </row>
    <row r="54" spans="1:5">
      <c r="A54" s="345"/>
      <c r="B54" s="345"/>
      <c r="C54" s="345"/>
      <c r="D54" s="345"/>
      <c r="E54" s="345"/>
    </row>
    <row r="55" spans="1:5">
      <c r="A55" s="104"/>
      <c r="B55" s="104"/>
      <c r="C55" s="104"/>
      <c r="D55" s="104"/>
      <c r="E55" s="104"/>
    </row>
  </sheetData>
  <mergeCells count="7">
    <mergeCell ref="A26:E44"/>
    <mergeCell ref="A9:E25"/>
    <mergeCell ref="A1:E1"/>
    <mergeCell ref="B6:D6"/>
    <mergeCell ref="B5:D5"/>
    <mergeCell ref="B4:D4"/>
    <mergeCell ref="A7:E7"/>
  </mergeCells>
  <phoneticPr fontId="3"/>
  <dataValidations count="1">
    <dataValidation type="list" allowBlank="1" showInputMessage="1" showErrorMessage="1" sqref="E5:E6" xr:uid="{00000000-0002-0000-1300-000000000000}">
      <formula1>"　,○,×"</formula1>
    </dataValidation>
  </dataValidations>
  <printOptions horizontalCentered="1"/>
  <pageMargins left="0.43307086614173229" right="0.35433070866141736" top="0.43307086614173229" bottom="0.47244094488188981" header="0.31496062992125984" footer="0.27559055118110237"/>
  <pageSetup paperSize="9" fitToHeight="0" orientation="portrait" r:id="rId1"/>
  <headerFooter alignWithMargins="0">
    <oddFooter>&amp;C&amp;A　　　　　&amp;P/&amp;N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pageSetUpPr fitToPage="1"/>
  </sheetPr>
  <dimension ref="A1:N73"/>
  <sheetViews>
    <sheetView showGridLines="0" tabSelected="1" view="pageBreakPreview" zoomScaleNormal="100" zoomScaleSheetLayoutView="100" workbookViewId="0">
      <selection activeCell="B9" sqref="B9:D17"/>
    </sheetView>
  </sheetViews>
  <sheetFormatPr defaultColWidth="13.77734375" defaultRowHeight="13.2"/>
  <cols>
    <col min="1" max="1" width="4.109375" customWidth="1"/>
    <col min="2" max="2" width="12.88671875" customWidth="1"/>
    <col min="3" max="3" width="32.6640625" customWidth="1"/>
    <col min="4" max="4" width="38.88671875" customWidth="1"/>
    <col min="5" max="5" width="8.88671875" customWidth="1"/>
    <col min="12" max="14" width="13.77734375" style="97"/>
  </cols>
  <sheetData>
    <row r="1" spans="1:14" ht="21" customHeight="1">
      <c r="A1" s="805" t="s">
        <v>219</v>
      </c>
      <c r="B1" s="805"/>
      <c r="C1" s="805"/>
      <c r="D1" s="805"/>
      <c r="E1" s="805"/>
    </row>
    <row r="2" spans="1:14" ht="14.25" customHeight="1">
      <c r="A2" s="902" t="s">
        <v>319</v>
      </c>
      <c r="B2" s="902"/>
      <c r="C2" s="902"/>
      <c r="D2" s="902"/>
      <c r="E2" s="902"/>
      <c r="L2" s="99" t="s">
        <v>191</v>
      </c>
      <c r="M2" s="99" t="s">
        <v>192</v>
      </c>
      <c r="N2" s="99" t="s">
        <v>184</v>
      </c>
    </row>
    <row r="3" spans="1:14" ht="11.1" customHeight="1">
      <c r="E3" s="100"/>
      <c r="L3" s="99"/>
      <c r="M3" s="99"/>
      <c r="N3" s="99"/>
    </row>
    <row r="5" spans="1:14" ht="21" customHeight="1">
      <c r="A5" s="133" t="s">
        <v>278</v>
      </c>
      <c r="B5" s="801" t="s">
        <v>159</v>
      </c>
      <c r="C5" s="802"/>
      <c r="D5" s="803"/>
      <c r="E5" s="102" t="s">
        <v>201</v>
      </c>
    </row>
    <row r="6" spans="1:14" ht="180" customHeight="1">
      <c r="A6" s="153">
        <v>1</v>
      </c>
      <c r="B6" s="458" t="s">
        <v>571</v>
      </c>
      <c r="C6" s="459"/>
      <c r="D6" s="460"/>
      <c r="E6" s="156"/>
    </row>
    <row r="7" spans="1:14" ht="24" customHeight="1">
      <c r="A7" s="804">
        <v>2</v>
      </c>
      <c r="B7" s="809" t="s">
        <v>220</v>
      </c>
      <c r="C7" s="810"/>
      <c r="D7" s="811"/>
      <c r="E7" s="649"/>
    </row>
    <row r="8" spans="1:14" ht="24" customHeight="1">
      <c r="A8" s="804"/>
      <c r="B8" s="815"/>
      <c r="C8" s="816"/>
      <c r="D8" s="817"/>
      <c r="E8" s="649"/>
    </row>
    <row r="9" spans="1:14" ht="25.05" customHeight="1">
      <c r="A9" s="804">
        <v>3</v>
      </c>
      <c r="B9" s="809" t="s">
        <v>573</v>
      </c>
      <c r="C9" s="810"/>
      <c r="D9" s="811"/>
      <c r="E9" s="649"/>
    </row>
    <row r="10" spans="1:14" ht="25.05" customHeight="1">
      <c r="A10" s="804"/>
      <c r="B10" s="812"/>
      <c r="C10" s="813"/>
      <c r="D10" s="814"/>
      <c r="E10" s="649"/>
    </row>
    <row r="11" spans="1:14" ht="25.05" customHeight="1">
      <c r="A11" s="804"/>
      <c r="B11" s="812"/>
      <c r="C11" s="813"/>
      <c r="D11" s="814"/>
      <c r="E11" s="649"/>
    </row>
    <row r="12" spans="1:14" ht="25.05" customHeight="1">
      <c r="A12" s="804"/>
      <c r="B12" s="812"/>
      <c r="C12" s="813"/>
      <c r="D12" s="814"/>
      <c r="E12" s="649"/>
    </row>
    <row r="13" spans="1:14" ht="25.05" customHeight="1">
      <c r="A13" s="804"/>
      <c r="B13" s="812"/>
      <c r="C13" s="813"/>
      <c r="D13" s="814"/>
      <c r="E13" s="649"/>
    </row>
    <row r="14" spans="1:14" ht="25.05" customHeight="1">
      <c r="A14" s="804"/>
      <c r="B14" s="812"/>
      <c r="C14" s="813"/>
      <c r="D14" s="814"/>
      <c r="E14" s="649"/>
    </row>
    <row r="15" spans="1:14" ht="25.05" customHeight="1">
      <c r="A15" s="804"/>
      <c r="B15" s="812"/>
      <c r="C15" s="813"/>
      <c r="D15" s="814"/>
      <c r="E15" s="649"/>
    </row>
    <row r="16" spans="1:14" ht="25.05" customHeight="1">
      <c r="A16" s="804"/>
      <c r="B16" s="812"/>
      <c r="C16" s="813"/>
      <c r="D16" s="814"/>
      <c r="E16" s="649"/>
    </row>
    <row r="17" spans="1:14" ht="33" customHeight="1">
      <c r="A17" s="804"/>
      <c r="B17" s="815"/>
      <c r="C17" s="816"/>
      <c r="D17" s="817"/>
      <c r="E17" s="649"/>
    </row>
    <row r="18" spans="1:14" ht="24" customHeight="1">
      <c r="A18" s="804">
        <v>4</v>
      </c>
      <c r="B18" s="809" t="s">
        <v>221</v>
      </c>
      <c r="C18" s="810"/>
      <c r="D18" s="811"/>
      <c r="E18" s="649"/>
    </row>
    <row r="19" spans="1:14" ht="24" customHeight="1">
      <c r="A19" s="804"/>
      <c r="B19" s="815"/>
      <c r="C19" s="816"/>
      <c r="D19" s="817"/>
      <c r="E19" s="649"/>
    </row>
    <row r="20" spans="1:14" ht="24" customHeight="1">
      <c r="A20" s="804">
        <v>5</v>
      </c>
      <c r="B20" s="809" t="s">
        <v>222</v>
      </c>
      <c r="C20" s="810"/>
      <c r="D20" s="811"/>
      <c r="E20" s="899"/>
    </row>
    <row r="21" spans="1:14" ht="24" customHeight="1">
      <c r="A21" s="804"/>
      <c r="B21" s="815"/>
      <c r="C21" s="816"/>
      <c r="D21" s="817"/>
      <c r="E21" s="901"/>
    </row>
    <row r="22" spans="1:14" ht="25.95" customHeight="1">
      <c r="A22" s="804">
        <v>6</v>
      </c>
      <c r="B22" s="809" t="s">
        <v>572</v>
      </c>
      <c r="C22" s="810"/>
      <c r="D22" s="811"/>
      <c r="E22" s="899"/>
    </row>
    <row r="23" spans="1:14" ht="25.95" customHeight="1">
      <c r="A23" s="804"/>
      <c r="B23" s="812"/>
      <c r="C23" s="813"/>
      <c r="D23" s="814"/>
      <c r="E23" s="900"/>
    </row>
    <row r="24" spans="1:14" ht="25.95" customHeight="1">
      <c r="A24" s="804"/>
      <c r="B24" s="812"/>
      <c r="C24" s="813"/>
      <c r="D24" s="814"/>
      <c r="E24" s="900"/>
    </row>
    <row r="25" spans="1:14" ht="25.95" customHeight="1">
      <c r="A25" s="804"/>
      <c r="B25" s="812"/>
      <c r="C25" s="813"/>
      <c r="D25" s="814"/>
      <c r="E25" s="900"/>
    </row>
    <row r="26" spans="1:14" ht="25.95" customHeight="1">
      <c r="A26" s="804"/>
      <c r="B26" s="812"/>
      <c r="C26" s="813"/>
      <c r="D26" s="814"/>
      <c r="E26" s="900"/>
    </row>
    <row r="27" spans="1:14" ht="25.95" customHeight="1">
      <c r="A27" s="804"/>
      <c r="B27" s="812"/>
      <c r="C27" s="813"/>
      <c r="D27" s="814"/>
      <c r="E27" s="900"/>
    </row>
    <row r="28" spans="1:14" ht="25.95" customHeight="1">
      <c r="A28" s="804"/>
      <c r="B28" s="812"/>
      <c r="C28" s="813"/>
      <c r="D28" s="814"/>
      <c r="E28" s="900"/>
    </row>
    <row r="29" spans="1:14" ht="19.95" customHeight="1">
      <c r="A29" s="804"/>
      <c r="B29" s="815"/>
      <c r="C29" s="816"/>
      <c r="D29" s="817"/>
      <c r="E29" s="901"/>
    </row>
    <row r="31" spans="1:14" s="316" customFormat="1" ht="22.05" customHeight="1">
      <c r="A31" s="316" t="s">
        <v>536</v>
      </c>
      <c r="B31" s="347"/>
      <c r="C31" s="347"/>
      <c r="D31" s="347"/>
      <c r="E31" s="348"/>
      <c r="L31" s="349"/>
      <c r="M31" s="349"/>
      <c r="N31" s="349"/>
    </row>
    <row r="32" spans="1:14">
      <c r="A32" s="789" t="s">
        <v>574</v>
      </c>
      <c r="B32" s="790"/>
      <c r="C32" s="790"/>
      <c r="D32" s="790"/>
      <c r="E32" s="791"/>
    </row>
    <row r="33" spans="1:5">
      <c r="A33" s="792"/>
      <c r="B33" s="793"/>
      <c r="C33" s="793"/>
      <c r="D33" s="793"/>
      <c r="E33" s="794"/>
    </row>
    <row r="34" spans="1:5">
      <c r="A34" s="792"/>
      <c r="B34" s="793"/>
      <c r="C34" s="793"/>
      <c r="D34" s="793"/>
      <c r="E34" s="794"/>
    </row>
    <row r="35" spans="1:5">
      <c r="A35" s="792"/>
      <c r="B35" s="793"/>
      <c r="C35" s="793"/>
      <c r="D35" s="793"/>
      <c r="E35" s="794"/>
    </row>
    <row r="36" spans="1:5">
      <c r="A36" s="792"/>
      <c r="B36" s="793"/>
      <c r="C36" s="793"/>
      <c r="D36" s="793"/>
      <c r="E36" s="794"/>
    </row>
    <row r="37" spans="1:5">
      <c r="A37" s="792"/>
      <c r="B37" s="793"/>
      <c r="C37" s="793"/>
      <c r="D37" s="793"/>
      <c r="E37" s="794"/>
    </row>
    <row r="38" spans="1:5">
      <c r="A38" s="792"/>
      <c r="B38" s="793"/>
      <c r="C38" s="793"/>
      <c r="D38" s="793"/>
      <c r="E38" s="794"/>
    </row>
    <row r="39" spans="1:5">
      <c r="A39" s="792"/>
      <c r="B39" s="793"/>
      <c r="C39" s="793"/>
      <c r="D39" s="793"/>
      <c r="E39" s="794"/>
    </row>
    <row r="40" spans="1:5">
      <c r="A40" s="792"/>
      <c r="B40" s="793"/>
      <c r="C40" s="793"/>
      <c r="D40" s="793"/>
      <c r="E40" s="794"/>
    </row>
    <row r="41" spans="1:5">
      <c r="A41" s="792"/>
      <c r="B41" s="793"/>
      <c r="C41" s="793"/>
      <c r="D41" s="793"/>
      <c r="E41" s="794"/>
    </row>
    <row r="42" spans="1:5">
      <c r="A42" s="792"/>
      <c r="B42" s="793"/>
      <c r="C42" s="793"/>
      <c r="D42" s="793"/>
      <c r="E42" s="794"/>
    </row>
    <row r="43" spans="1:5">
      <c r="A43" s="792"/>
      <c r="B43" s="793"/>
      <c r="C43" s="793"/>
      <c r="D43" s="793"/>
      <c r="E43" s="794"/>
    </row>
    <row r="44" spans="1:5">
      <c r="A44" s="792"/>
      <c r="B44" s="793"/>
      <c r="C44" s="793"/>
      <c r="D44" s="793"/>
      <c r="E44" s="794"/>
    </row>
    <row r="45" spans="1:5">
      <c r="A45" s="792"/>
      <c r="B45" s="793"/>
      <c r="C45" s="793"/>
      <c r="D45" s="793"/>
      <c r="E45" s="794"/>
    </row>
    <row r="46" spans="1:5">
      <c r="A46" s="792"/>
      <c r="B46" s="793"/>
      <c r="C46" s="793"/>
      <c r="D46" s="793"/>
      <c r="E46" s="794"/>
    </row>
    <row r="47" spans="1:5">
      <c r="A47" s="792"/>
      <c r="B47" s="793"/>
      <c r="C47" s="793"/>
      <c r="D47" s="793"/>
      <c r="E47" s="794"/>
    </row>
    <row r="48" spans="1:5">
      <c r="A48" s="792"/>
      <c r="B48" s="793"/>
      <c r="C48" s="793"/>
      <c r="D48" s="793"/>
      <c r="E48" s="794"/>
    </row>
    <row r="49" spans="1:5">
      <c r="A49" s="792"/>
      <c r="B49" s="793"/>
      <c r="C49" s="793"/>
      <c r="D49" s="793"/>
      <c r="E49" s="794"/>
    </row>
    <row r="50" spans="1:5">
      <c r="A50" s="792"/>
      <c r="B50" s="793"/>
      <c r="C50" s="793"/>
      <c r="D50" s="793"/>
      <c r="E50" s="794"/>
    </row>
    <row r="51" spans="1:5">
      <c r="A51" s="792"/>
      <c r="B51" s="793"/>
      <c r="C51" s="793"/>
      <c r="D51" s="793"/>
      <c r="E51" s="794"/>
    </row>
    <row r="52" spans="1:5">
      <c r="A52" s="792"/>
      <c r="B52" s="793"/>
      <c r="C52" s="793"/>
      <c r="D52" s="793"/>
      <c r="E52" s="794"/>
    </row>
    <row r="53" spans="1:5">
      <c r="A53" s="792"/>
      <c r="B53" s="793"/>
      <c r="C53" s="793"/>
      <c r="D53" s="793"/>
      <c r="E53" s="794"/>
    </row>
    <row r="54" spans="1:5">
      <c r="A54" s="792"/>
      <c r="B54" s="793"/>
      <c r="C54" s="793"/>
      <c r="D54" s="793"/>
      <c r="E54" s="794"/>
    </row>
    <row r="55" spans="1:5">
      <c r="A55" s="792"/>
      <c r="B55" s="793"/>
      <c r="C55" s="793"/>
      <c r="D55" s="793"/>
      <c r="E55" s="794"/>
    </row>
    <row r="56" spans="1:5">
      <c r="A56" s="792"/>
      <c r="B56" s="793"/>
      <c r="C56" s="793"/>
      <c r="D56" s="793"/>
      <c r="E56" s="794"/>
    </row>
    <row r="57" spans="1:5">
      <c r="A57" s="792"/>
      <c r="B57" s="793"/>
      <c r="C57" s="793"/>
      <c r="D57" s="793"/>
      <c r="E57" s="794"/>
    </row>
    <row r="58" spans="1:5">
      <c r="A58" s="792"/>
      <c r="B58" s="793"/>
      <c r="C58" s="793"/>
      <c r="D58" s="793"/>
      <c r="E58" s="794"/>
    </row>
    <row r="59" spans="1:5">
      <c r="A59" s="792"/>
      <c r="B59" s="793"/>
      <c r="C59" s="793"/>
      <c r="D59" s="793"/>
      <c r="E59" s="794"/>
    </row>
    <row r="60" spans="1:5">
      <c r="A60" s="792"/>
      <c r="B60" s="793"/>
      <c r="C60" s="793"/>
      <c r="D60" s="793"/>
      <c r="E60" s="794"/>
    </row>
    <row r="61" spans="1:5">
      <c r="A61" s="792"/>
      <c r="B61" s="793"/>
      <c r="C61" s="793"/>
      <c r="D61" s="793"/>
      <c r="E61" s="794"/>
    </row>
    <row r="62" spans="1:5">
      <c r="A62" s="792"/>
      <c r="B62" s="793"/>
      <c r="C62" s="793"/>
      <c r="D62" s="793"/>
      <c r="E62" s="794"/>
    </row>
    <row r="63" spans="1:5">
      <c r="A63" s="792"/>
      <c r="B63" s="793"/>
      <c r="C63" s="793"/>
      <c r="D63" s="793"/>
      <c r="E63" s="794"/>
    </row>
    <row r="64" spans="1:5">
      <c r="A64" s="792"/>
      <c r="B64" s="793"/>
      <c r="C64" s="793"/>
      <c r="D64" s="793"/>
      <c r="E64" s="794"/>
    </row>
    <row r="65" spans="1:5">
      <c r="A65" s="795"/>
      <c r="B65" s="796"/>
      <c r="C65" s="796"/>
      <c r="D65" s="796"/>
      <c r="E65" s="797"/>
    </row>
    <row r="66" spans="1:5">
      <c r="A66" s="789" t="s">
        <v>575</v>
      </c>
      <c r="B66" s="790"/>
      <c r="C66" s="790"/>
      <c r="D66" s="790"/>
      <c r="E66" s="791"/>
    </row>
    <row r="67" spans="1:5">
      <c r="A67" s="792"/>
      <c r="B67" s="793"/>
      <c r="C67" s="793"/>
      <c r="D67" s="793"/>
      <c r="E67" s="794"/>
    </row>
    <row r="68" spans="1:5">
      <c r="A68" s="792"/>
      <c r="B68" s="793"/>
      <c r="C68" s="793"/>
      <c r="D68" s="793"/>
      <c r="E68" s="794"/>
    </row>
    <row r="69" spans="1:5">
      <c r="A69" s="792"/>
      <c r="B69" s="793"/>
      <c r="C69" s="793"/>
      <c r="D69" s="793"/>
      <c r="E69" s="794"/>
    </row>
    <row r="70" spans="1:5">
      <c r="A70" s="792"/>
      <c r="B70" s="793"/>
      <c r="C70" s="793"/>
      <c r="D70" s="793"/>
      <c r="E70" s="794"/>
    </row>
    <row r="71" spans="1:5">
      <c r="A71" s="792"/>
      <c r="B71" s="793"/>
      <c r="C71" s="793"/>
      <c r="D71" s="793"/>
      <c r="E71" s="794"/>
    </row>
    <row r="72" spans="1:5">
      <c r="A72" s="792"/>
      <c r="B72" s="793"/>
      <c r="C72" s="793"/>
      <c r="D72" s="793"/>
      <c r="E72" s="794"/>
    </row>
    <row r="73" spans="1:5">
      <c r="A73" s="795"/>
      <c r="B73" s="796"/>
      <c r="C73" s="796"/>
      <c r="D73" s="796"/>
      <c r="E73" s="797"/>
    </row>
  </sheetData>
  <mergeCells count="21">
    <mergeCell ref="A1:E1"/>
    <mergeCell ref="A2:E2"/>
    <mergeCell ref="B6:D6"/>
    <mergeCell ref="B7:D8"/>
    <mergeCell ref="B5:D5"/>
    <mergeCell ref="A32:E65"/>
    <mergeCell ref="A66:E73"/>
    <mergeCell ref="A9:A17"/>
    <mergeCell ref="A7:A8"/>
    <mergeCell ref="A22:A29"/>
    <mergeCell ref="A20:A21"/>
    <mergeCell ref="A18:A19"/>
    <mergeCell ref="B22:D29"/>
    <mergeCell ref="B20:D21"/>
    <mergeCell ref="B18:D19"/>
    <mergeCell ref="E22:E29"/>
    <mergeCell ref="E9:E17"/>
    <mergeCell ref="E18:E19"/>
    <mergeCell ref="E20:E21"/>
    <mergeCell ref="B9:D17"/>
    <mergeCell ref="E7:E8"/>
  </mergeCells>
  <phoneticPr fontId="3"/>
  <dataValidations count="1">
    <dataValidation type="list" allowBlank="1" showInputMessage="1" showErrorMessage="1" sqref="E6:E29" xr:uid="{00000000-0002-0000-1400-000000000000}">
      <formula1>"　,○,×"</formula1>
    </dataValidation>
  </dataValidations>
  <printOptions horizontalCentered="1"/>
  <pageMargins left="0.43307086614173229" right="0.35433070866141736" top="0.43307086614173229" bottom="0.47244094488188981" header="0.31496062992125984" footer="0.27559055118110237"/>
  <pageSetup paperSize="9" scale="99" fitToHeight="0" orientation="portrait" r:id="rId1"/>
  <headerFooter alignWithMargins="0">
    <oddFooter>&amp;C&amp;A　　　　　&amp;P/&amp;N</oddFooter>
  </headerFooter>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表紙</vt:lpstr>
      <vt:lpstr>人員</vt:lpstr>
      <vt:lpstr>運営</vt:lpstr>
      <vt:lpstr>居宅サービス計画の作成</vt:lpstr>
      <vt:lpstr>勤務形態一覧</vt:lpstr>
      <vt:lpstr>記入方法</vt:lpstr>
      <vt:lpstr>プルダウン・リスト</vt:lpstr>
      <vt:lpstr>→報酬</vt:lpstr>
      <vt:lpstr>★加算取得状況一覧</vt:lpstr>
      <vt:lpstr>初回加算</vt:lpstr>
      <vt:lpstr>特定事業所加算Ⅰ・Ⅱ・Ⅲ・A</vt:lpstr>
      <vt:lpstr>特定事業所加算A</vt:lpstr>
      <vt:lpstr>特定事業所医療介護連携加算</vt:lpstr>
      <vt:lpstr>入院時情報連携加算</vt:lpstr>
      <vt:lpstr>退院・退所加算</vt:lpstr>
      <vt:lpstr>通院時情報連携加算</vt:lpstr>
      <vt:lpstr>緊急時等居宅カンファレンス加算</vt:lpstr>
      <vt:lpstr>ターミナルケアマネジメント加算</vt:lpstr>
      <vt:lpstr>特定事業所集中減算</vt:lpstr>
      <vt:lpstr>運営基準減算</vt:lpstr>
      <vt:lpstr>★加算取得状況一覧!Print_Area</vt:lpstr>
      <vt:lpstr>ターミナルケアマネジメント加算!Print_Area</vt:lpstr>
      <vt:lpstr>運営!Print_Area</vt:lpstr>
      <vt:lpstr>運営基準減算!Print_Area</vt:lpstr>
      <vt:lpstr>記入方法!Print_Area</vt:lpstr>
      <vt:lpstr>居宅サービス計画の作成!Print_Area</vt:lpstr>
      <vt:lpstr>勤務形態一覧!Print_Area</vt:lpstr>
      <vt:lpstr>緊急時等居宅カンファレンス加算!Print_Area</vt:lpstr>
      <vt:lpstr>初回加算!Print_Area</vt:lpstr>
      <vt:lpstr>人員!Print_Area</vt:lpstr>
      <vt:lpstr>退院・退所加算!Print_Area</vt:lpstr>
      <vt:lpstr>通院時情報連携加算!Print_Area</vt:lpstr>
      <vt:lpstr>特定事業所医療介護連携加算!Print_Area</vt:lpstr>
      <vt:lpstr>特定事業所加算Ⅰ・Ⅱ・Ⅲ・A!Print_Area</vt:lpstr>
      <vt:lpstr>特定事業所加算A!Print_Area</vt:lpstr>
      <vt:lpstr>特定事業所集中減算!Print_Area</vt:lpstr>
      <vt:lpstr>入院時情報連携加算!Print_Area</vt:lpstr>
      <vt:lpstr>表紙!Print_Area</vt:lpstr>
      <vt:lpstr>勤務形態一覧!Print_Titles</vt:lpstr>
      <vt:lpstr>特定事業所医療介護連携加算!Print_Titles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裕介</dc:creator>
  <cp:lastModifiedBy>小笠原　未来</cp:lastModifiedBy>
  <cp:lastPrinted>2024-06-20T02:27:53Z</cp:lastPrinted>
  <dcterms:created xsi:type="dcterms:W3CDTF">2018-09-05T05:03:14Z</dcterms:created>
  <dcterms:modified xsi:type="dcterms:W3CDTF">2024-08-09T02:07:08Z</dcterms:modified>
</cp:coreProperties>
</file>