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N:\530400みどり保全課\【業務フォルダー】\【00103建物緑化事業】\■■緑化指導担当■■\『緑化基準』\15_令和３年度改正\HP公開用（2021.10.1改正）\"/>
    </mc:Choice>
  </mc:AlternateContent>
  <bookViews>
    <workbookView xWindow="0" yWindow="0" windowWidth="28800" windowHeight="12450"/>
  </bookViews>
  <sheets>
    <sheet name="植栽内訳書" sheetId="1" r:id="rId1"/>
    <sheet name="植栽内訳書 (見本)" sheetId="2" r:id="rId2"/>
    <sheet name="緑化率等の確認表(関数あり）" sheetId="3" r:id="rId3"/>
  </sheets>
  <definedNames>
    <definedName name="_xlnm.Print_Area" localSheetId="0">植栽内訳書!$A$1:$J$30</definedName>
    <definedName name="_xlnm.Print_Area" localSheetId="1">'植栽内訳書 (見本)'!$A$1:$J$30</definedName>
    <definedName name="_xlnm.Print_Area" localSheetId="2">'緑化率等の確認表(関数あり）'!$A$1:$Q$40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3" l="1"/>
  <c r="F36" i="3"/>
  <c r="I40" i="3" s="1"/>
  <c r="P30" i="3"/>
  <c r="P29" i="3"/>
  <c r="F29" i="3"/>
  <c r="O21" i="3"/>
  <c r="J33" i="3" s="1"/>
  <c r="O15" i="3"/>
  <c r="F28" i="3" s="1"/>
  <c r="O7" i="3"/>
  <c r="M6" i="3"/>
  <c r="I39" i="3" l="1"/>
  <c r="M19" i="3"/>
  <c r="M20" i="3" s="1"/>
  <c r="M25" i="3" s="1"/>
  <c r="A30" i="3"/>
  <c r="I38" i="3"/>
  <c r="M26" i="3" l="1"/>
  <c r="J32" i="3" s="1"/>
  <c r="J34" i="3"/>
  <c r="I24" i="1" l="1"/>
  <c r="I22" i="2"/>
  <c r="I19" i="2"/>
  <c r="I16" i="2"/>
  <c r="I12" i="2"/>
  <c r="I9" i="2"/>
  <c r="I6" i="2"/>
  <c r="I13" i="2" s="1"/>
  <c r="I22" i="1"/>
  <c r="I19" i="1"/>
  <c r="I16" i="1"/>
  <c r="I23" i="1" s="1"/>
  <c r="I12" i="1"/>
  <c r="I9" i="1"/>
  <c r="I6" i="1"/>
  <c r="I13" i="1" s="1"/>
  <c r="I23" i="2" l="1"/>
  <c r="I24" i="2" s="1"/>
</calcChain>
</file>

<file path=xl/comments1.xml><?xml version="1.0" encoding="utf-8"?>
<comments xmlns="http://schemas.openxmlformats.org/spreadsheetml/2006/main">
  <authors>
    <author>飯島　知之</author>
  </authors>
  <commentList>
    <comment ref="C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原則、郷土樹種より選定してください。</t>
        </r>
      </text>
    </comment>
  </commentList>
</comments>
</file>

<file path=xl/sharedStrings.xml><?xml version="1.0" encoding="utf-8"?>
<sst xmlns="http://schemas.openxmlformats.org/spreadsheetml/2006/main" count="242" uniqueCount="140">
  <si>
    <t>植　栽　内　訳　書</t>
    <rPh sb="0" eb="1">
      <t>ウエ</t>
    </rPh>
    <rPh sb="2" eb="3">
      <t>サイ</t>
    </rPh>
    <rPh sb="4" eb="5">
      <t>ナイ</t>
    </rPh>
    <rPh sb="6" eb="7">
      <t>ヤク</t>
    </rPh>
    <rPh sb="8" eb="9">
      <t>ショ</t>
    </rPh>
    <phoneticPr fontId="4"/>
  </si>
  <si>
    <t>既存植栽内容</t>
    <rPh sb="0" eb="2">
      <t>キゾン</t>
    </rPh>
    <rPh sb="2" eb="4">
      <t>ショクサイ</t>
    </rPh>
    <rPh sb="4" eb="6">
      <t>ナイヨウ</t>
    </rPh>
    <phoneticPr fontId="4"/>
  </si>
  <si>
    <t>樹　種</t>
    <rPh sb="0" eb="1">
      <t>キ</t>
    </rPh>
    <rPh sb="2" eb="3">
      <t>タネ</t>
    </rPh>
    <phoneticPr fontId="4"/>
  </si>
  <si>
    <t>　本　数</t>
    <rPh sb="1" eb="2">
      <t>ホン</t>
    </rPh>
    <rPh sb="3" eb="4">
      <t>カズ</t>
    </rPh>
    <phoneticPr fontId="4"/>
  </si>
  <si>
    <t>計</t>
    <rPh sb="0" eb="1">
      <t>ケイ</t>
    </rPh>
    <phoneticPr fontId="4"/>
  </si>
  <si>
    <t>高　木</t>
    <rPh sb="0" eb="1">
      <t>タカ</t>
    </rPh>
    <rPh sb="2" eb="3">
      <t>キ</t>
    </rPh>
    <phoneticPr fontId="4"/>
  </si>
  <si>
    <t>（樹高２.５ｍ以上）</t>
    <rPh sb="1" eb="2">
      <t>キ</t>
    </rPh>
    <rPh sb="2" eb="3">
      <t>タカ</t>
    </rPh>
    <rPh sb="7" eb="9">
      <t>イジョウ</t>
    </rPh>
    <phoneticPr fontId="4"/>
  </si>
  <si>
    <t>本</t>
    <rPh sb="0" eb="1">
      <t>ホン</t>
    </rPh>
    <phoneticPr fontId="4"/>
  </si>
  <si>
    <t>中　木</t>
    <rPh sb="0" eb="1">
      <t>チュウ</t>
    </rPh>
    <rPh sb="2" eb="3">
      <t>キ</t>
    </rPh>
    <phoneticPr fontId="4"/>
  </si>
  <si>
    <t>（樹高１.５ｍ以上
２.５ｍ未満）</t>
    <rPh sb="7" eb="9">
      <t>イジョウ</t>
    </rPh>
    <rPh sb="14" eb="16">
      <t>ミマン</t>
    </rPh>
    <phoneticPr fontId="4"/>
  </si>
  <si>
    <t>低　木</t>
    <rPh sb="0" eb="1">
      <t>テイ</t>
    </rPh>
    <rPh sb="2" eb="3">
      <t>キ</t>
    </rPh>
    <phoneticPr fontId="4"/>
  </si>
  <si>
    <t>（樹高０.５ｍ以上
１.５ｍ未満）</t>
    <rPh sb="7" eb="9">
      <t>イジョウ</t>
    </rPh>
    <rPh sb="14" eb="16">
      <t>ミマン</t>
    </rPh>
    <phoneticPr fontId="4"/>
  </si>
  <si>
    <t>小　　　          　　計</t>
    <rPh sb="0" eb="1">
      <t>ショウ</t>
    </rPh>
    <rPh sb="16" eb="17">
      <t>ケイ</t>
    </rPh>
    <phoneticPr fontId="4"/>
  </si>
  <si>
    <t>新規植栽内容</t>
    <rPh sb="0" eb="2">
      <t>シンキ</t>
    </rPh>
    <rPh sb="2" eb="4">
      <t>ショクサイ</t>
    </rPh>
    <rPh sb="4" eb="6">
      <t>ナイヨウ</t>
    </rPh>
    <phoneticPr fontId="4"/>
  </si>
  <si>
    <t>（樹高２.５ｍ以上）</t>
    <rPh sb="7" eb="9">
      <t>イジョウ</t>
    </rPh>
    <phoneticPr fontId="4"/>
  </si>
  <si>
    <t>小　　　　　　　　  　計</t>
    <rPh sb="0" eb="1">
      <t>ショウ</t>
    </rPh>
    <rPh sb="12" eb="13">
      <t>ケイ</t>
    </rPh>
    <phoneticPr fontId="4"/>
  </si>
  <si>
    <t>合　　　　　　　　　　 計</t>
    <rPh sb="0" eb="1">
      <t>ゴウ</t>
    </rPh>
    <rPh sb="12" eb="13">
      <t>ケイ</t>
    </rPh>
    <phoneticPr fontId="4"/>
  </si>
  <si>
    <t>敷 地 面 積</t>
    <rPh sb="0" eb="1">
      <t>シキ</t>
    </rPh>
    <rPh sb="2" eb="3">
      <t>チ</t>
    </rPh>
    <rPh sb="4" eb="5">
      <t>メン</t>
    </rPh>
    <rPh sb="6" eb="7">
      <t>セキ</t>
    </rPh>
    <phoneticPr fontId="4"/>
  </si>
  <si>
    <t>㎡</t>
    <phoneticPr fontId="4"/>
  </si>
  <si>
    <t>緑 地 面 積</t>
    <rPh sb="0" eb="1">
      <t>ミドリ</t>
    </rPh>
    <rPh sb="2" eb="3">
      <t>チ</t>
    </rPh>
    <rPh sb="4" eb="5">
      <t>メン</t>
    </rPh>
    <rPh sb="6" eb="7">
      <t>セキ</t>
    </rPh>
    <phoneticPr fontId="4"/>
  </si>
  <si>
    <t>㎡</t>
    <phoneticPr fontId="4"/>
  </si>
  <si>
    <t>※ 緑 化 率</t>
    <rPh sb="2" eb="3">
      <t>ミドリ</t>
    </rPh>
    <rPh sb="4" eb="5">
      <t>カ</t>
    </rPh>
    <rPh sb="6" eb="7">
      <t>リツ</t>
    </rPh>
    <phoneticPr fontId="4"/>
  </si>
  <si>
    <t>％</t>
    <phoneticPr fontId="4"/>
  </si>
  <si>
    <t>客土及び覆土</t>
    <rPh sb="0" eb="1">
      <t>キャク</t>
    </rPh>
    <rPh sb="1" eb="2">
      <t>ツチ</t>
    </rPh>
    <rPh sb="2" eb="3">
      <t>オヨ</t>
    </rPh>
    <rPh sb="4" eb="5">
      <t>オオ</t>
    </rPh>
    <rPh sb="5" eb="6">
      <t>ツチ</t>
    </rPh>
    <phoneticPr fontId="4"/>
  </si>
  <si>
    <t>実 施 時 期</t>
    <rPh sb="0" eb="1">
      <t>ジツ</t>
    </rPh>
    <rPh sb="2" eb="3">
      <t>シ</t>
    </rPh>
    <rPh sb="4" eb="5">
      <t>ジ</t>
    </rPh>
    <rPh sb="6" eb="7">
      <t>キ</t>
    </rPh>
    <phoneticPr fontId="4"/>
  </si>
  <si>
    <t>　          　年　　月　　日から　　   年　　月　　日まで</t>
    <rPh sb="12" eb="13">
      <t>ネン</t>
    </rPh>
    <rPh sb="15" eb="16">
      <t>ツキ</t>
    </rPh>
    <rPh sb="18" eb="19">
      <t>ニチ</t>
    </rPh>
    <rPh sb="26" eb="27">
      <t>ネン</t>
    </rPh>
    <rPh sb="29" eb="30">
      <t>ツキ</t>
    </rPh>
    <rPh sb="32" eb="33">
      <t>ニチ</t>
    </rPh>
    <phoneticPr fontId="4"/>
  </si>
  <si>
    <t>（注意）※印の欄は記入しないでください。</t>
    <rPh sb="1" eb="3">
      <t>チュウイ</t>
    </rPh>
    <rPh sb="5" eb="6">
      <t>シルシ</t>
    </rPh>
    <rPh sb="7" eb="8">
      <t>ラン</t>
    </rPh>
    <rPh sb="9" eb="11">
      <t>キニュウ</t>
    </rPh>
    <phoneticPr fontId="4"/>
  </si>
  <si>
    <t>タブノキ</t>
    <phoneticPr fontId="4"/>
  </si>
  <si>
    <t>スダジイ</t>
    <phoneticPr fontId="4"/>
  </si>
  <si>
    <t>クロガネモチ</t>
    <phoneticPr fontId="4"/>
  </si>
  <si>
    <t>クロマツ</t>
    <phoneticPr fontId="4"/>
  </si>
  <si>
    <t>マサキ</t>
    <phoneticPr fontId="4"/>
  </si>
  <si>
    <t>カクレミノ</t>
    <phoneticPr fontId="4"/>
  </si>
  <si>
    <t>シャリンバイ</t>
    <phoneticPr fontId="4"/>
  </si>
  <si>
    <t>アオキ</t>
    <phoneticPr fontId="4"/>
  </si>
  <si>
    <t>　  2021年　7月　9日から　2022 年　8月　19日まで</t>
    <rPh sb="7" eb="8">
      <t>ネン</t>
    </rPh>
    <rPh sb="10" eb="11">
      <t>ツキ</t>
    </rPh>
    <rPh sb="13" eb="14">
      <t>ニチ</t>
    </rPh>
    <rPh sb="22" eb="23">
      <t>ネン</t>
    </rPh>
    <rPh sb="25" eb="26">
      <t>ツキ</t>
    </rPh>
    <rPh sb="29" eb="30">
      <t>ニチ</t>
    </rPh>
    <phoneticPr fontId="4"/>
  </si>
  <si>
    <t>第２３号様式（第４３条、第４４条、第４５条関係）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2" eb="13">
      <t>ダイ</t>
    </rPh>
    <rPh sb="15" eb="16">
      <t>ジョウ</t>
    </rPh>
    <rPh sb="17" eb="18">
      <t>ダイ</t>
    </rPh>
    <rPh sb="20" eb="21">
      <t>ジョウ</t>
    </rPh>
    <rPh sb="21" eb="23">
      <t>カンケイ</t>
    </rPh>
    <phoneticPr fontId="4"/>
  </si>
  <si>
    <t>緑化率等の確認表</t>
    <rPh sb="0" eb="2">
      <t>リョクカ</t>
    </rPh>
    <rPh sb="2" eb="3">
      <t>リツ</t>
    </rPh>
    <rPh sb="3" eb="4">
      <t>トウ</t>
    </rPh>
    <rPh sb="5" eb="7">
      <t>カクニン</t>
    </rPh>
    <rPh sb="7" eb="8">
      <t>ヒョウ</t>
    </rPh>
    <phoneticPr fontId="11"/>
  </si>
  <si>
    <t>着色部の記入をすること。</t>
    <rPh sb="0" eb="2">
      <t>チャクショク</t>
    </rPh>
    <rPh sb="2" eb="3">
      <t>ブ</t>
    </rPh>
    <rPh sb="4" eb="6">
      <t>キニュウ</t>
    </rPh>
    <phoneticPr fontId="11"/>
  </si>
  <si>
    <t>[ 2 ]，[ 4 ]は小数点第3位を切上げる。それ以外は小数点第3位を切捨てる。</t>
    <rPh sb="12" eb="15">
      <t>ショウスウテン</t>
    </rPh>
    <rPh sb="15" eb="16">
      <t>ダイ</t>
    </rPh>
    <rPh sb="17" eb="18">
      <t>イ</t>
    </rPh>
    <rPh sb="19" eb="21">
      <t>キリア</t>
    </rPh>
    <rPh sb="26" eb="28">
      <t>イガイ</t>
    </rPh>
    <rPh sb="29" eb="33">
      <t>ショウスウテンダイ</t>
    </rPh>
    <rPh sb="34" eb="35">
      <t>イ</t>
    </rPh>
    <rPh sb="36" eb="38">
      <t>キリス</t>
    </rPh>
    <phoneticPr fontId="11"/>
  </si>
  <si>
    <t>[ 1 ]</t>
    <phoneticPr fontId="11"/>
  </si>
  <si>
    <t>敷地面積</t>
    <rPh sb="0" eb="2">
      <t>シキチ</t>
    </rPh>
    <rPh sb="2" eb="4">
      <t>メンセキ</t>
    </rPh>
    <phoneticPr fontId="11"/>
  </si>
  <si>
    <t>㎡</t>
    <phoneticPr fontId="11"/>
  </si>
  <si>
    <t>[ 2 ]</t>
  </si>
  <si>
    <t>緑化算定用敷地面積</t>
    <rPh sb="0" eb="2">
      <t>リョクカ</t>
    </rPh>
    <rPh sb="2" eb="4">
      <t>サンテイ</t>
    </rPh>
    <rPh sb="4" eb="5">
      <t>ヨウ</t>
    </rPh>
    <rPh sb="5" eb="7">
      <t>シキチ</t>
    </rPh>
    <rPh sb="7" eb="9">
      <t>メンセキ</t>
    </rPh>
    <phoneticPr fontId="11"/>
  </si>
  <si>
    <t>㎡</t>
    <phoneticPr fontId="11"/>
  </si>
  <si>
    <t>[ 3 ]</t>
  </si>
  <si>
    <t>基準緑化率</t>
    <rPh sb="0" eb="2">
      <t>キジュン</t>
    </rPh>
    <rPh sb="2" eb="4">
      <t>リョクカ</t>
    </rPh>
    <rPh sb="4" eb="5">
      <t>リツ</t>
    </rPh>
    <phoneticPr fontId="11"/>
  </si>
  <si>
    <t>％</t>
    <phoneticPr fontId="11"/>
  </si>
  <si>
    <t>[ 4 ]</t>
  </si>
  <si>
    <t>基準緑化面積（[ 2 ]緑化算定用敷地面積 × [ 3 ]基準緑化率）</t>
    <rPh sb="0" eb="2">
      <t>キジュン</t>
    </rPh>
    <rPh sb="2" eb="4">
      <t>リョクカ</t>
    </rPh>
    <rPh sb="4" eb="6">
      <t>メンセキ</t>
    </rPh>
    <phoneticPr fontId="11"/>
  </si>
  <si>
    <t>計画緑化面積</t>
    <rPh sb="0" eb="2">
      <t>ケイカク</t>
    </rPh>
    <rPh sb="2" eb="4">
      <t>リョクカ</t>
    </rPh>
    <rPh sb="4" eb="6">
      <t>メンセキ</t>
    </rPh>
    <phoneticPr fontId="11"/>
  </si>
  <si>
    <t>地表部緑化面積</t>
    <rPh sb="0" eb="2">
      <t>チヒョウ</t>
    </rPh>
    <rPh sb="2" eb="3">
      <t>ブ</t>
    </rPh>
    <rPh sb="3" eb="5">
      <t>リョクカ</t>
    </rPh>
    <rPh sb="5" eb="7">
      <t>メンセキ</t>
    </rPh>
    <phoneticPr fontId="11"/>
  </si>
  <si>
    <t>生垣植栽</t>
    <rPh sb="0" eb="2">
      <t>イケガキ</t>
    </rPh>
    <rPh sb="2" eb="4">
      <t>ショクサイ</t>
    </rPh>
    <phoneticPr fontId="11"/>
  </si>
  <si>
    <t>[ 5 ]</t>
  </si>
  <si>
    <t>生垣植栽による緑地面積（戸建て住宅等のみ適用）</t>
    <rPh sb="0" eb="4">
      <t>イケガキショクサイ</t>
    </rPh>
    <rPh sb="7" eb="9">
      <t>リョクチ</t>
    </rPh>
    <rPh sb="9" eb="11">
      <t>メンセキ</t>
    </rPh>
    <rPh sb="12" eb="14">
      <t>コダ</t>
    </rPh>
    <rPh sb="15" eb="17">
      <t>ジュウタク</t>
    </rPh>
    <rPh sb="17" eb="18">
      <t>トウ</t>
    </rPh>
    <rPh sb="20" eb="22">
      <t>テキヨウ</t>
    </rPh>
    <phoneticPr fontId="11"/>
  </si>
  <si>
    <t>樹木等による緑化</t>
    <rPh sb="0" eb="2">
      <t>ジュモク</t>
    </rPh>
    <rPh sb="2" eb="3">
      <t>トウ</t>
    </rPh>
    <rPh sb="6" eb="8">
      <t>リョクカ</t>
    </rPh>
    <phoneticPr fontId="11"/>
  </si>
  <si>
    <t>①</t>
    <phoneticPr fontId="11"/>
  </si>
  <si>
    <t>[ 6 ]</t>
  </si>
  <si>
    <t>縁石等により区画されている樹木の緑地面積</t>
    <rPh sb="0" eb="2">
      <t>エンセキ</t>
    </rPh>
    <rPh sb="2" eb="3">
      <t>トウ</t>
    </rPh>
    <rPh sb="6" eb="8">
      <t>クカク</t>
    </rPh>
    <rPh sb="13" eb="15">
      <t>ジュモク</t>
    </rPh>
    <rPh sb="16" eb="18">
      <t>リョクチ</t>
    </rPh>
    <rPh sb="18" eb="20">
      <t>メンセキ</t>
    </rPh>
    <phoneticPr fontId="11"/>
  </si>
  <si>
    <t>②</t>
    <phoneticPr fontId="11"/>
  </si>
  <si>
    <t>[ 7 ]</t>
  </si>
  <si>
    <t>一列並木状による樹木の緑地面積</t>
    <rPh sb="0" eb="2">
      <t>イチレツ</t>
    </rPh>
    <rPh sb="2" eb="4">
      <t>ナミキ</t>
    </rPh>
    <rPh sb="4" eb="5">
      <t>ジョウ</t>
    </rPh>
    <rPh sb="8" eb="10">
      <t>ジュモク</t>
    </rPh>
    <rPh sb="11" eb="13">
      <t>リョクチ</t>
    </rPh>
    <rPh sb="13" eb="15">
      <t>メンセキ</t>
    </rPh>
    <phoneticPr fontId="11"/>
  </si>
  <si>
    <t>③</t>
    <phoneticPr fontId="11"/>
  </si>
  <si>
    <t>[ 8 ]</t>
  </si>
  <si>
    <t>低木の寄せ植えによる緑地面積</t>
    <rPh sb="0" eb="2">
      <t>テイボク</t>
    </rPh>
    <rPh sb="3" eb="4">
      <t>ヨ</t>
    </rPh>
    <rPh sb="5" eb="6">
      <t>ウ</t>
    </rPh>
    <rPh sb="10" eb="14">
      <t>リョクチメンセキ</t>
    </rPh>
    <phoneticPr fontId="11"/>
  </si>
  <si>
    <t>④</t>
    <phoneticPr fontId="11"/>
  </si>
  <si>
    <t>[ 9 ]</t>
  </si>
  <si>
    <t>中木以上の樹木の集団による緑地面積</t>
    <rPh sb="0" eb="2">
      <t>チュウボク</t>
    </rPh>
    <rPh sb="2" eb="4">
      <t>イジョウ</t>
    </rPh>
    <rPh sb="5" eb="7">
      <t>ジュモク</t>
    </rPh>
    <rPh sb="8" eb="10">
      <t>シュウダン</t>
    </rPh>
    <rPh sb="13" eb="15">
      <t>リョクチ</t>
    </rPh>
    <rPh sb="15" eb="17">
      <t>メンセキ</t>
    </rPh>
    <phoneticPr fontId="11"/>
  </si>
  <si>
    <t>⑤</t>
    <phoneticPr fontId="11"/>
  </si>
  <si>
    <t>[ 10 ]</t>
  </si>
  <si>
    <t>新規の独立樹木の緑地面積</t>
    <rPh sb="0" eb="2">
      <t>シンキ</t>
    </rPh>
    <rPh sb="3" eb="5">
      <t>ドクリツ</t>
    </rPh>
    <rPh sb="5" eb="7">
      <t>ジュモク</t>
    </rPh>
    <rPh sb="8" eb="10">
      <t>リョクチ</t>
    </rPh>
    <rPh sb="10" eb="12">
      <t>メンセキ</t>
    </rPh>
    <phoneticPr fontId="11"/>
  </si>
  <si>
    <t>⑥</t>
    <phoneticPr fontId="11"/>
  </si>
  <si>
    <t>[ 11 ]</t>
    <phoneticPr fontId="11"/>
  </si>
  <si>
    <t>既存の独立樹木の緑地面積</t>
    <rPh sb="0" eb="2">
      <t>キゾン</t>
    </rPh>
    <rPh sb="3" eb="7">
      <t>ドクリツジュモク</t>
    </rPh>
    <rPh sb="8" eb="12">
      <t>リョクチメンセキ</t>
    </rPh>
    <phoneticPr fontId="11"/>
  </si>
  <si>
    <t>⑦</t>
    <phoneticPr fontId="11"/>
  </si>
  <si>
    <t>[ 12 ]</t>
    <phoneticPr fontId="11"/>
  </si>
  <si>
    <t>樹木と芝が混生している緑地面積
（樹木エリア）</t>
    <phoneticPr fontId="11"/>
  </si>
  <si>
    <t>[ 13 ]</t>
    <phoneticPr fontId="11"/>
  </si>
  <si>
    <t>樹木と芝が混生している緑地面積
（芝エリア）</t>
    <phoneticPr fontId="11"/>
  </si>
  <si>
    <t>⑧</t>
    <phoneticPr fontId="11"/>
  </si>
  <si>
    <t>[ 14 ]</t>
    <phoneticPr fontId="11"/>
  </si>
  <si>
    <t>地被類により区画されている緑地面積</t>
    <rPh sb="0" eb="3">
      <t>チヒルイ</t>
    </rPh>
    <rPh sb="6" eb="8">
      <t>クカク</t>
    </rPh>
    <rPh sb="13" eb="17">
      <t>リョクチメンセキ</t>
    </rPh>
    <phoneticPr fontId="11"/>
  </si>
  <si>
    <t>構造物緑化</t>
    <rPh sb="0" eb="5">
      <t>コウゾウブツリョクカ</t>
    </rPh>
    <phoneticPr fontId="11"/>
  </si>
  <si>
    <t>[ 15 ]</t>
    <phoneticPr fontId="11"/>
  </si>
  <si>
    <t>構造物緑化による緑地面積</t>
    <rPh sb="0" eb="5">
      <t>コウゾウブツリョクカ</t>
    </rPh>
    <rPh sb="8" eb="10">
      <t>リョクチ</t>
    </rPh>
    <rPh sb="10" eb="12">
      <t>メンセキ</t>
    </rPh>
    <phoneticPr fontId="11"/>
  </si>
  <si>
    <t>駐車場緑化</t>
    <rPh sb="0" eb="3">
      <t>チュウシャジョウ</t>
    </rPh>
    <rPh sb="3" eb="5">
      <t>リョクカ</t>
    </rPh>
    <phoneticPr fontId="11"/>
  </si>
  <si>
    <t>[ 16 ]</t>
    <phoneticPr fontId="11"/>
  </si>
  <si>
    <t>駐車場緑化による緑地面積
（製品の緑化係数を掛けた値）</t>
    <rPh sb="0" eb="3">
      <t>チュウシャジョウ</t>
    </rPh>
    <rPh sb="3" eb="5">
      <t>リョクカ</t>
    </rPh>
    <rPh sb="8" eb="10">
      <t>リョクチ</t>
    </rPh>
    <rPh sb="10" eb="12">
      <t>メンセキ</t>
    </rPh>
    <rPh sb="14" eb="16">
      <t>セイヒン</t>
    </rPh>
    <rPh sb="17" eb="19">
      <t>リョクカ</t>
    </rPh>
    <rPh sb="19" eb="21">
      <t>ケイスウ</t>
    </rPh>
    <rPh sb="22" eb="23">
      <t>カ</t>
    </rPh>
    <rPh sb="25" eb="26">
      <t>アタイ</t>
    </rPh>
    <phoneticPr fontId="11"/>
  </si>
  <si>
    <t>芝算定限度</t>
    <phoneticPr fontId="11"/>
  </si>
  <si>
    <t>[ 17 ]</t>
    <phoneticPr fontId="11"/>
  </si>
  <si>
    <t>芝算定限度面積（「芝等の地被類緑化区画算入限度の算出」より）</t>
    <rPh sb="9" eb="10">
      <t>シバ</t>
    </rPh>
    <rPh sb="10" eb="11">
      <t>トウ</t>
    </rPh>
    <rPh sb="12" eb="15">
      <t>チヒルイ</t>
    </rPh>
    <rPh sb="15" eb="17">
      <t>リョクカ</t>
    </rPh>
    <rPh sb="17" eb="19">
      <t>クカク</t>
    </rPh>
    <rPh sb="19" eb="21">
      <t>サンニュウ</t>
    </rPh>
    <rPh sb="21" eb="23">
      <t>ゲンド</t>
    </rPh>
    <rPh sb="24" eb="26">
      <t>サンシュツ</t>
    </rPh>
    <phoneticPr fontId="11"/>
  </si>
  <si>
    <t>消さない</t>
    <rPh sb="0" eb="1">
      <t>ケ</t>
    </rPh>
    <phoneticPr fontId="11"/>
  </si>
  <si>
    <t>合計</t>
    <rPh sb="0" eb="2">
      <t>ゴウケイ</t>
    </rPh>
    <phoneticPr fontId="11"/>
  </si>
  <si>
    <t>[ 18 ]</t>
    <phoneticPr fontId="11"/>
  </si>
  <si>
    <t>地表部緑化面積合計（[ 5 ]から[ 12 ]，[ 17 ]の合計）</t>
    <rPh sb="7" eb="9">
      <t>ゴウケイ</t>
    </rPh>
    <phoneticPr fontId="11"/>
  </si>
  <si>
    <t>○</t>
    <phoneticPr fontId="11"/>
  </si>
  <si>
    <t>建物緑化面積</t>
    <rPh sb="0" eb="2">
      <t>タテモノ</t>
    </rPh>
    <rPh sb="2" eb="4">
      <t>リョクカ</t>
    </rPh>
    <rPh sb="4" eb="6">
      <t>メンセキ</t>
    </rPh>
    <phoneticPr fontId="11"/>
  </si>
  <si>
    <t>[ 19 ]</t>
    <phoneticPr fontId="11"/>
  </si>
  <si>
    <t>屋上緑化面積</t>
    <phoneticPr fontId="11"/>
  </si>
  <si>
    <t>×</t>
    <phoneticPr fontId="11"/>
  </si>
  <si>
    <t>[ 20 ]</t>
    <phoneticPr fontId="11"/>
  </si>
  <si>
    <t>壁面緑化面積</t>
    <phoneticPr fontId="11"/>
  </si>
  <si>
    <t>その他</t>
    <rPh sb="2" eb="3">
      <t>タ</t>
    </rPh>
    <phoneticPr fontId="11"/>
  </si>
  <si>
    <t>[ 21 ]</t>
    <phoneticPr fontId="11"/>
  </si>
  <si>
    <t>環境施設による緑化面積</t>
    <rPh sb="0" eb="2">
      <t>カンキョウ</t>
    </rPh>
    <rPh sb="2" eb="4">
      <t>シセツ</t>
    </rPh>
    <rPh sb="7" eb="11">
      <t>リョクカメンセキ</t>
    </rPh>
    <phoneticPr fontId="11"/>
  </si>
  <si>
    <t>[ 22 ]</t>
    <phoneticPr fontId="11"/>
  </si>
  <si>
    <t>質の高い緑化による緑化面積（工業・工業専用地域のみ適用）</t>
    <rPh sb="0" eb="1">
      <t>シツ</t>
    </rPh>
    <rPh sb="2" eb="3">
      <t>タカ</t>
    </rPh>
    <rPh sb="4" eb="6">
      <t>リョクカ</t>
    </rPh>
    <rPh sb="9" eb="11">
      <t>リョクカ</t>
    </rPh>
    <rPh sb="11" eb="13">
      <t>メンセキ</t>
    </rPh>
    <rPh sb="14" eb="16">
      <t>コウギョウ</t>
    </rPh>
    <rPh sb="17" eb="23">
      <t>コウギョウセンヨウチイキ</t>
    </rPh>
    <rPh sb="25" eb="27">
      <t>テキヨウ</t>
    </rPh>
    <phoneticPr fontId="11"/>
  </si>
  <si>
    <t>[ 23 ]</t>
    <phoneticPr fontId="11"/>
  </si>
  <si>
    <t>計画緑化面積の合計</t>
    <rPh sb="0" eb="2">
      <t>ケイカク</t>
    </rPh>
    <rPh sb="2" eb="4">
      <t>リョクカ</t>
    </rPh>
    <rPh sb="4" eb="6">
      <t>メンセキ</t>
    </rPh>
    <rPh sb="7" eb="9">
      <t>ゴウケイ</t>
    </rPh>
    <phoneticPr fontId="11"/>
  </si>
  <si>
    <t>[ 24 ]</t>
    <phoneticPr fontId="11"/>
  </si>
  <si>
    <t>計画緑化率</t>
    <rPh sb="0" eb="2">
      <t>ケイカク</t>
    </rPh>
    <rPh sb="2" eb="4">
      <t>リョクカ</t>
    </rPh>
    <rPh sb="4" eb="5">
      <t>リツ</t>
    </rPh>
    <phoneticPr fontId="11"/>
  </si>
  <si>
    <t>芝等の地被類緑化区画算入限度の算出</t>
    <rPh sb="0" eb="1">
      <t>シバ</t>
    </rPh>
    <rPh sb="1" eb="2">
      <t>トウ</t>
    </rPh>
    <rPh sb="3" eb="6">
      <t>チヒルイ</t>
    </rPh>
    <rPh sb="6" eb="8">
      <t>リョッカ</t>
    </rPh>
    <rPh sb="8" eb="10">
      <t>クカク</t>
    </rPh>
    <rPh sb="10" eb="12">
      <t>サンニュウ</t>
    </rPh>
    <rPh sb="12" eb="14">
      <t>ゲンド</t>
    </rPh>
    <rPh sb="15" eb="17">
      <t>サンシュツ</t>
    </rPh>
    <phoneticPr fontId="11"/>
  </si>
  <si>
    <t>建物緑化義務に関する確認事項</t>
    <rPh sb="0" eb="2">
      <t>タテモノ</t>
    </rPh>
    <rPh sb="2" eb="4">
      <t>リョッカ</t>
    </rPh>
    <rPh sb="4" eb="6">
      <t>ギム</t>
    </rPh>
    <rPh sb="7" eb="8">
      <t>カン</t>
    </rPh>
    <rPh sb="10" eb="12">
      <t>カクニン</t>
    </rPh>
    <rPh sb="12" eb="14">
      <t>ジコウ</t>
    </rPh>
    <phoneticPr fontId="11"/>
  </si>
  <si>
    <t>A</t>
    <phoneticPr fontId="11"/>
  </si>
  <si>
    <t>[ 13 ]～[ 16 ]合計面積</t>
    <rPh sb="13" eb="15">
      <t>ゴウケイ</t>
    </rPh>
    <rPh sb="15" eb="17">
      <t>メンセキ</t>
    </rPh>
    <phoneticPr fontId="11"/>
  </si>
  <si>
    <t>商業近隣商業地域で行われる建築行為・開発行為か</t>
    <rPh sb="0" eb="2">
      <t>ショウギョウ</t>
    </rPh>
    <rPh sb="2" eb="4">
      <t>キンリン</t>
    </rPh>
    <rPh sb="4" eb="6">
      <t>ショウギョウ</t>
    </rPh>
    <rPh sb="6" eb="8">
      <t>チイキ</t>
    </rPh>
    <rPh sb="9" eb="10">
      <t>オコナ</t>
    </rPh>
    <phoneticPr fontId="11"/>
  </si>
  <si>
    <t>B</t>
    <phoneticPr fontId="11"/>
  </si>
  <si>
    <t>[ 5 ]～[ 16 ]合計面積の30％</t>
    <rPh sb="14" eb="16">
      <t>メンセキ</t>
    </rPh>
    <phoneticPr fontId="11"/>
  </si>
  <si>
    <t>建物緑化基準面積
（商業・近隣商業地域は一部を除き義務）</t>
    <phoneticPr fontId="11"/>
  </si>
  <si>
    <t>建物緑化面積([ 19 ][ 20 ]の合計）≦建物緑化基準面積</t>
    <rPh sb="0" eb="2">
      <t>タテモノ</t>
    </rPh>
    <rPh sb="2" eb="4">
      <t>リョッカ</t>
    </rPh>
    <rPh sb="4" eb="6">
      <t>メンセキ</t>
    </rPh>
    <rPh sb="20" eb="22">
      <t>ゴウケイ</t>
    </rPh>
    <phoneticPr fontId="11"/>
  </si>
  <si>
    <t>必要条件の確認</t>
    <rPh sb="0" eb="2">
      <t>ヒツヨウ</t>
    </rPh>
    <rPh sb="2" eb="4">
      <t>ジョウケン</t>
    </rPh>
    <rPh sb="5" eb="7">
      <t>カクニン</t>
    </rPh>
    <phoneticPr fontId="11"/>
  </si>
  <si>
    <t>基準緑化率（[ 3 ]）≦計画緑化率（[ 23 ]）</t>
    <rPh sb="0" eb="2">
      <t>キジュン</t>
    </rPh>
    <rPh sb="2" eb="4">
      <t>リョッカ</t>
    </rPh>
    <rPh sb="4" eb="5">
      <t>リツ</t>
    </rPh>
    <rPh sb="13" eb="15">
      <t>ケイカク</t>
    </rPh>
    <rPh sb="15" eb="17">
      <t>リョッカ</t>
    </rPh>
    <rPh sb="17" eb="18">
      <t>リツ</t>
    </rPh>
    <phoneticPr fontId="11"/>
  </si>
  <si>
    <t>建物緑化面積（[ 19 ][ 20 ]の合計）≦基準緑化面積（[ 4 ]）の50％</t>
    <rPh sb="0" eb="6">
      <t>タテモノリョッカメンセキ</t>
    </rPh>
    <rPh sb="20" eb="22">
      <t>ゴウケイ</t>
    </rPh>
    <rPh sb="24" eb="26">
      <t>キジュン</t>
    </rPh>
    <rPh sb="26" eb="28">
      <t>リョッカ</t>
    </rPh>
    <rPh sb="28" eb="30">
      <t>メンセキ</t>
    </rPh>
    <phoneticPr fontId="11"/>
  </si>
  <si>
    <t>環境施設算定区画面積([ 21 ])≦計画緑化面積([ 24 ])の25％</t>
    <rPh sb="0" eb="2">
      <t>カンキョウ</t>
    </rPh>
    <rPh sb="2" eb="4">
      <t>シセツ</t>
    </rPh>
    <rPh sb="4" eb="6">
      <t>サンテイ</t>
    </rPh>
    <rPh sb="6" eb="8">
      <t>クカク</t>
    </rPh>
    <rPh sb="8" eb="10">
      <t>メンセキ</t>
    </rPh>
    <rPh sb="19" eb="21">
      <t>ケイカク</t>
    </rPh>
    <rPh sb="21" eb="23">
      <t>リョッカ</t>
    </rPh>
    <rPh sb="23" eb="25">
      <t>メンセキ</t>
    </rPh>
    <phoneticPr fontId="11"/>
  </si>
  <si>
    <t>樹木本数の確認</t>
    <rPh sb="0" eb="2">
      <t>ジュモク</t>
    </rPh>
    <rPh sb="2" eb="4">
      <t>ホンスウ</t>
    </rPh>
    <rPh sb="5" eb="7">
      <t>カクニン</t>
    </rPh>
    <phoneticPr fontId="11"/>
  </si>
  <si>
    <t>計画樹木本数において，高木・中木は最低１本植栽すること</t>
    <rPh sb="0" eb="2">
      <t>ケイカク</t>
    </rPh>
    <rPh sb="2" eb="4">
      <t>ジュモク</t>
    </rPh>
    <rPh sb="4" eb="6">
      <t>ホンスウ</t>
    </rPh>
    <rPh sb="11" eb="13">
      <t>コウボク</t>
    </rPh>
    <rPh sb="14" eb="16">
      <t>チュウボク</t>
    </rPh>
    <rPh sb="17" eb="19">
      <t>サイテイ</t>
    </rPh>
    <rPh sb="20" eb="21">
      <t>ホン</t>
    </rPh>
    <rPh sb="21" eb="23">
      <t>ショクサイ</t>
    </rPh>
    <phoneticPr fontId="11"/>
  </si>
  <si>
    <t>規格</t>
    <rPh sb="0" eb="2">
      <t>キカク</t>
    </rPh>
    <phoneticPr fontId="11"/>
  </si>
  <si>
    <t>樹木緑化面積
に対する割合</t>
    <rPh sb="0" eb="2">
      <t>ジュモク</t>
    </rPh>
    <rPh sb="2" eb="6">
      <t>リョクカメンセキ</t>
    </rPh>
    <rPh sb="8" eb="9">
      <t>タイ</t>
    </rPh>
    <rPh sb="11" eb="13">
      <t>ワリアイ</t>
    </rPh>
    <phoneticPr fontId="11"/>
  </si>
  <si>
    <t>必要樹木本数</t>
    <rPh sb="0" eb="2">
      <t>ヒツヨウ</t>
    </rPh>
    <rPh sb="2" eb="6">
      <t>ジュモクホンスウ</t>
    </rPh>
    <phoneticPr fontId="11"/>
  </si>
  <si>
    <t>計画樹木本数</t>
    <rPh sb="0" eb="2">
      <t>ケイカク</t>
    </rPh>
    <rPh sb="2" eb="4">
      <t>ジュモク</t>
    </rPh>
    <rPh sb="4" eb="6">
      <t>ホンスウ</t>
    </rPh>
    <phoneticPr fontId="11"/>
  </si>
  <si>
    <t>正誤判定</t>
    <rPh sb="0" eb="2">
      <t>セイゴ</t>
    </rPh>
    <rPh sb="2" eb="4">
      <t>ハンテイ</t>
    </rPh>
    <phoneticPr fontId="11"/>
  </si>
  <si>
    <t>高木（H = 2.5m 以上）</t>
    <rPh sb="0" eb="2">
      <t>コウボク</t>
    </rPh>
    <rPh sb="12" eb="14">
      <t>イジョウ</t>
    </rPh>
    <phoneticPr fontId="11"/>
  </si>
  <si>
    <t>2本 / 10㎡</t>
    <rPh sb="1" eb="2">
      <t>ホン</t>
    </rPh>
    <phoneticPr fontId="11"/>
  </si>
  <si>
    <t>本</t>
    <rPh sb="0" eb="1">
      <t>ホン</t>
    </rPh>
    <phoneticPr fontId="11"/>
  </si>
  <si>
    <t>中木（H = 1.5m 以上）</t>
    <rPh sb="0" eb="2">
      <t>チュウボク</t>
    </rPh>
    <rPh sb="12" eb="14">
      <t>イジョウ</t>
    </rPh>
    <phoneticPr fontId="11"/>
  </si>
  <si>
    <t>4本 / 10㎡</t>
    <rPh sb="1" eb="2">
      <t>ホン</t>
    </rPh>
    <phoneticPr fontId="11"/>
  </si>
  <si>
    <t>低木（H = 0.5m 以上）</t>
    <rPh sb="0" eb="2">
      <t>テイボク</t>
    </rPh>
    <rPh sb="12" eb="14">
      <t>イジョウ</t>
    </rPh>
    <phoneticPr fontId="11"/>
  </si>
  <si>
    <t>6本 / 10㎡</t>
    <rPh sb="1" eb="2">
      <t>ホン</t>
    </rPh>
    <phoneticPr fontId="11"/>
  </si>
  <si>
    <t>樹木緑化面積[ 6 ]，[ 12 ]</t>
    <rPh sb="0" eb="2">
      <t>ジュモク</t>
    </rPh>
    <rPh sb="2" eb="4">
      <t>リョクカ</t>
    </rPh>
    <rPh sb="4" eb="6">
      <t>メンセキ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</si>
</sst>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9" fillId="0" borderId="0"/>
  </cellStyleXfs>
  <cellXfs count="178">
    <xf numFmtId="0" fontId="0" fillId="0" borderId="0" xfId="0"/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6" fillId="0" borderId="2" xfId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/>
    </xf>
    <xf numFmtId="0" fontId="6" fillId="0" borderId="3" xfId="1" applyFont="1" applyBorder="1">
      <alignment vertical="center"/>
    </xf>
    <xf numFmtId="0" fontId="6" fillId="0" borderId="9" xfId="1" applyFont="1" applyBorder="1">
      <alignment vertical="center"/>
    </xf>
    <xf numFmtId="0" fontId="6" fillId="0" borderId="0" xfId="1" applyFont="1" applyBorder="1">
      <alignment vertical="center"/>
    </xf>
    <xf numFmtId="0" fontId="2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top"/>
    </xf>
    <xf numFmtId="0" fontId="2" fillId="0" borderId="11" xfId="1" applyFont="1" applyBorder="1" applyAlignment="1">
      <alignment horizontal="right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6" fillId="0" borderId="13" xfId="1" applyFont="1" applyBorder="1">
      <alignment vertical="center"/>
    </xf>
    <xf numFmtId="0" fontId="7" fillId="0" borderId="11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/>
    </xf>
    <xf numFmtId="0" fontId="6" fillId="0" borderId="6" xfId="1" applyFont="1" applyBorder="1">
      <alignment vertical="center"/>
    </xf>
    <xf numFmtId="0" fontId="7" fillId="0" borderId="13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right" vertical="center"/>
    </xf>
    <xf numFmtId="0" fontId="6" fillId="0" borderId="4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14" xfId="1" applyFont="1" applyBorder="1">
      <alignment vertical="center"/>
    </xf>
    <xf numFmtId="0" fontId="2" fillId="0" borderId="5" xfId="1" applyFont="1" applyBorder="1" applyAlignment="1">
      <alignment horizontal="center" vertical="center"/>
    </xf>
    <xf numFmtId="0" fontId="6" fillId="0" borderId="12" xfId="1" applyFont="1" applyBorder="1" applyAlignment="1">
      <alignment horizontal="right" vertical="center"/>
    </xf>
    <xf numFmtId="0" fontId="6" fillId="0" borderId="14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9" fillId="2" borderId="0" xfId="2" applyFont="1" applyFill="1"/>
    <xf numFmtId="0" fontId="9" fillId="2" borderId="0" xfId="2" applyFont="1" applyFill="1" applyAlignment="1">
      <alignment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21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176" fontId="12" fillId="3" borderId="2" xfId="2" applyNumberFormat="1" applyFont="1" applyFill="1" applyBorder="1" applyAlignment="1">
      <alignment horizontal="center" vertical="center"/>
    </xf>
    <xf numFmtId="176" fontId="12" fillId="2" borderId="2" xfId="2" applyNumberFormat="1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26" xfId="2" applyFont="1" applyFill="1" applyBorder="1" applyAlignment="1">
      <alignment horizontal="center" vertical="center"/>
    </xf>
    <xf numFmtId="0" fontId="12" fillId="2" borderId="28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left"/>
    </xf>
    <xf numFmtId="0" fontId="12" fillId="2" borderId="0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vertical="center"/>
    </xf>
    <xf numFmtId="0" fontId="9" fillId="2" borderId="16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vertical="center"/>
    </xf>
    <xf numFmtId="0" fontId="9" fillId="2" borderId="20" xfId="2" applyFont="1" applyFill="1" applyBorder="1" applyAlignment="1">
      <alignment horizontal="center" vertical="center"/>
    </xf>
    <xf numFmtId="0" fontId="12" fillId="2" borderId="21" xfId="2" applyFont="1" applyFill="1" applyBorder="1" applyAlignment="1">
      <alignment vertical="center"/>
    </xf>
    <xf numFmtId="177" fontId="9" fillId="2" borderId="2" xfId="2" applyNumberFormat="1" applyFont="1" applyFill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/>
    </xf>
    <xf numFmtId="0" fontId="9" fillId="2" borderId="0" xfId="2" applyFont="1" applyFill="1" applyBorder="1"/>
    <xf numFmtId="0" fontId="9" fillId="2" borderId="19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left" vertical="center"/>
    </xf>
    <xf numFmtId="0" fontId="9" fillId="2" borderId="28" xfId="2" applyFont="1" applyFill="1" applyBorder="1" applyAlignment="1">
      <alignment horizontal="center" vertical="center"/>
    </xf>
    <xf numFmtId="0" fontId="13" fillId="2" borderId="0" xfId="2" applyFont="1" applyFill="1" applyAlignment="1"/>
    <xf numFmtId="0" fontId="9" fillId="2" borderId="2" xfId="2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vertical="distributed" textRotation="255" indent="1"/>
    </xf>
    <xf numFmtId="0" fontId="6" fillId="0" borderId="6" xfId="1" applyFont="1" applyBorder="1" applyAlignment="1">
      <alignment vertical="distributed" textRotation="255" indent="1"/>
    </xf>
    <xf numFmtId="0" fontId="6" fillId="0" borderId="13" xfId="1" applyFont="1" applyBorder="1" applyAlignment="1">
      <alignment vertical="distributed" textRotation="255" indent="1"/>
    </xf>
    <xf numFmtId="0" fontId="2" fillId="0" borderId="4" xfId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6" xfId="1" applyFont="1" applyBorder="1" applyAlignment="1">
      <alignment vertical="distributed" textRotation="255" indent="1"/>
    </xf>
    <xf numFmtId="0" fontId="2" fillId="0" borderId="13" xfId="1" applyFont="1" applyBorder="1" applyAlignment="1">
      <alignment vertical="distributed" textRotation="255" indent="1"/>
    </xf>
    <xf numFmtId="0" fontId="2" fillId="0" borderId="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12" fillId="2" borderId="3" xfId="2" applyFont="1" applyFill="1" applyBorder="1" applyAlignment="1">
      <alignment vertical="center" shrinkToFit="1"/>
    </xf>
    <xf numFmtId="0" fontId="12" fillId="2" borderId="4" xfId="2" applyFont="1" applyFill="1" applyBorder="1" applyAlignment="1">
      <alignment vertical="center" shrinkToFit="1"/>
    </xf>
    <xf numFmtId="0" fontId="12" fillId="2" borderId="5" xfId="2" applyFont="1" applyFill="1" applyBorder="1" applyAlignment="1">
      <alignment vertical="center" shrinkToFit="1"/>
    </xf>
    <xf numFmtId="0" fontId="9" fillId="2" borderId="3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24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horizontal="center" vertical="center"/>
    </xf>
    <xf numFmtId="0" fontId="9" fillId="2" borderId="12" xfId="2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horizontal="center"/>
    </xf>
    <xf numFmtId="0" fontId="9" fillId="2" borderId="14" xfId="2" applyFont="1" applyFill="1" applyBorder="1" applyAlignment="1">
      <alignment horizontal="center" shrinkToFit="1"/>
    </xf>
    <xf numFmtId="0" fontId="9" fillId="3" borderId="17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left" vertical="center" shrinkToFit="1"/>
    </xf>
    <xf numFmtId="177" fontId="12" fillId="2" borderId="2" xfId="2" applyNumberFormat="1" applyFont="1" applyFill="1" applyBorder="1" applyAlignment="1">
      <alignment horizontal="center" vertical="center"/>
    </xf>
    <xf numFmtId="0" fontId="9" fillId="2" borderId="20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 vertical="center" wrapText="1"/>
    </xf>
    <xf numFmtId="0" fontId="12" fillId="2" borderId="29" xfId="2" applyFont="1" applyFill="1" applyBorder="1" applyAlignment="1">
      <alignment horizontal="center" vertical="center"/>
    </xf>
    <xf numFmtId="0" fontId="12" fillId="2" borderId="30" xfId="2" applyFont="1" applyFill="1" applyBorder="1" applyAlignment="1">
      <alignment horizontal="center" vertical="center"/>
    </xf>
    <xf numFmtId="0" fontId="12" fillId="2" borderId="31" xfId="2" applyFont="1" applyFill="1" applyBorder="1" applyAlignment="1">
      <alignment horizontal="center" vertical="center"/>
    </xf>
    <xf numFmtId="0" fontId="9" fillId="2" borderId="32" xfId="2" applyFont="1" applyFill="1" applyBorder="1" applyAlignment="1">
      <alignment horizontal="left" vertical="center" shrinkToFit="1"/>
    </xf>
    <xf numFmtId="0" fontId="9" fillId="2" borderId="26" xfId="2" applyFont="1" applyFill="1" applyBorder="1" applyAlignment="1">
      <alignment horizontal="left" vertical="center" shrinkToFit="1"/>
    </xf>
    <xf numFmtId="0" fontId="9" fillId="2" borderId="26" xfId="2" applyFont="1" applyFill="1" applyBorder="1" applyAlignment="1">
      <alignment horizontal="center" vertical="center"/>
    </xf>
    <xf numFmtId="0" fontId="9" fillId="2" borderId="28" xfId="2" applyFont="1" applyFill="1" applyBorder="1" applyAlignment="1">
      <alignment horizontal="center" vertical="center"/>
    </xf>
    <xf numFmtId="0" fontId="12" fillId="2" borderId="33" xfId="2" applyFont="1" applyFill="1" applyBorder="1" applyAlignment="1">
      <alignment horizontal="left"/>
    </xf>
    <xf numFmtId="0" fontId="9" fillId="2" borderId="0" xfId="2" applyFont="1" applyFill="1" applyBorder="1" applyAlignment="1">
      <alignment horizontal="left" vertical="center"/>
    </xf>
    <xf numFmtId="0" fontId="9" fillId="2" borderId="16" xfId="2" applyFont="1" applyFill="1" applyBorder="1" applyAlignment="1">
      <alignment horizontal="left" vertical="center"/>
    </xf>
    <xf numFmtId="0" fontId="9" fillId="2" borderId="17" xfId="2" applyFont="1" applyFill="1" applyBorder="1" applyAlignment="1">
      <alignment horizontal="left" vertical="center"/>
    </xf>
    <xf numFmtId="0" fontId="12" fillId="2" borderId="20" xfId="2" applyFont="1" applyFill="1" applyBorder="1" applyAlignment="1">
      <alignment horizontal="left" vertical="center"/>
    </xf>
    <xf numFmtId="0" fontId="12" fillId="2" borderId="2" xfId="2" applyFont="1" applyFill="1" applyBorder="1" applyAlignment="1">
      <alignment horizontal="left" vertical="center"/>
    </xf>
    <xf numFmtId="0" fontId="12" fillId="2" borderId="32" xfId="2" applyFont="1" applyFill="1" applyBorder="1" applyAlignment="1">
      <alignment horizontal="left" vertical="center"/>
    </xf>
    <xf numFmtId="0" fontId="12" fillId="2" borderId="26" xfId="2" applyFont="1" applyFill="1" applyBorder="1" applyAlignment="1">
      <alignment horizontal="left" vertical="center"/>
    </xf>
    <xf numFmtId="0" fontId="12" fillId="2" borderId="2" xfId="2" applyFont="1" applyFill="1" applyBorder="1" applyAlignment="1">
      <alignment vertical="center"/>
    </xf>
    <xf numFmtId="0" fontId="12" fillId="2" borderId="3" xfId="2" applyFont="1" applyFill="1" applyBorder="1" applyAlignment="1">
      <alignment vertical="center"/>
    </xf>
    <xf numFmtId="176" fontId="9" fillId="2" borderId="2" xfId="2" applyNumberFormat="1" applyFont="1" applyFill="1" applyBorder="1" applyAlignment="1">
      <alignment horizontal="center" vertical="center"/>
    </xf>
    <xf numFmtId="0" fontId="12" fillId="2" borderId="26" xfId="2" applyFont="1" applyFill="1" applyBorder="1" applyAlignment="1">
      <alignment vertical="center"/>
    </xf>
    <xf numFmtId="0" fontId="12" fillId="2" borderId="27" xfId="2" applyFont="1" applyFill="1" applyBorder="1" applyAlignment="1">
      <alignment vertical="center"/>
    </xf>
    <xf numFmtId="176" fontId="9" fillId="2" borderId="26" xfId="2" applyNumberFormat="1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left" vertical="center"/>
    </xf>
    <xf numFmtId="177" fontId="12" fillId="2" borderId="17" xfId="2" applyNumberFormat="1" applyFont="1" applyFill="1" applyBorder="1" applyAlignment="1">
      <alignment horizontal="center" vertical="center"/>
    </xf>
    <xf numFmtId="0" fontId="9" fillId="2" borderId="16" xfId="2" applyFont="1" applyFill="1" applyBorder="1" applyAlignment="1">
      <alignment horizontal="left" vertical="center" wrapText="1"/>
    </xf>
    <xf numFmtId="0" fontId="9" fillId="2" borderId="17" xfId="2" applyFont="1" applyFill="1" applyBorder="1" applyAlignment="1">
      <alignment horizontal="left" vertical="center" wrapText="1"/>
    </xf>
    <xf numFmtId="0" fontId="12" fillId="2" borderId="21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left" vertical="center"/>
    </xf>
    <xf numFmtId="0" fontId="12" fillId="2" borderId="14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0" fontId="12" fillId="2" borderId="2" xfId="2" applyFont="1" applyFill="1" applyBorder="1" applyAlignment="1">
      <alignment horizontal="center" vertical="center"/>
    </xf>
    <xf numFmtId="176" fontId="9" fillId="3" borderId="2" xfId="2" applyNumberFormat="1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 wrapText="1"/>
    </xf>
    <xf numFmtId="0" fontId="12" fillId="2" borderId="24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11" xfId="2" applyFont="1" applyFill="1" applyBorder="1" applyAlignment="1">
      <alignment horizontal="center" vertical="center" wrapText="1"/>
    </xf>
    <xf numFmtId="0" fontId="12" fillId="2" borderId="14" xfId="2" applyFont="1" applyFill="1" applyBorder="1" applyAlignment="1">
      <alignment horizontal="center" vertical="center" wrapText="1"/>
    </xf>
    <xf numFmtId="0" fontId="12" fillId="2" borderId="12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left" vertical="center"/>
    </xf>
    <xf numFmtId="0" fontId="12" fillId="2" borderId="4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176" fontId="12" fillId="2" borderId="2" xfId="2" applyNumberFormat="1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textRotation="255"/>
    </xf>
    <xf numFmtId="0" fontId="12" fillId="2" borderId="4" xfId="2" applyFont="1" applyFill="1" applyBorder="1" applyAlignment="1">
      <alignment vertical="center"/>
    </xf>
    <xf numFmtId="0" fontId="12" fillId="2" borderId="3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left" vertical="center" wrapText="1"/>
    </xf>
    <xf numFmtId="0" fontId="12" fillId="2" borderId="5" xfId="2" applyFont="1" applyFill="1" applyBorder="1" applyAlignment="1">
      <alignment horizontal="left" vertical="center" wrapText="1"/>
    </xf>
    <xf numFmtId="176" fontId="12" fillId="3" borderId="2" xfId="2" applyNumberFormat="1" applyFont="1" applyFill="1" applyBorder="1" applyAlignment="1">
      <alignment horizontal="center" vertical="center"/>
    </xf>
    <xf numFmtId="176" fontId="12" fillId="0" borderId="2" xfId="2" applyNumberFormat="1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 textRotation="255"/>
    </xf>
    <xf numFmtId="0" fontId="12" fillId="2" borderId="23" xfId="2" applyFont="1" applyFill="1" applyBorder="1" applyAlignment="1">
      <alignment horizontal="center" vertical="center" textRotation="255"/>
    </xf>
    <xf numFmtId="0" fontId="12" fillId="2" borderId="25" xfId="2" applyFont="1" applyFill="1" applyBorder="1" applyAlignment="1">
      <alignment horizontal="center" vertical="center" textRotation="255"/>
    </xf>
    <xf numFmtId="0" fontId="12" fillId="2" borderId="1" xfId="2" applyFont="1" applyFill="1" applyBorder="1" applyAlignment="1">
      <alignment horizontal="center" vertical="center" textRotation="255"/>
    </xf>
    <xf numFmtId="0" fontId="12" fillId="2" borderId="6" xfId="2" applyFont="1" applyFill="1" applyBorder="1" applyAlignment="1">
      <alignment horizontal="center" vertical="center" textRotation="255"/>
    </xf>
    <xf numFmtId="0" fontId="12" fillId="2" borderId="13" xfId="2" applyFont="1" applyFill="1" applyBorder="1" applyAlignment="1">
      <alignment horizontal="center" vertical="center" textRotation="255"/>
    </xf>
    <xf numFmtId="0" fontId="12" fillId="2" borderId="11" xfId="2" applyFont="1" applyFill="1" applyBorder="1" applyAlignment="1">
      <alignment horizontal="left" vertical="center" wrapText="1"/>
    </xf>
    <xf numFmtId="0" fontId="12" fillId="2" borderId="14" xfId="2" applyFont="1" applyFill="1" applyBorder="1" applyAlignment="1">
      <alignment horizontal="left" vertical="center" wrapText="1"/>
    </xf>
    <xf numFmtId="0" fontId="12" fillId="2" borderId="12" xfId="2" applyFont="1" applyFill="1" applyBorder="1" applyAlignment="1">
      <alignment horizontal="left" vertical="center" wrapText="1"/>
    </xf>
    <xf numFmtId="0" fontId="12" fillId="2" borderId="3" xfId="2" applyFont="1" applyFill="1" applyBorder="1" applyAlignment="1">
      <alignment vertical="center" wrapText="1"/>
    </xf>
    <xf numFmtId="0" fontId="12" fillId="2" borderId="4" xfId="2" applyFont="1" applyFill="1" applyBorder="1" applyAlignment="1">
      <alignment vertical="center" wrapText="1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76" fontId="12" fillId="3" borderId="2" xfId="2" applyNumberFormat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0" fontId="9" fillId="3" borderId="0" xfId="2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12" fillId="2" borderId="17" xfId="2" applyFont="1" applyFill="1" applyBorder="1" applyAlignment="1">
      <alignment vertical="center"/>
    </xf>
    <xf numFmtId="0" fontId="12" fillId="2" borderId="18" xfId="2" applyFont="1" applyFill="1" applyBorder="1" applyAlignment="1">
      <alignment vertical="center"/>
    </xf>
    <xf numFmtId="176" fontId="12" fillId="3" borderId="17" xfId="2" applyNumberFormat="1" applyFont="1" applyFill="1" applyBorder="1" applyAlignment="1">
      <alignment horizontal="center" vertical="center"/>
    </xf>
    <xf numFmtId="176" fontId="9" fillId="2" borderId="14" xfId="2" applyNumberFormat="1" applyFont="1" applyFill="1" applyBorder="1" applyAlignment="1">
      <alignment horizontal="center"/>
    </xf>
  </cellXfs>
  <cellStyles count="3">
    <cellStyle name="標準" xfId="0" builtinId="0"/>
    <cellStyle name="標準 2" xfId="2"/>
    <cellStyle name="標準_緑化協定2006.5.26" xfId="1"/>
  </cellStyles>
  <dxfs count="3">
    <dxf>
      <font>
        <color theme="0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</xdr:row>
      <xdr:rowOff>0</xdr:rowOff>
    </xdr:from>
    <xdr:ext cx="6286499" cy="2667000"/>
    <xdr:sp macro="" textlink="">
      <xdr:nvSpPr>
        <xdr:cNvPr id="2" name="テキスト ボックス 1"/>
        <xdr:cNvSpPr txBox="1"/>
      </xdr:nvSpPr>
      <xdr:spPr>
        <a:xfrm>
          <a:off x="7210425" y="571500"/>
          <a:ext cx="6286499" cy="26670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3600"/>
            <a:t>※</a:t>
          </a:r>
          <a:r>
            <a:rPr kumimoji="1" lang="ja-JP" altLang="en-US" sz="3600"/>
            <a:t>植栽内訳書によらない</a:t>
          </a:r>
          <a:endParaRPr kumimoji="1" lang="en-US" altLang="ja-JP" sz="3600"/>
        </a:p>
        <a:p>
          <a:r>
            <a:rPr kumimoji="1" lang="ja-JP" altLang="en-US" sz="3600"/>
            <a:t>場合は別シートの緑化率等の</a:t>
          </a:r>
          <a:endParaRPr kumimoji="1" lang="en-US" altLang="ja-JP" sz="3600"/>
        </a:p>
        <a:p>
          <a:r>
            <a:rPr kumimoji="1" lang="ja-JP" altLang="en-US" sz="3600"/>
            <a:t>確認表（関数あり）を添付して</a:t>
          </a:r>
          <a:endParaRPr kumimoji="1" lang="en-US" altLang="ja-JP" sz="3600"/>
        </a:p>
        <a:p>
          <a:r>
            <a:rPr kumimoji="1" lang="ja-JP" altLang="en-US" sz="3600"/>
            <a:t>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30"/>
  <sheetViews>
    <sheetView tabSelected="1" zoomScaleNormal="100" workbookViewId="0">
      <selection activeCell="J1" sqref="J1"/>
    </sheetView>
  </sheetViews>
  <sheetFormatPr defaultRowHeight="13.5" x14ac:dyDescent="0.15"/>
  <cols>
    <col min="1" max="1" width="5.375" style="3" customWidth="1"/>
    <col min="2" max="2" width="19.625" style="3" customWidth="1"/>
    <col min="3" max="3" width="15.625" style="3" customWidth="1"/>
    <col min="4" max="4" width="6.125" style="3" customWidth="1"/>
    <col min="5" max="5" width="3.125" style="3" customWidth="1"/>
    <col min="6" max="6" width="15.625" style="3" customWidth="1"/>
    <col min="7" max="7" width="6.875" style="3" customWidth="1"/>
    <col min="8" max="8" width="2.875" style="3" customWidth="1"/>
    <col min="9" max="9" width="5.625" style="3" customWidth="1"/>
    <col min="10" max="10" width="4.75" style="3" customWidth="1"/>
    <col min="11" max="16384" width="9" style="3"/>
  </cols>
  <sheetData>
    <row r="1" spans="1:10" ht="23.1" customHeight="1" x14ac:dyDescent="0.15">
      <c r="A1" s="1" t="s">
        <v>36</v>
      </c>
      <c r="B1" s="2"/>
      <c r="C1" s="2"/>
      <c r="D1" s="2"/>
    </row>
    <row r="2" spans="1:10" ht="23.1" customHeight="1" x14ac:dyDescent="0.1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26.25" customHeight="1" x14ac:dyDescent="0.15">
      <c r="A3" s="63" t="s">
        <v>1</v>
      </c>
      <c r="B3" s="4"/>
      <c r="C3" s="5" t="s">
        <v>2</v>
      </c>
      <c r="D3" s="6" t="s">
        <v>3</v>
      </c>
      <c r="E3" s="7"/>
      <c r="F3" s="5" t="s">
        <v>2</v>
      </c>
      <c r="G3" s="8" t="s">
        <v>3</v>
      </c>
      <c r="H3" s="8"/>
      <c r="I3" s="66" t="s">
        <v>4</v>
      </c>
      <c r="J3" s="67"/>
    </row>
    <row r="4" spans="1:10" ht="26.25" customHeight="1" x14ac:dyDescent="0.15">
      <c r="A4" s="64"/>
      <c r="B4" s="9" t="s">
        <v>5</v>
      </c>
      <c r="C4" s="4"/>
      <c r="D4" s="68"/>
      <c r="E4" s="69"/>
      <c r="F4" s="10"/>
      <c r="G4" s="70"/>
      <c r="H4" s="70"/>
      <c r="I4" s="71" t="s">
        <v>5</v>
      </c>
      <c r="J4" s="72"/>
    </row>
    <row r="5" spans="1:10" ht="26.25" customHeight="1" x14ac:dyDescent="0.15">
      <c r="A5" s="64"/>
      <c r="B5" s="11"/>
      <c r="C5" s="4"/>
      <c r="D5" s="68"/>
      <c r="E5" s="69"/>
      <c r="F5" s="10"/>
      <c r="G5" s="70"/>
      <c r="H5" s="70"/>
      <c r="I5" s="12"/>
      <c r="J5" s="13"/>
    </row>
    <row r="6" spans="1:10" ht="26.25" customHeight="1" x14ac:dyDescent="0.15">
      <c r="A6" s="64"/>
      <c r="B6" s="14" t="s">
        <v>6</v>
      </c>
      <c r="C6" s="4"/>
      <c r="D6" s="68"/>
      <c r="E6" s="69"/>
      <c r="F6" s="10"/>
      <c r="G6" s="70"/>
      <c r="H6" s="70"/>
      <c r="I6" s="15">
        <f>D4+D5+D6+G4+G5+G6</f>
        <v>0</v>
      </c>
      <c r="J6" s="16" t="s">
        <v>7</v>
      </c>
    </row>
    <row r="7" spans="1:10" ht="26.25" customHeight="1" x14ac:dyDescent="0.15">
      <c r="A7" s="64"/>
      <c r="B7" s="17" t="s">
        <v>8</v>
      </c>
      <c r="C7" s="18"/>
      <c r="D7" s="68"/>
      <c r="E7" s="69"/>
      <c r="F7" s="10"/>
      <c r="G7" s="70"/>
      <c r="H7" s="70"/>
      <c r="I7" s="71" t="s">
        <v>8</v>
      </c>
      <c r="J7" s="72"/>
    </row>
    <row r="8" spans="1:10" ht="26.25" customHeight="1" x14ac:dyDescent="0.15">
      <c r="A8" s="64"/>
      <c r="B8" s="11"/>
      <c r="C8" s="4"/>
      <c r="D8" s="68"/>
      <c r="E8" s="69"/>
      <c r="F8" s="10"/>
      <c r="G8" s="70"/>
      <c r="H8" s="70"/>
      <c r="I8" s="12"/>
      <c r="J8" s="13"/>
    </row>
    <row r="9" spans="1:10" ht="26.25" customHeight="1" x14ac:dyDescent="0.15">
      <c r="A9" s="64"/>
      <c r="B9" s="19" t="s">
        <v>9</v>
      </c>
      <c r="C9" s="4"/>
      <c r="D9" s="68"/>
      <c r="E9" s="69"/>
      <c r="F9" s="10"/>
      <c r="G9" s="70"/>
      <c r="H9" s="70"/>
      <c r="I9" s="15">
        <f>D7+D8+D9+G7+G8+G9</f>
        <v>0</v>
      </c>
      <c r="J9" s="16" t="s">
        <v>7</v>
      </c>
    </row>
    <row r="10" spans="1:10" ht="26.25" customHeight="1" x14ac:dyDescent="0.15">
      <c r="A10" s="64"/>
      <c r="B10" s="20" t="s">
        <v>10</v>
      </c>
      <c r="C10" s="18"/>
      <c r="D10" s="68"/>
      <c r="E10" s="69"/>
      <c r="F10" s="10"/>
      <c r="G10" s="70"/>
      <c r="H10" s="70"/>
      <c r="I10" s="71" t="s">
        <v>10</v>
      </c>
      <c r="J10" s="72"/>
    </row>
    <row r="11" spans="1:10" ht="26.25" customHeight="1" x14ac:dyDescent="0.15">
      <c r="A11" s="64"/>
      <c r="B11" s="21"/>
      <c r="C11" s="4"/>
      <c r="D11" s="68"/>
      <c r="E11" s="69"/>
      <c r="F11" s="10"/>
      <c r="G11" s="70"/>
      <c r="H11" s="70"/>
      <c r="I11" s="12"/>
      <c r="J11" s="13"/>
    </row>
    <row r="12" spans="1:10" ht="26.25" customHeight="1" x14ac:dyDescent="0.15">
      <c r="A12" s="64"/>
      <c r="B12" s="22" t="s">
        <v>11</v>
      </c>
      <c r="C12" s="4"/>
      <c r="D12" s="68"/>
      <c r="E12" s="69"/>
      <c r="F12" s="10"/>
      <c r="G12" s="70"/>
      <c r="H12" s="70"/>
      <c r="I12" s="15">
        <f>D10+D11+D12+G10+G11+G12</f>
        <v>0</v>
      </c>
      <c r="J12" s="16" t="s">
        <v>7</v>
      </c>
    </row>
    <row r="13" spans="1:10" ht="26.25" customHeight="1" x14ac:dyDescent="0.15">
      <c r="A13" s="65"/>
      <c r="B13" s="74" t="s">
        <v>12</v>
      </c>
      <c r="C13" s="75"/>
      <c r="D13" s="75"/>
      <c r="E13" s="75"/>
      <c r="F13" s="75"/>
      <c r="G13" s="75"/>
      <c r="H13" s="75"/>
      <c r="I13" s="23">
        <f>SUM(I6:I12)</f>
        <v>0</v>
      </c>
      <c r="J13" s="16" t="s">
        <v>7</v>
      </c>
    </row>
    <row r="14" spans="1:10" ht="26.25" customHeight="1" x14ac:dyDescent="0.15">
      <c r="A14" s="63" t="s">
        <v>13</v>
      </c>
      <c r="B14" s="9" t="s">
        <v>5</v>
      </c>
      <c r="C14" s="4"/>
      <c r="D14" s="10"/>
      <c r="E14" s="24"/>
      <c r="F14" s="4"/>
      <c r="G14" s="10"/>
      <c r="H14" s="24"/>
      <c r="I14" s="71" t="s">
        <v>5</v>
      </c>
      <c r="J14" s="72"/>
    </row>
    <row r="15" spans="1:10" ht="26.25" customHeight="1" x14ac:dyDescent="0.15">
      <c r="A15" s="76"/>
      <c r="B15" s="11"/>
      <c r="C15" s="4"/>
      <c r="D15" s="10"/>
      <c r="E15" s="24"/>
      <c r="F15" s="4"/>
      <c r="G15" s="10"/>
      <c r="H15" s="24"/>
      <c r="I15" s="11"/>
      <c r="J15" s="13"/>
    </row>
    <row r="16" spans="1:10" ht="26.25" customHeight="1" x14ac:dyDescent="0.15">
      <c r="A16" s="76"/>
      <c r="B16" s="19" t="s">
        <v>14</v>
      </c>
      <c r="C16" s="4"/>
      <c r="D16" s="10"/>
      <c r="E16" s="24"/>
      <c r="F16" s="4"/>
      <c r="G16" s="10"/>
      <c r="H16" s="24"/>
      <c r="I16" s="15">
        <f>D14+D15+D16+G14+G15+G16</f>
        <v>0</v>
      </c>
      <c r="J16" s="16" t="s">
        <v>7</v>
      </c>
    </row>
    <row r="17" spans="1:10" ht="26.25" customHeight="1" x14ac:dyDescent="0.15">
      <c r="A17" s="76"/>
      <c r="B17" s="17" t="s">
        <v>8</v>
      </c>
      <c r="C17" s="18"/>
      <c r="D17" s="25"/>
      <c r="E17" s="26"/>
      <c r="F17" s="18"/>
      <c r="G17" s="25"/>
      <c r="H17" s="26"/>
      <c r="I17" s="71" t="s">
        <v>8</v>
      </c>
      <c r="J17" s="72"/>
    </row>
    <row r="18" spans="1:10" ht="26.25" customHeight="1" x14ac:dyDescent="0.15">
      <c r="A18" s="76"/>
      <c r="B18" s="11"/>
      <c r="C18" s="4"/>
      <c r="D18" s="10"/>
      <c r="E18" s="24"/>
      <c r="F18" s="4"/>
      <c r="G18" s="10"/>
      <c r="H18" s="24"/>
      <c r="I18" s="11"/>
      <c r="J18" s="13"/>
    </row>
    <row r="19" spans="1:10" ht="26.25" customHeight="1" x14ac:dyDescent="0.15">
      <c r="A19" s="76"/>
      <c r="B19" s="22" t="s">
        <v>9</v>
      </c>
      <c r="C19" s="4"/>
      <c r="D19" s="10"/>
      <c r="E19" s="24"/>
      <c r="F19" s="4"/>
      <c r="G19" s="10"/>
      <c r="H19" s="24"/>
      <c r="I19" s="15">
        <f>D17+D18+D19+G17+G18+G19</f>
        <v>0</v>
      </c>
      <c r="J19" s="16" t="s">
        <v>7</v>
      </c>
    </row>
    <row r="20" spans="1:10" ht="26.25" customHeight="1" x14ac:dyDescent="0.15">
      <c r="A20" s="76"/>
      <c r="B20" s="20" t="s">
        <v>10</v>
      </c>
      <c r="C20" s="18"/>
      <c r="D20" s="25"/>
      <c r="E20" s="26"/>
      <c r="F20" s="18"/>
      <c r="G20" s="25"/>
      <c r="H20" s="26"/>
      <c r="I20" s="71" t="s">
        <v>10</v>
      </c>
      <c r="J20" s="72"/>
    </row>
    <row r="21" spans="1:10" ht="26.25" customHeight="1" x14ac:dyDescent="0.15">
      <c r="A21" s="76"/>
      <c r="B21" s="21"/>
      <c r="C21" s="4"/>
      <c r="D21" s="10"/>
      <c r="E21" s="24"/>
      <c r="F21" s="4"/>
      <c r="G21" s="10"/>
      <c r="H21" s="24"/>
      <c r="I21" s="11"/>
      <c r="J21" s="13"/>
    </row>
    <row r="22" spans="1:10" ht="26.25" customHeight="1" x14ac:dyDescent="0.15">
      <c r="A22" s="76"/>
      <c r="B22" s="22" t="s">
        <v>11</v>
      </c>
      <c r="C22" s="4"/>
      <c r="D22" s="10"/>
      <c r="E22" s="24"/>
      <c r="F22" s="4"/>
      <c r="G22" s="10"/>
      <c r="H22" s="24"/>
      <c r="I22" s="15">
        <f>D20+D21+D22+G20+G21+G22</f>
        <v>0</v>
      </c>
      <c r="J22" s="16" t="s">
        <v>7</v>
      </c>
    </row>
    <row r="23" spans="1:10" ht="26.25" customHeight="1" x14ac:dyDescent="0.15">
      <c r="A23" s="77"/>
      <c r="B23" s="75" t="s">
        <v>15</v>
      </c>
      <c r="C23" s="75"/>
      <c r="D23" s="75"/>
      <c r="E23" s="75"/>
      <c r="F23" s="75"/>
      <c r="G23" s="75"/>
      <c r="H23" s="75"/>
      <c r="I23" s="15">
        <f>SUM(I16:I22)</f>
        <v>0</v>
      </c>
      <c r="J23" s="16" t="s">
        <v>7</v>
      </c>
    </row>
    <row r="24" spans="1:10" ht="26.25" customHeight="1" x14ac:dyDescent="0.15">
      <c r="A24" s="78" t="s">
        <v>16</v>
      </c>
      <c r="B24" s="66"/>
      <c r="C24" s="66"/>
      <c r="D24" s="66"/>
      <c r="E24" s="66"/>
      <c r="F24" s="66"/>
      <c r="G24" s="66"/>
      <c r="H24" s="66"/>
      <c r="I24" s="23">
        <f>I13+I23</f>
        <v>0</v>
      </c>
      <c r="J24" s="27" t="s">
        <v>7</v>
      </c>
    </row>
    <row r="25" spans="1:10" ht="26.25" customHeight="1" x14ac:dyDescent="0.15">
      <c r="A25" s="79" t="s">
        <v>17</v>
      </c>
      <c r="B25" s="74"/>
      <c r="C25" s="15"/>
      <c r="D25" s="26"/>
      <c r="E25" s="28" t="s">
        <v>18</v>
      </c>
      <c r="F25" s="80" t="s">
        <v>19</v>
      </c>
      <c r="G25" s="80"/>
      <c r="H25" s="74"/>
      <c r="I25" s="15"/>
      <c r="J25" s="16" t="s">
        <v>20</v>
      </c>
    </row>
    <row r="26" spans="1:10" ht="26.25" customHeight="1" x14ac:dyDescent="0.15">
      <c r="A26" s="79" t="s">
        <v>21</v>
      </c>
      <c r="B26" s="79"/>
      <c r="C26" s="25"/>
      <c r="D26" s="26"/>
      <c r="E26" s="26"/>
      <c r="F26" s="26"/>
      <c r="G26" s="26"/>
      <c r="H26" s="29" t="s">
        <v>22</v>
      </c>
      <c r="I26" s="26"/>
      <c r="J26" s="30"/>
    </row>
    <row r="27" spans="1:10" ht="26.25" customHeight="1" x14ac:dyDescent="0.15">
      <c r="A27" s="73" t="s">
        <v>23</v>
      </c>
      <c r="B27" s="73"/>
      <c r="C27" s="10"/>
      <c r="D27" s="24"/>
      <c r="E27" s="24"/>
      <c r="F27" s="24"/>
      <c r="G27" s="24"/>
      <c r="H27" s="24"/>
      <c r="I27" s="24"/>
      <c r="J27" s="31"/>
    </row>
    <row r="28" spans="1:10" ht="26.25" customHeight="1" x14ac:dyDescent="0.15">
      <c r="A28" s="73" t="s">
        <v>24</v>
      </c>
      <c r="B28" s="73"/>
      <c r="C28" s="10" t="s">
        <v>25</v>
      </c>
      <c r="D28" s="24"/>
      <c r="E28" s="24"/>
      <c r="F28" s="24"/>
      <c r="G28" s="24"/>
      <c r="H28" s="24"/>
      <c r="I28" s="24"/>
      <c r="J28" s="30"/>
    </row>
    <row r="29" spans="1:10" ht="23.1" customHeight="1" x14ac:dyDescent="0.15">
      <c r="A29" s="32"/>
      <c r="B29" s="32"/>
      <c r="C29" s="32"/>
      <c r="D29" s="32"/>
      <c r="E29" s="32"/>
      <c r="F29" s="32"/>
      <c r="G29" s="32"/>
      <c r="H29" s="32"/>
      <c r="I29" s="32"/>
    </row>
    <row r="30" spans="1:10" ht="23.1" customHeight="1" x14ac:dyDescent="0.15">
      <c r="A30" s="32"/>
      <c r="B30" s="1" t="s">
        <v>26</v>
      </c>
      <c r="C30" s="32"/>
      <c r="D30" s="32"/>
      <c r="E30" s="32"/>
      <c r="F30" s="32"/>
      <c r="G30" s="32"/>
      <c r="H30" s="32"/>
      <c r="I30" s="32"/>
    </row>
  </sheetData>
  <mergeCells count="36">
    <mergeCell ref="I10:J10"/>
    <mergeCell ref="D11:E11"/>
    <mergeCell ref="G11:H11"/>
    <mergeCell ref="A28:B28"/>
    <mergeCell ref="B13:H13"/>
    <mergeCell ref="A14:A23"/>
    <mergeCell ref="I14:J14"/>
    <mergeCell ref="I17:J17"/>
    <mergeCell ref="I20:J20"/>
    <mergeCell ref="B23:H23"/>
    <mergeCell ref="A24:H24"/>
    <mergeCell ref="A25:B25"/>
    <mergeCell ref="F25:H25"/>
    <mergeCell ref="A26:B26"/>
    <mergeCell ref="A27:B27"/>
    <mergeCell ref="G8:H8"/>
    <mergeCell ref="D9:E9"/>
    <mergeCell ref="G9:H9"/>
    <mergeCell ref="D10:E10"/>
    <mergeCell ref="G10:H10"/>
    <mergeCell ref="A2:J2"/>
    <mergeCell ref="A3:A13"/>
    <mergeCell ref="I3:J3"/>
    <mergeCell ref="D4:E4"/>
    <mergeCell ref="G4:H4"/>
    <mergeCell ref="I4:J4"/>
    <mergeCell ref="D5:E5"/>
    <mergeCell ref="G5:H5"/>
    <mergeCell ref="D6:E6"/>
    <mergeCell ref="G6:H6"/>
    <mergeCell ref="D12:E12"/>
    <mergeCell ref="G12:H12"/>
    <mergeCell ref="D7:E7"/>
    <mergeCell ref="G7:H7"/>
    <mergeCell ref="I7:J7"/>
    <mergeCell ref="D8:E8"/>
  </mergeCells>
  <phoneticPr fontId="3"/>
  <conditionalFormatting sqref="I6 C25 I9 I12:I13 I16 I19 I22:I25">
    <cfRule type="cellIs" dxfId="2" priority="1" stopIfTrue="1" operator="equal">
      <formula>0</formula>
    </cfRule>
  </conditionalFormatting>
  <pageMargins left="0.9055118110236221" right="0.78740157480314965" top="0.98425196850393704" bottom="0.78740157480314965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J30"/>
  <sheetViews>
    <sheetView zoomScaleNormal="100" workbookViewId="0">
      <selection activeCell="K1" sqref="K1"/>
    </sheetView>
  </sheetViews>
  <sheetFormatPr defaultRowHeight="13.5" x14ac:dyDescent="0.15"/>
  <cols>
    <col min="1" max="1" width="5.375" style="3" customWidth="1"/>
    <col min="2" max="2" width="19.625" style="3" customWidth="1"/>
    <col min="3" max="3" width="15.625" style="3" customWidth="1"/>
    <col min="4" max="4" width="6.125" style="3" customWidth="1"/>
    <col min="5" max="5" width="3.125" style="3" customWidth="1"/>
    <col min="6" max="6" width="15.625" style="3" customWidth="1"/>
    <col min="7" max="7" width="6.875" style="3" customWidth="1"/>
    <col min="8" max="8" width="2.875" style="3" customWidth="1"/>
    <col min="9" max="9" width="5.625" style="3" customWidth="1"/>
    <col min="10" max="10" width="4.75" style="3" customWidth="1"/>
    <col min="11" max="16384" width="9" style="3"/>
  </cols>
  <sheetData>
    <row r="1" spans="1:10" ht="23.1" customHeight="1" x14ac:dyDescent="0.15">
      <c r="A1" s="1" t="s">
        <v>36</v>
      </c>
      <c r="B1" s="2"/>
      <c r="C1" s="2"/>
      <c r="D1" s="2"/>
    </row>
    <row r="2" spans="1:10" ht="23.1" customHeight="1" x14ac:dyDescent="0.1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26.25" customHeight="1" x14ac:dyDescent="0.15">
      <c r="A3" s="63" t="s">
        <v>1</v>
      </c>
      <c r="B3" s="4"/>
      <c r="C3" s="5" t="s">
        <v>2</v>
      </c>
      <c r="D3" s="6" t="s">
        <v>3</v>
      </c>
      <c r="E3" s="7"/>
      <c r="F3" s="5" t="s">
        <v>2</v>
      </c>
      <c r="G3" s="8" t="s">
        <v>3</v>
      </c>
      <c r="H3" s="8"/>
      <c r="I3" s="66" t="s">
        <v>4</v>
      </c>
      <c r="J3" s="67"/>
    </row>
    <row r="4" spans="1:10" ht="26.25" customHeight="1" x14ac:dyDescent="0.15">
      <c r="A4" s="64"/>
      <c r="B4" s="9" t="s">
        <v>5</v>
      </c>
      <c r="C4" s="4"/>
      <c r="D4" s="68"/>
      <c r="E4" s="69"/>
      <c r="F4" s="10"/>
      <c r="G4" s="70"/>
      <c r="H4" s="70"/>
      <c r="I4" s="71" t="s">
        <v>5</v>
      </c>
      <c r="J4" s="72"/>
    </row>
    <row r="5" spans="1:10" ht="26.25" customHeight="1" x14ac:dyDescent="0.15">
      <c r="A5" s="64"/>
      <c r="B5" s="11"/>
      <c r="C5" s="4"/>
      <c r="D5" s="68"/>
      <c r="E5" s="69"/>
      <c r="F5" s="10"/>
      <c r="G5" s="70"/>
      <c r="H5" s="70"/>
      <c r="I5" s="12"/>
      <c r="J5" s="13"/>
    </row>
    <row r="6" spans="1:10" ht="26.25" customHeight="1" x14ac:dyDescent="0.15">
      <c r="A6" s="64"/>
      <c r="B6" s="14" t="s">
        <v>6</v>
      </c>
      <c r="C6" s="4"/>
      <c r="D6" s="68"/>
      <c r="E6" s="69"/>
      <c r="F6" s="10"/>
      <c r="G6" s="70"/>
      <c r="H6" s="70"/>
      <c r="I6" s="15">
        <f>D4+D5+D6+G4+G5+G6</f>
        <v>0</v>
      </c>
      <c r="J6" s="16" t="s">
        <v>7</v>
      </c>
    </row>
    <row r="7" spans="1:10" ht="26.25" customHeight="1" x14ac:dyDescent="0.15">
      <c r="A7" s="64"/>
      <c r="B7" s="17" t="s">
        <v>8</v>
      </c>
      <c r="C7" s="18"/>
      <c r="D7" s="68"/>
      <c r="E7" s="69"/>
      <c r="F7" s="10"/>
      <c r="G7" s="70"/>
      <c r="H7" s="70"/>
      <c r="I7" s="71" t="s">
        <v>8</v>
      </c>
      <c r="J7" s="72"/>
    </row>
    <row r="8" spans="1:10" ht="26.25" customHeight="1" x14ac:dyDescent="0.15">
      <c r="A8" s="64"/>
      <c r="B8" s="11"/>
      <c r="C8" s="4"/>
      <c r="D8" s="68"/>
      <c r="E8" s="69"/>
      <c r="F8" s="10"/>
      <c r="G8" s="70"/>
      <c r="H8" s="70"/>
      <c r="I8" s="12"/>
      <c r="J8" s="13"/>
    </row>
    <row r="9" spans="1:10" ht="26.25" customHeight="1" x14ac:dyDescent="0.15">
      <c r="A9" s="64"/>
      <c r="B9" s="19" t="s">
        <v>9</v>
      </c>
      <c r="C9" s="4"/>
      <c r="D9" s="68"/>
      <c r="E9" s="69"/>
      <c r="F9" s="10"/>
      <c r="G9" s="70"/>
      <c r="H9" s="70"/>
      <c r="I9" s="15">
        <f>D7+D8+D9+G7+G8+G9</f>
        <v>0</v>
      </c>
      <c r="J9" s="16" t="s">
        <v>7</v>
      </c>
    </row>
    <row r="10" spans="1:10" ht="26.25" customHeight="1" x14ac:dyDescent="0.15">
      <c r="A10" s="64"/>
      <c r="B10" s="20" t="s">
        <v>10</v>
      </c>
      <c r="C10" s="18"/>
      <c r="D10" s="68"/>
      <c r="E10" s="69"/>
      <c r="F10" s="10"/>
      <c r="G10" s="70"/>
      <c r="H10" s="70"/>
      <c r="I10" s="71" t="s">
        <v>10</v>
      </c>
      <c r="J10" s="72"/>
    </row>
    <row r="11" spans="1:10" ht="26.25" customHeight="1" x14ac:dyDescent="0.15">
      <c r="A11" s="64"/>
      <c r="B11" s="21"/>
      <c r="C11" s="4"/>
      <c r="D11" s="68"/>
      <c r="E11" s="69"/>
      <c r="F11" s="10"/>
      <c r="G11" s="70"/>
      <c r="H11" s="70"/>
      <c r="I11" s="12"/>
      <c r="J11" s="13"/>
    </row>
    <row r="12" spans="1:10" ht="26.25" customHeight="1" x14ac:dyDescent="0.15">
      <c r="A12" s="64"/>
      <c r="B12" s="22" t="s">
        <v>11</v>
      </c>
      <c r="C12" s="4"/>
      <c r="D12" s="68"/>
      <c r="E12" s="69"/>
      <c r="F12" s="10"/>
      <c r="G12" s="70"/>
      <c r="H12" s="70"/>
      <c r="I12" s="15">
        <f>D10+D11+D12+G10+G11+G12</f>
        <v>0</v>
      </c>
      <c r="J12" s="16" t="s">
        <v>7</v>
      </c>
    </row>
    <row r="13" spans="1:10" ht="26.25" customHeight="1" x14ac:dyDescent="0.15">
      <c r="A13" s="65"/>
      <c r="B13" s="74" t="s">
        <v>12</v>
      </c>
      <c r="C13" s="75"/>
      <c r="D13" s="75"/>
      <c r="E13" s="75"/>
      <c r="F13" s="75"/>
      <c r="G13" s="75"/>
      <c r="H13" s="75"/>
      <c r="I13" s="23">
        <f>SUM(I6:I12)</f>
        <v>0</v>
      </c>
      <c r="J13" s="16" t="s">
        <v>7</v>
      </c>
    </row>
    <row r="14" spans="1:10" ht="26.25" customHeight="1" x14ac:dyDescent="0.15">
      <c r="A14" s="63" t="s">
        <v>13</v>
      </c>
      <c r="B14" s="9" t="s">
        <v>5</v>
      </c>
      <c r="C14" s="4" t="s">
        <v>27</v>
      </c>
      <c r="D14" s="10">
        <v>4</v>
      </c>
      <c r="E14" s="24"/>
      <c r="F14" s="4" t="s">
        <v>30</v>
      </c>
      <c r="G14" s="10">
        <v>4</v>
      </c>
      <c r="H14" s="24"/>
      <c r="I14" s="71" t="s">
        <v>5</v>
      </c>
      <c r="J14" s="72"/>
    </row>
    <row r="15" spans="1:10" ht="26.25" customHeight="1" x14ac:dyDescent="0.15">
      <c r="A15" s="76"/>
      <c r="B15" s="11"/>
      <c r="C15" s="4" t="s">
        <v>28</v>
      </c>
      <c r="D15" s="10">
        <v>2</v>
      </c>
      <c r="E15" s="24"/>
      <c r="F15" s="4"/>
      <c r="G15" s="10"/>
      <c r="H15" s="24"/>
      <c r="I15" s="11"/>
      <c r="J15" s="13"/>
    </row>
    <row r="16" spans="1:10" ht="26.25" customHeight="1" x14ac:dyDescent="0.15">
      <c r="A16" s="76"/>
      <c r="B16" s="19" t="s">
        <v>14</v>
      </c>
      <c r="C16" s="4" t="s">
        <v>29</v>
      </c>
      <c r="D16" s="10">
        <v>2</v>
      </c>
      <c r="E16" s="24"/>
      <c r="F16" s="4"/>
      <c r="G16" s="10"/>
      <c r="H16" s="24"/>
      <c r="I16" s="15">
        <f>D14+D15+D16+G14+G15+G16</f>
        <v>12</v>
      </c>
      <c r="J16" s="16" t="s">
        <v>7</v>
      </c>
    </row>
    <row r="17" spans="1:10" ht="26.25" customHeight="1" x14ac:dyDescent="0.15">
      <c r="A17" s="76"/>
      <c r="B17" s="17" t="s">
        <v>8</v>
      </c>
      <c r="C17" s="18" t="s">
        <v>31</v>
      </c>
      <c r="D17" s="25">
        <v>12</v>
      </c>
      <c r="E17" s="26"/>
      <c r="F17" s="18"/>
      <c r="G17" s="25"/>
      <c r="H17" s="26"/>
      <c r="I17" s="71" t="s">
        <v>8</v>
      </c>
      <c r="J17" s="72"/>
    </row>
    <row r="18" spans="1:10" ht="26.25" customHeight="1" x14ac:dyDescent="0.15">
      <c r="A18" s="76"/>
      <c r="B18" s="11"/>
      <c r="C18" s="4" t="s">
        <v>32</v>
      </c>
      <c r="D18" s="10">
        <v>12</v>
      </c>
      <c r="E18" s="24"/>
      <c r="F18" s="4"/>
      <c r="G18" s="10"/>
      <c r="H18" s="24"/>
      <c r="I18" s="11"/>
      <c r="J18" s="13"/>
    </row>
    <row r="19" spans="1:10" ht="26.25" customHeight="1" x14ac:dyDescent="0.15">
      <c r="A19" s="76"/>
      <c r="B19" s="22" t="s">
        <v>9</v>
      </c>
      <c r="C19" s="4"/>
      <c r="D19" s="10"/>
      <c r="E19" s="24"/>
      <c r="F19" s="4"/>
      <c r="G19" s="10"/>
      <c r="H19" s="24"/>
      <c r="I19" s="15">
        <f>D17+D18+D19+G17+G18+G19</f>
        <v>24</v>
      </c>
      <c r="J19" s="16" t="s">
        <v>7</v>
      </c>
    </row>
    <row r="20" spans="1:10" ht="26.25" customHeight="1" x14ac:dyDescent="0.15">
      <c r="A20" s="76"/>
      <c r="B20" s="20" t="s">
        <v>10</v>
      </c>
      <c r="C20" s="18" t="s">
        <v>33</v>
      </c>
      <c r="D20" s="25">
        <v>15</v>
      </c>
      <c r="E20" s="26"/>
      <c r="F20" s="18"/>
      <c r="G20" s="25"/>
      <c r="H20" s="26"/>
      <c r="I20" s="71" t="s">
        <v>10</v>
      </c>
      <c r="J20" s="72"/>
    </row>
    <row r="21" spans="1:10" ht="26.25" customHeight="1" x14ac:dyDescent="0.15">
      <c r="A21" s="76"/>
      <c r="B21" s="21"/>
      <c r="C21" s="4" t="s">
        <v>34</v>
      </c>
      <c r="D21" s="10">
        <v>15</v>
      </c>
      <c r="E21" s="24"/>
      <c r="F21" s="4"/>
      <c r="G21" s="10"/>
      <c r="H21" s="24"/>
      <c r="I21" s="11"/>
      <c r="J21" s="13"/>
    </row>
    <row r="22" spans="1:10" ht="26.25" customHeight="1" x14ac:dyDescent="0.15">
      <c r="A22" s="76"/>
      <c r="B22" s="22" t="s">
        <v>11</v>
      </c>
      <c r="C22" s="4"/>
      <c r="D22" s="10"/>
      <c r="E22" s="24"/>
      <c r="F22" s="4"/>
      <c r="G22" s="10"/>
      <c r="H22" s="24"/>
      <c r="I22" s="15">
        <f>D20+D21+D22+G20+G21+G22</f>
        <v>30</v>
      </c>
      <c r="J22" s="16" t="s">
        <v>7</v>
      </c>
    </row>
    <row r="23" spans="1:10" ht="26.25" customHeight="1" x14ac:dyDescent="0.15">
      <c r="A23" s="77"/>
      <c r="B23" s="75" t="s">
        <v>15</v>
      </c>
      <c r="C23" s="75"/>
      <c r="D23" s="75"/>
      <c r="E23" s="75"/>
      <c r="F23" s="75"/>
      <c r="G23" s="75"/>
      <c r="H23" s="75"/>
      <c r="I23" s="15">
        <f>SUM(I16:I22)</f>
        <v>66</v>
      </c>
      <c r="J23" s="16" t="s">
        <v>7</v>
      </c>
    </row>
    <row r="24" spans="1:10" ht="26.25" customHeight="1" x14ac:dyDescent="0.15">
      <c r="A24" s="78" t="s">
        <v>16</v>
      </c>
      <c r="B24" s="66"/>
      <c r="C24" s="66"/>
      <c r="D24" s="66"/>
      <c r="E24" s="66"/>
      <c r="F24" s="66"/>
      <c r="G24" s="66"/>
      <c r="H24" s="66"/>
      <c r="I24" s="23">
        <f>I13+I23</f>
        <v>66</v>
      </c>
      <c r="J24" s="27" t="s">
        <v>7</v>
      </c>
    </row>
    <row r="25" spans="1:10" ht="26.25" customHeight="1" x14ac:dyDescent="0.15">
      <c r="A25" s="79" t="s">
        <v>17</v>
      </c>
      <c r="B25" s="74"/>
      <c r="C25" s="15">
        <v>511.04</v>
      </c>
      <c r="D25" s="26"/>
      <c r="E25" s="28" t="s">
        <v>18</v>
      </c>
      <c r="F25" s="80" t="s">
        <v>19</v>
      </c>
      <c r="G25" s="80"/>
      <c r="H25" s="74"/>
      <c r="I25" s="15">
        <v>55.52</v>
      </c>
      <c r="J25" s="16" t="s">
        <v>20</v>
      </c>
    </row>
    <row r="26" spans="1:10" ht="26.25" customHeight="1" x14ac:dyDescent="0.15">
      <c r="A26" s="79" t="s">
        <v>21</v>
      </c>
      <c r="B26" s="79"/>
      <c r="C26" s="25"/>
      <c r="D26" s="26"/>
      <c r="E26" s="26"/>
      <c r="F26" s="26"/>
      <c r="G26" s="26"/>
      <c r="H26" s="29" t="s">
        <v>22</v>
      </c>
      <c r="I26" s="26"/>
      <c r="J26" s="30"/>
    </row>
    <row r="27" spans="1:10" ht="26.25" customHeight="1" x14ac:dyDescent="0.15">
      <c r="A27" s="73" t="s">
        <v>23</v>
      </c>
      <c r="B27" s="73"/>
      <c r="C27" s="10"/>
      <c r="D27" s="24"/>
      <c r="E27" s="24"/>
      <c r="F27" s="24"/>
      <c r="G27" s="24"/>
      <c r="H27" s="24"/>
      <c r="I27" s="24"/>
      <c r="J27" s="31"/>
    </row>
    <row r="28" spans="1:10" ht="26.25" customHeight="1" x14ac:dyDescent="0.15">
      <c r="A28" s="73" t="s">
        <v>24</v>
      </c>
      <c r="B28" s="73"/>
      <c r="C28" s="10" t="s">
        <v>35</v>
      </c>
      <c r="D28" s="24"/>
      <c r="E28" s="24"/>
      <c r="F28" s="24"/>
      <c r="G28" s="24"/>
      <c r="H28" s="24"/>
      <c r="I28" s="24"/>
      <c r="J28" s="30"/>
    </row>
    <row r="29" spans="1:10" ht="23.1" customHeight="1" x14ac:dyDescent="0.15">
      <c r="A29" s="32"/>
      <c r="B29" s="32"/>
      <c r="C29" s="32"/>
      <c r="D29" s="32"/>
      <c r="E29" s="32"/>
      <c r="F29" s="32"/>
      <c r="G29" s="32"/>
      <c r="H29" s="32"/>
      <c r="I29" s="32"/>
    </row>
    <row r="30" spans="1:10" ht="23.1" customHeight="1" x14ac:dyDescent="0.15">
      <c r="A30" s="32"/>
      <c r="B30" s="1" t="s">
        <v>26</v>
      </c>
      <c r="C30" s="32"/>
      <c r="D30" s="32"/>
      <c r="E30" s="32"/>
      <c r="F30" s="32"/>
      <c r="G30" s="32"/>
      <c r="H30" s="32"/>
      <c r="I30" s="32"/>
    </row>
  </sheetData>
  <mergeCells count="36">
    <mergeCell ref="I10:J10"/>
    <mergeCell ref="D11:E11"/>
    <mergeCell ref="G11:H11"/>
    <mergeCell ref="A28:B28"/>
    <mergeCell ref="B13:H13"/>
    <mergeCell ref="A14:A23"/>
    <mergeCell ref="I14:J14"/>
    <mergeCell ref="I17:J17"/>
    <mergeCell ref="I20:J20"/>
    <mergeCell ref="B23:H23"/>
    <mergeCell ref="A24:H24"/>
    <mergeCell ref="A25:B25"/>
    <mergeCell ref="F25:H25"/>
    <mergeCell ref="A26:B26"/>
    <mergeCell ref="A27:B27"/>
    <mergeCell ref="G8:H8"/>
    <mergeCell ref="D9:E9"/>
    <mergeCell ref="G9:H9"/>
    <mergeCell ref="D10:E10"/>
    <mergeCell ref="G10:H10"/>
    <mergeCell ref="A2:J2"/>
    <mergeCell ref="A3:A13"/>
    <mergeCell ref="I3:J3"/>
    <mergeCell ref="D4:E4"/>
    <mergeCell ref="G4:H4"/>
    <mergeCell ref="I4:J4"/>
    <mergeCell ref="D5:E5"/>
    <mergeCell ref="G5:H5"/>
    <mergeCell ref="D6:E6"/>
    <mergeCell ref="G6:H6"/>
    <mergeCell ref="D12:E12"/>
    <mergeCell ref="G12:H12"/>
    <mergeCell ref="D7:E7"/>
    <mergeCell ref="G7:H7"/>
    <mergeCell ref="I7:J7"/>
    <mergeCell ref="D8:E8"/>
  </mergeCells>
  <phoneticPr fontId="4"/>
  <conditionalFormatting sqref="I6 C25 I9 I12:I13 I16 I19 I22:I25">
    <cfRule type="cellIs" dxfId="1" priority="1" stopIfTrue="1" operator="equal">
      <formula>0</formula>
    </cfRule>
  </conditionalFormatting>
  <pageMargins left="0.9055118110236221" right="0.78740157480314965" top="0.98425196850393704" bottom="0.78740157480314965" header="0.51181102362204722" footer="0.51181102362204722"/>
  <pageSetup paperSize="9" scale="95" orientation="portrait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view="pageBreakPreview" zoomScale="85" zoomScaleNormal="70" zoomScaleSheetLayoutView="85" workbookViewId="0"/>
  </sheetViews>
  <sheetFormatPr defaultRowHeight="13.5" x14ac:dyDescent="0.15"/>
  <cols>
    <col min="1" max="1" width="5" style="33" bestFit="1" customWidth="1"/>
    <col min="2" max="2" width="5" style="33" customWidth="1"/>
    <col min="3" max="6" width="5.625" style="33" customWidth="1"/>
    <col min="7" max="7" width="6" style="33" customWidth="1"/>
    <col min="8" max="11" width="9" style="33"/>
    <col min="12" max="12" width="5.625" style="33" customWidth="1"/>
    <col min="13" max="13" width="9" style="33"/>
    <col min="14" max="14" width="3.5" style="33" bestFit="1" customWidth="1"/>
    <col min="15" max="16" width="9" style="33"/>
    <col min="17" max="17" width="3.5" style="33" customWidth="1"/>
    <col min="18" max="16384" width="9" style="33"/>
  </cols>
  <sheetData>
    <row r="1" spans="1:24" ht="18" customHeight="1" x14ac:dyDescent="0.15">
      <c r="B1" s="170" t="s">
        <v>37</v>
      </c>
      <c r="C1" s="170"/>
      <c r="D1" s="170"/>
      <c r="E1" s="170"/>
      <c r="F1" s="170"/>
      <c r="G1" s="170"/>
      <c r="I1" s="172" t="s">
        <v>38</v>
      </c>
      <c r="J1" s="172"/>
      <c r="K1" s="172"/>
      <c r="L1" s="34"/>
      <c r="M1" s="34"/>
      <c r="N1" s="34"/>
      <c r="O1" s="34"/>
      <c r="P1" s="34"/>
      <c r="Q1" s="34"/>
    </row>
    <row r="2" spans="1:24" ht="18" customHeight="1" thickBot="1" x14ac:dyDescent="0.2">
      <c r="B2" s="171"/>
      <c r="C2" s="171"/>
      <c r="D2" s="171"/>
      <c r="E2" s="171"/>
      <c r="F2" s="171"/>
      <c r="G2" s="171"/>
      <c r="I2" s="173" t="s">
        <v>39</v>
      </c>
      <c r="J2" s="173"/>
      <c r="K2" s="173"/>
      <c r="L2" s="173"/>
      <c r="M2" s="173"/>
      <c r="N2" s="173"/>
      <c r="O2" s="173"/>
      <c r="P2" s="173"/>
      <c r="Q2" s="173"/>
    </row>
    <row r="3" spans="1:24" s="37" customFormat="1" ht="26.25" customHeight="1" x14ac:dyDescent="0.15">
      <c r="A3" s="35" t="s">
        <v>40</v>
      </c>
      <c r="B3" s="174" t="s">
        <v>41</v>
      </c>
      <c r="C3" s="174"/>
      <c r="D3" s="174"/>
      <c r="E3" s="174"/>
      <c r="F3" s="174"/>
      <c r="G3" s="174"/>
      <c r="H3" s="174"/>
      <c r="I3" s="174"/>
      <c r="J3" s="174"/>
      <c r="K3" s="174"/>
      <c r="L3" s="175"/>
      <c r="M3" s="176"/>
      <c r="N3" s="176"/>
      <c r="O3" s="176"/>
      <c r="P3" s="36" t="s">
        <v>42</v>
      </c>
      <c r="X3" s="33"/>
    </row>
    <row r="4" spans="1:24" s="37" customFormat="1" ht="26.25" customHeight="1" x14ac:dyDescent="0.15">
      <c r="A4" s="38" t="s">
        <v>43</v>
      </c>
      <c r="B4" s="123" t="s">
        <v>44</v>
      </c>
      <c r="C4" s="123"/>
      <c r="D4" s="123"/>
      <c r="E4" s="123"/>
      <c r="F4" s="123"/>
      <c r="G4" s="123"/>
      <c r="H4" s="123"/>
      <c r="I4" s="123"/>
      <c r="J4" s="123"/>
      <c r="K4" s="123"/>
      <c r="L4" s="124"/>
      <c r="M4" s="169"/>
      <c r="N4" s="154"/>
      <c r="O4" s="154"/>
      <c r="P4" s="39" t="s">
        <v>45</v>
      </c>
      <c r="X4" s="33"/>
    </row>
    <row r="5" spans="1:24" s="37" customFormat="1" ht="26.25" customHeight="1" x14ac:dyDescent="0.15">
      <c r="A5" s="38" t="s">
        <v>46</v>
      </c>
      <c r="B5" s="123" t="s">
        <v>47</v>
      </c>
      <c r="C5" s="123"/>
      <c r="D5" s="123"/>
      <c r="E5" s="123"/>
      <c r="F5" s="123"/>
      <c r="G5" s="123"/>
      <c r="H5" s="123"/>
      <c r="I5" s="123"/>
      <c r="J5" s="123"/>
      <c r="K5" s="123"/>
      <c r="L5" s="124"/>
      <c r="M5" s="154"/>
      <c r="N5" s="154"/>
      <c r="O5" s="154"/>
      <c r="P5" s="39" t="s">
        <v>48</v>
      </c>
      <c r="X5" s="33"/>
    </row>
    <row r="6" spans="1:24" s="37" customFormat="1" ht="26.25" customHeight="1" x14ac:dyDescent="0.15">
      <c r="A6" s="38" t="s">
        <v>49</v>
      </c>
      <c r="B6" s="123" t="s">
        <v>50</v>
      </c>
      <c r="C6" s="123"/>
      <c r="D6" s="123"/>
      <c r="E6" s="123"/>
      <c r="F6" s="123"/>
      <c r="G6" s="123"/>
      <c r="H6" s="123"/>
      <c r="I6" s="123"/>
      <c r="J6" s="123"/>
      <c r="K6" s="123"/>
      <c r="L6" s="124"/>
      <c r="M6" s="155">
        <f>ROUNDDOWN(M4*M5/100,2)</f>
        <v>0</v>
      </c>
      <c r="N6" s="155"/>
      <c r="O6" s="155"/>
      <c r="P6" s="39" t="s">
        <v>42</v>
      </c>
      <c r="X6" s="33"/>
    </row>
    <row r="7" spans="1:24" s="37" customFormat="1" ht="26.25" customHeight="1" x14ac:dyDescent="0.15">
      <c r="A7" s="156" t="s">
        <v>51</v>
      </c>
      <c r="B7" s="159" t="s">
        <v>52</v>
      </c>
      <c r="C7" s="137" t="s">
        <v>53</v>
      </c>
      <c r="D7" s="137"/>
      <c r="E7" s="40" t="s">
        <v>54</v>
      </c>
      <c r="F7" s="123" t="s">
        <v>55</v>
      </c>
      <c r="G7" s="123"/>
      <c r="H7" s="123"/>
      <c r="I7" s="123"/>
      <c r="J7" s="123"/>
      <c r="K7" s="123"/>
      <c r="L7" s="124"/>
      <c r="M7" s="41"/>
      <c r="N7" s="42" t="s">
        <v>45</v>
      </c>
      <c r="O7" s="148">
        <f>ROUNDDOWN(SUM(M7:M14),2)</f>
        <v>0</v>
      </c>
      <c r="P7" s="133" t="s">
        <v>45</v>
      </c>
    </row>
    <row r="8" spans="1:24" s="37" customFormat="1" ht="26.25" customHeight="1" x14ac:dyDescent="0.15">
      <c r="A8" s="157"/>
      <c r="B8" s="160"/>
      <c r="C8" s="149" t="s">
        <v>56</v>
      </c>
      <c r="D8" s="40" t="s">
        <v>57</v>
      </c>
      <c r="E8" s="40" t="s">
        <v>58</v>
      </c>
      <c r="F8" s="123" t="s">
        <v>59</v>
      </c>
      <c r="G8" s="123"/>
      <c r="H8" s="123"/>
      <c r="I8" s="123"/>
      <c r="J8" s="123"/>
      <c r="K8" s="123"/>
      <c r="L8" s="124"/>
      <c r="M8" s="41"/>
      <c r="N8" s="42" t="s">
        <v>42</v>
      </c>
      <c r="O8" s="148"/>
      <c r="P8" s="133"/>
    </row>
    <row r="9" spans="1:24" s="37" customFormat="1" ht="26.25" customHeight="1" x14ac:dyDescent="0.15">
      <c r="A9" s="157"/>
      <c r="B9" s="160"/>
      <c r="C9" s="149"/>
      <c r="D9" s="40" t="s">
        <v>60</v>
      </c>
      <c r="E9" s="40" t="s">
        <v>61</v>
      </c>
      <c r="F9" s="123" t="s">
        <v>62</v>
      </c>
      <c r="G9" s="123"/>
      <c r="H9" s="123"/>
      <c r="I9" s="123"/>
      <c r="J9" s="123"/>
      <c r="K9" s="123"/>
      <c r="L9" s="124"/>
      <c r="M9" s="41"/>
      <c r="N9" s="42" t="s">
        <v>42</v>
      </c>
      <c r="O9" s="148"/>
      <c r="P9" s="133"/>
    </row>
    <row r="10" spans="1:24" s="37" customFormat="1" ht="26.25" customHeight="1" x14ac:dyDescent="0.15">
      <c r="A10" s="157"/>
      <c r="B10" s="160"/>
      <c r="C10" s="149"/>
      <c r="D10" s="40" t="s">
        <v>63</v>
      </c>
      <c r="E10" s="40" t="s">
        <v>64</v>
      </c>
      <c r="F10" s="123" t="s">
        <v>65</v>
      </c>
      <c r="G10" s="123"/>
      <c r="H10" s="123"/>
      <c r="I10" s="123"/>
      <c r="J10" s="123"/>
      <c r="K10" s="123"/>
      <c r="L10" s="124"/>
      <c r="M10" s="41"/>
      <c r="N10" s="42" t="s">
        <v>42</v>
      </c>
      <c r="O10" s="148"/>
      <c r="P10" s="133"/>
    </row>
    <row r="11" spans="1:24" s="37" customFormat="1" ht="26.25" customHeight="1" x14ac:dyDescent="0.15">
      <c r="A11" s="157"/>
      <c r="B11" s="160"/>
      <c r="C11" s="149"/>
      <c r="D11" s="40" t="s">
        <v>66</v>
      </c>
      <c r="E11" s="40" t="s">
        <v>67</v>
      </c>
      <c r="F11" s="123" t="s">
        <v>68</v>
      </c>
      <c r="G11" s="123"/>
      <c r="H11" s="123"/>
      <c r="I11" s="123"/>
      <c r="J11" s="123"/>
      <c r="K11" s="123"/>
      <c r="L11" s="124"/>
      <c r="M11" s="41"/>
      <c r="N11" s="42" t="s">
        <v>42</v>
      </c>
      <c r="O11" s="148"/>
      <c r="P11" s="133"/>
    </row>
    <row r="12" spans="1:24" s="37" customFormat="1" ht="26.25" customHeight="1" x14ac:dyDescent="0.15">
      <c r="A12" s="157"/>
      <c r="B12" s="160"/>
      <c r="C12" s="149"/>
      <c r="D12" s="40" t="s">
        <v>69</v>
      </c>
      <c r="E12" s="40" t="s">
        <v>70</v>
      </c>
      <c r="F12" s="123" t="s">
        <v>71</v>
      </c>
      <c r="G12" s="123"/>
      <c r="H12" s="123"/>
      <c r="I12" s="123"/>
      <c r="J12" s="123"/>
      <c r="K12" s="123"/>
      <c r="L12" s="124"/>
      <c r="M12" s="41"/>
      <c r="N12" s="42" t="s">
        <v>42</v>
      </c>
      <c r="O12" s="148"/>
      <c r="P12" s="133"/>
    </row>
    <row r="13" spans="1:24" s="37" customFormat="1" ht="26.25" customHeight="1" x14ac:dyDescent="0.15">
      <c r="A13" s="157"/>
      <c r="B13" s="160"/>
      <c r="C13" s="149"/>
      <c r="D13" s="40" t="s">
        <v>72</v>
      </c>
      <c r="E13" s="40" t="s">
        <v>73</v>
      </c>
      <c r="F13" s="124" t="s">
        <v>74</v>
      </c>
      <c r="G13" s="150"/>
      <c r="H13" s="150"/>
      <c r="I13" s="150"/>
      <c r="J13" s="150"/>
      <c r="K13" s="150"/>
      <c r="L13" s="150"/>
      <c r="M13" s="41"/>
      <c r="N13" s="42" t="s">
        <v>42</v>
      </c>
      <c r="O13" s="148"/>
      <c r="P13" s="133"/>
    </row>
    <row r="14" spans="1:24" s="37" customFormat="1" ht="26.25" customHeight="1" x14ac:dyDescent="0.15">
      <c r="A14" s="157"/>
      <c r="B14" s="160"/>
      <c r="C14" s="149"/>
      <c r="D14" s="137" t="s">
        <v>75</v>
      </c>
      <c r="E14" s="40" t="s">
        <v>76</v>
      </c>
      <c r="F14" s="151" t="s">
        <v>77</v>
      </c>
      <c r="G14" s="152"/>
      <c r="H14" s="152"/>
      <c r="I14" s="152"/>
      <c r="J14" s="152"/>
      <c r="K14" s="152"/>
      <c r="L14" s="153"/>
      <c r="M14" s="41"/>
      <c r="N14" s="42" t="s">
        <v>42</v>
      </c>
      <c r="O14" s="148"/>
      <c r="P14" s="133"/>
    </row>
    <row r="15" spans="1:24" s="37" customFormat="1" ht="26.25" customHeight="1" x14ac:dyDescent="0.15">
      <c r="A15" s="157"/>
      <c r="B15" s="160"/>
      <c r="C15" s="149"/>
      <c r="D15" s="137"/>
      <c r="E15" s="40" t="s">
        <v>78</v>
      </c>
      <c r="F15" s="162" t="s">
        <v>79</v>
      </c>
      <c r="G15" s="163"/>
      <c r="H15" s="163"/>
      <c r="I15" s="163"/>
      <c r="J15" s="163"/>
      <c r="K15" s="163"/>
      <c r="L15" s="164"/>
      <c r="M15" s="41"/>
      <c r="N15" s="42" t="s">
        <v>42</v>
      </c>
      <c r="O15" s="148">
        <f>ROUNDDOWN(SUM(M15:M18),2)</f>
        <v>0</v>
      </c>
      <c r="P15" s="133" t="s">
        <v>42</v>
      </c>
    </row>
    <row r="16" spans="1:24" s="37" customFormat="1" ht="26.25" customHeight="1" x14ac:dyDescent="0.15">
      <c r="A16" s="157"/>
      <c r="B16" s="160"/>
      <c r="C16" s="149"/>
      <c r="D16" s="40" t="s">
        <v>80</v>
      </c>
      <c r="E16" s="40" t="s">
        <v>81</v>
      </c>
      <c r="F16" s="124" t="s">
        <v>82</v>
      </c>
      <c r="G16" s="150"/>
      <c r="H16" s="150"/>
      <c r="I16" s="150"/>
      <c r="J16" s="150"/>
      <c r="K16" s="43"/>
      <c r="L16" s="43"/>
      <c r="M16" s="41"/>
      <c r="N16" s="42" t="s">
        <v>45</v>
      </c>
      <c r="O16" s="148"/>
      <c r="P16" s="133"/>
    </row>
    <row r="17" spans="1:21" s="37" customFormat="1" ht="26.25" customHeight="1" x14ac:dyDescent="0.15">
      <c r="A17" s="157"/>
      <c r="B17" s="160"/>
      <c r="C17" s="137" t="s">
        <v>83</v>
      </c>
      <c r="D17" s="137"/>
      <c r="E17" s="40" t="s">
        <v>84</v>
      </c>
      <c r="F17" s="124" t="s">
        <v>85</v>
      </c>
      <c r="G17" s="150"/>
      <c r="H17" s="150"/>
      <c r="I17" s="150"/>
      <c r="J17" s="150"/>
      <c r="K17" s="43"/>
      <c r="L17" s="43"/>
      <c r="M17" s="41"/>
      <c r="N17" s="42" t="s">
        <v>45</v>
      </c>
      <c r="O17" s="148"/>
      <c r="P17" s="133"/>
    </row>
    <row r="18" spans="1:21" s="37" customFormat="1" ht="26.25" customHeight="1" x14ac:dyDescent="0.15">
      <c r="A18" s="157"/>
      <c r="B18" s="160"/>
      <c r="C18" s="137" t="s">
        <v>86</v>
      </c>
      <c r="D18" s="137"/>
      <c r="E18" s="40" t="s">
        <v>87</v>
      </c>
      <c r="F18" s="165" t="s">
        <v>88</v>
      </c>
      <c r="G18" s="166"/>
      <c r="H18" s="166"/>
      <c r="I18" s="166"/>
      <c r="J18" s="166"/>
      <c r="K18" s="44"/>
      <c r="L18" s="44"/>
      <c r="M18" s="41"/>
      <c r="N18" s="42" t="s">
        <v>42</v>
      </c>
      <c r="O18" s="148"/>
      <c r="P18" s="133"/>
    </row>
    <row r="19" spans="1:21" s="37" customFormat="1" ht="26.25" customHeight="1" x14ac:dyDescent="0.15">
      <c r="A19" s="157"/>
      <c r="B19" s="160"/>
      <c r="C19" s="167" t="s">
        <v>89</v>
      </c>
      <c r="D19" s="168"/>
      <c r="E19" s="40" t="s">
        <v>90</v>
      </c>
      <c r="F19" s="81" t="s">
        <v>91</v>
      </c>
      <c r="G19" s="82"/>
      <c r="H19" s="82"/>
      <c r="I19" s="82"/>
      <c r="J19" s="82"/>
      <c r="K19" s="82"/>
      <c r="L19" s="83"/>
      <c r="M19" s="155">
        <f>IF(F28&gt;F29,F29,F28)</f>
        <v>0</v>
      </c>
      <c r="N19" s="155"/>
      <c r="O19" s="155"/>
      <c r="P19" s="39" t="s">
        <v>42</v>
      </c>
      <c r="U19" s="37" t="s">
        <v>92</v>
      </c>
    </row>
    <row r="20" spans="1:21" s="37" customFormat="1" ht="26.25" customHeight="1" x14ac:dyDescent="0.15">
      <c r="A20" s="157"/>
      <c r="B20" s="161"/>
      <c r="C20" s="167" t="s">
        <v>93</v>
      </c>
      <c r="D20" s="168"/>
      <c r="E20" s="40" t="s">
        <v>94</v>
      </c>
      <c r="F20" s="124" t="s">
        <v>95</v>
      </c>
      <c r="G20" s="150"/>
      <c r="H20" s="150"/>
      <c r="I20" s="150"/>
      <c r="J20" s="150"/>
      <c r="K20" s="150"/>
      <c r="L20" s="150"/>
      <c r="M20" s="155">
        <f>SUM(O7,M19)</f>
        <v>0</v>
      </c>
      <c r="N20" s="155"/>
      <c r="O20" s="155"/>
      <c r="P20" s="39" t="s">
        <v>42</v>
      </c>
      <c r="U20" s="37" t="s">
        <v>96</v>
      </c>
    </row>
    <row r="21" spans="1:21" s="37" customFormat="1" ht="26.25" customHeight="1" x14ac:dyDescent="0.15">
      <c r="A21" s="157"/>
      <c r="B21" s="139" t="s">
        <v>97</v>
      </c>
      <c r="C21" s="140"/>
      <c r="D21" s="141"/>
      <c r="E21" s="40" t="s">
        <v>98</v>
      </c>
      <c r="F21" s="145" t="s">
        <v>99</v>
      </c>
      <c r="G21" s="146"/>
      <c r="H21" s="146"/>
      <c r="I21" s="146"/>
      <c r="J21" s="146"/>
      <c r="K21" s="146"/>
      <c r="L21" s="147"/>
      <c r="M21" s="41"/>
      <c r="N21" s="42" t="s">
        <v>42</v>
      </c>
      <c r="O21" s="148">
        <f>ROUNDDOWN(SUM(M21:M22),2)</f>
        <v>0</v>
      </c>
      <c r="P21" s="133" t="s">
        <v>45</v>
      </c>
      <c r="U21" s="37" t="s">
        <v>100</v>
      </c>
    </row>
    <row r="22" spans="1:21" s="37" customFormat="1" ht="26.25" customHeight="1" x14ac:dyDescent="0.15">
      <c r="A22" s="157"/>
      <c r="B22" s="142"/>
      <c r="C22" s="143"/>
      <c r="D22" s="144"/>
      <c r="E22" s="40" t="s">
        <v>101</v>
      </c>
      <c r="F22" s="134" t="s">
        <v>102</v>
      </c>
      <c r="G22" s="135"/>
      <c r="H22" s="135"/>
      <c r="I22" s="135"/>
      <c r="J22" s="135"/>
      <c r="K22" s="135"/>
      <c r="L22" s="136"/>
      <c r="M22" s="41"/>
      <c r="N22" s="42" t="s">
        <v>42</v>
      </c>
      <c r="O22" s="148"/>
      <c r="P22" s="133"/>
    </row>
    <row r="23" spans="1:21" s="37" customFormat="1" ht="25.5" customHeight="1" x14ac:dyDescent="0.15">
      <c r="A23" s="157"/>
      <c r="B23" s="137" t="s">
        <v>103</v>
      </c>
      <c r="C23" s="137"/>
      <c r="D23" s="137"/>
      <c r="E23" s="40" t="s">
        <v>104</v>
      </c>
      <c r="F23" s="123" t="s">
        <v>105</v>
      </c>
      <c r="G23" s="123"/>
      <c r="H23" s="123"/>
      <c r="I23" s="123"/>
      <c r="J23" s="123"/>
      <c r="K23" s="123"/>
      <c r="L23" s="124"/>
      <c r="M23" s="138"/>
      <c r="N23" s="138"/>
      <c r="O23" s="138"/>
      <c r="P23" s="39" t="s">
        <v>45</v>
      </c>
    </row>
    <row r="24" spans="1:21" ht="25.5" customHeight="1" x14ac:dyDescent="0.15">
      <c r="A24" s="157"/>
      <c r="B24" s="137"/>
      <c r="C24" s="137"/>
      <c r="D24" s="137"/>
      <c r="E24" s="40" t="s">
        <v>106</v>
      </c>
      <c r="F24" s="123" t="s">
        <v>107</v>
      </c>
      <c r="G24" s="123"/>
      <c r="H24" s="123"/>
      <c r="I24" s="123"/>
      <c r="J24" s="123"/>
      <c r="K24" s="123"/>
      <c r="L24" s="124"/>
      <c r="M24" s="138"/>
      <c r="N24" s="138"/>
      <c r="O24" s="138"/>
      <c r="P24" s="39" t="s">
        <v>42</v>
      </c>
    </row>
    <row r="25" spans="1:21" ht="25.5" customHeight="1" x14ac:dyDescent="0.15">
      <c r="A25" s="157"/>
      <c r="B25" s="40" t="s">
        <v>108</v>
      </c>
      <c r="C25" s="123" t="s">
        <v>109</v>
      </c>
      <c r="D25" s="123"/>
      <c r="E25" s="123"/>
      <c r="F25" s="123"/>
      <c r="G25" s="123"/>
      <c r="H25" s="123"/>
      <c r="I25" s="123"/>
      <c r="J25" s="123"/>
      <c r="K25" s="123"/>
      <c r="L25" s="124"/>
      <c r="M25" s="125">
        <f>ROUNDDOWN(M20+O21+M23+M24,2)</f>
        <v>0</v>
      </c>
      <c r="N25" s="125"/>
      <c r="O25" s="125"/>
      <c r="P25" s="39" t="s">
        <v>45</v>
      </c>
    </row>
    <row r="26" spans="1:21" ht="25.5" customHeight="1" thickBot="1" x14ac:dyDescent="0.2">
      <c r="A26" s="158"/>
      <c r="B26" s="45" t="s">
        <v>110</v>
      </c>
      <c r="C26" s="126" t="s">
        <v>111</v>
      </c>
      <c r="D26" s="126"/>
      <c r="E26" s="126"/>
      <c r="F26" s="126"/>
      <c r="G26" s="126"/>
      <c r="H26" s="126"/>
      <c r="I26" s="126"/>
      <c r="J26" s="126"/>
      <c r="K26" s="126"/>
      <c r="L26" s="127"/>
      <c r="M26" s="128" t="e">
        <f>ROUNDDOWN(M25/M4*100,2)</f>
        <v>#DIV/0!</v>
      </c>
      <c r="N26" s="128"/>
      <c r="O26" s="128"/>
      <c r="P26" s="46" t="s">
        <v>48</v>
      </c>
    </row>
    <row r="27" spans="1:21" ht="25.5" customHeight="1" thickBot="1" x14ac:dyDescent="0.2">
      <c r="A27" s="47" t="s">
        <v>112</v>
      </c>
      <c r="B27" s="48"/>
      <c r="C27" s="49"/>
      <c r="D27" s="49"/>
      <c r="E27" s="49"/>
      <c r="F27" s="49"/>
      <c r="G27" s="49"/>
      <c r="H27" s="49"/>
      <c r="J27" s="33" t="s">
        <v>113</v>
      </c>
    </row>
    <row r="28" spans="1:21" ht="26.25" customHeight="1" x14ac:dyDescent="0.15">
      <c r="A28" s="50" t="s">
        <v>114</v>
      </c>
      <c r="B28" s="129" t="s">
        <v>115</v>
      </c>
      <c r="C28" s="129"/>
      <c r="D28" s="129"/>
      <c r="E28" s="129"/>
      <c r="F28" s="130">
        <f>O15</f>
        <v>0</v>
      </c>
      <c r="G28" s="130"/>
      <c r="H28" s="51" t="s">
        <v>42</v>
      </c>
      <c r="J28" s="131" t="s">
        <v>116</v>
      </c>
      <c r="K28" s="132"/>
      <c r="L28" s="132"/>
      <c r="M28" s="132"/>
      <c r="N28" s="132"/>
      <c r="O28" s="132"/>
      <c r="P28" s="102"/>
      <c r="Q28" s="103"/>
    </row>
    <row r="29" spans="1:21" ht="26.25" customHeight="1" x14ac:dyDescent="0.15">
      <c r="A29" s="52" t="s">
        <v>117</v>
      </c>
      <c r="B29" s="104" t="s">
        <v>118</v>
      </c>
      <c r="C29" s="104"/>
      <c r="D29" s="104"/>
      <c r="E29" s="104"/>
      <c r="F29" s="105">
        <f>ROUNDDOWN(SUM(M7:M18)*0.3,2)</f>
        <v>0</v>
      </c>
      <c r="G29" s="105"/>
      <c r="H29" s="53" t="s">
        <v>45</v>
      </c>
      <c r="J29" s="106" t="s">
        <v>119</v>
      </c>
      <c r="K29" s="107"/>
      <c r="L29" s="107"/>
      <c r="M29" s="107"/>
      <c r="N29" s="107"/>
      <c r="O29" s="107"/>
      <c r="P29" s="54" t="str">
        <f>IF(P28="○",ROUNDDOWN(IF((M3*0.02)&gt;10,M3*0.02,10),2),"基準なし")</f>
        <v>基準なし</v>
      </c>
      <c r="Q29" s="55" t="s">
        <v>42</v>
      </c>
    </row>
    <row r="30" spans="1:21" ht="26.25" customHeight="1" thickBot="1" x14ac:dyDescent="0.2">
      <c r="A30" s="108" t="str">
        <f>IF(F28&gt;F29,"A&gt;Bのため、","B&gt;Aのため")&amp;"算入面積は"&amp;IF(F28&gt;F29,"Bを[ 17 ]に算入する。","Aを[ 17 ]に算入する。")</f>
        <v>B&gt;Aのため算入面積はAを[ 17 ]に算入する。</v>
      </c>
      <c r="B30" s="109"/>
      <c r="C30" s="109"/>
      <c r="D30" s="109"/>
      <c r="E30" s="109"/>
      <c r="F30" s="109"/>
      <c r="G30" s="109"/>
      <c r="H30" s="110"/>
      <c r="J30" s="111" t="s">
        <v>120</v>
      </c>
      <c r="K30" s="112"/>
      <c r="L30" s="112"/>
      <c r="M30" s="112"/>
      <c r="N30" s="112"/>
      <c r="O30" s="112"/>
      <c r="P30" s="113" t="str">
        <f>IF(P28="○",IF(P29&lt;=O21,"○","×"),"")</f>
        <v/>
      </c>
      <c r="Q30" s="114"/>
    </row>
    <row r="31" spans="1:21" ht="26.25" customHeight="1" thickBot="1" x14ac:dyDescent="0.2">
      <c r="A31" s="115" t="s">
        <v>121</v>
      </c>
      <c r="B31" s="115"/>
      <c r="C31" s="115"/>
      <c r="D31" s="115"/>
      <c r="E31" s="115"/>
      <c r="F31" s="115"/>
      <c r="G31" s="115"/>
      <c r="H31" s="115"/>
      <c r="I31" s="56"/>
      <c r="J31" s="116"/>
      <c r="K31" s="116"/>
      <c r="L31" s="116"/>
      <c r="M31" s="116"/>
      <c r="N31" s="116"/>
      <c r="O31" s="116"/>
      <c r="P31" s="56"/>
    </row>
    <row r="32" spans="1:21" ht="26.25" customHeight="1" x14ac:dyDescent="0.15">
      <c r="A32" s="117" t="s">
        <v>122</v>
      </c>
      <c r="B32" s="118"/>
      <c r="C32" s="118"/>
      <c r="D32" s="118"/>
      <c r="E32" s="118"/>
      <c r="F32" s="118"/>
      <c r="G32" s="118"/>
      <c r="H32" s="118"/>
      <c r="I32" s="118"/>
      <c r="J32" s="57" t="e">
        <f>IF(M5&lt;M26,"○","×")</f>
        <v>#DIV/0!</v>
      </c>
      <c r="K32" s="58"/>
      <c r="L32" s="58"/>
      <c r="M32" s="58"/>
      <c r="N32" s="58"/>
      <c r="O32" s="58"/>
      <c r="P32" s="56"/>
    </row>
    <row r="33" spans="1:16" ht="26.25" customHeight="1" x14ac:dyDescent="0.15">
      <c r="A33" s="119" t="s">
        <v>123</v>
      </c>
      <c r="B33" s="120"/>
      <c r="C33" s="120"/>
      <c r="D33" s="120"/>
      <c r="E33" s="120"/>
      <c r="F33" s="120"/>
      <c r="G33" s="120"/>
      <c r="H33" s="120"/>
      <c r="I33" s="120"/>
      <c r="J33" s="55" t="str">
        <f>IF(O21&lt;=(M6*0.5),"○","×")</f>
        <v>○</v>
      </c>
      <c r="K33" s="58"/>
      <c r="L33" s="58"/>
      <c r="M33" s="58"/>
      <c r="N33" s="58"/>
      <c r="O33" s="58"/>
      <c r="P33" s="56"/>
    </row>
    <row r="34" spans="1:16" ht="26.25" customHeight="1" thickBot="1" x14ac:dyDescent="0.2">
      <c r="A34" s="121" t="s">
        <v>124</v>
      </c>
      <c r="B34" s="122"/>
      <c r="C34" s="122"/>
      <c r="D34" s="122"/>
      <c r="E34" s="122"/>
      <c r="F34" s="122"/>
      <c r="G34" s="122"/>
      <c r="H34" s="122"/>
      <c r="I34" s="122"/>
      <c r="J34" s="59" t="str">
        <f>IF(M23&lt;=(M25*0.5),"○","×")</f>
        <v>○</v>
      </c>
      <c r="K34" s="58"/>
      <c r="L34" s="58"/>
      <c r="M34" s="58"/>
      <c r="N34" s="58"/>
      <c r="O34" s="58"/>
      <c r="P34" s="56"/>
    </row>
    <row r="35" spans="1:16" ht="26.25" customHeight="1" x14ac:dyDescent="0.15">
      <c r="A35" s="60" t="s">
        <v>125</v>
      </c>
      <c r="B35" s="56"/>
      <c r="H35" s="56"/>
    </row>
    <row r="36" spans="1:16" x14ac:dyDescent="0.15">
      <c r="A36" s="100" t="s">
        <v>139</v>
      </c>
      <c r="B36" s="100"/>
      <c r="C36" s="100"/>
      <c r="D36" s="100"/>
      <c r="E36" s="100"/>
      <c r="F36" s="177">
        <f>M8+M14</f>
        <v>0</v>
      </c>
      <c r="G36" s="177"/>
      <c r="H36" s="33" t="s">
        <v>45</v>
      </c>
      <c r="K36" s="101" t="s">
        <v>126</v>
      </c>
      <c r="L36" s="101"/>
      <c r="M36" s="101"/>
      <c r="N36" s="101"/>
      <c r="O36" s="101"/>
      <c r="P36" s="101"/>
    </row>
    <row r="37" spans="1:16" x14ac:dyDescent="0.15">
      <c r="A37" s="84" t="s">
        <v>127</v>
      </c>
      <c r="B37" s="85"/>
      <c r="C37" s="85"/>
      <c r="D37" s="85"/>
      <c r="E37" s="86"/>
      <c r="F37" s="87" t="s">
        <v>128</v>
      </c>
      <c r="G37" s="88"/>
      <c r="H37" s="88"/>
      <c r="I37" s="88" t="s">
        <v>129</v>
      </c>
      <c r="J37" s="88"/>
      <c r="K37" s="88" t="s">
        <v>130</v>
      </c>
      <c r="L37" s="88"/>
      <c r="M37" s="88"/>
      <c r="N37" s="88" t="s">
        <v>131</v>
      </c>
      <c r="O37" s="88"/>
      <c r="P37" s="88"/>
    </row>
    <row r="38" spans="1:16" ht="25.5" customHeight="1" x14ac:dyDescent="0.15">
      <c r="A38" s="84" t="s">
        <v>132</v>
      </c>
      <c r="B38" s="85"/>
      <c r="C38" s="85"/>
      <c r="D38" s="85"/>
      <c r="E38" s="86"/>
      <c r="F38" s="84" t="s">
        <v>133</v>
      </c>
      <c r="G38" s="85"/>
      <c r="H38" s="86"/>
      <c r="I38" s="61">
        <f>ROUNDUP(F36*2/10,0)</f>
        <v>0</v>
      </c>
      <c r="J38" s="61" t="s">
        <v>134</v>
      </c>
      <c r="K38" s="89"/>
      <c r="L38" s="90"/>
      <c r="M38" s="61" t="s">
        <v>134</v>
      </c>
      <c r="N38" s="91" t="str">
        <f>IF(K38&lt;1,"×",IF(K39&lt;1,"×",IF(((I38-1)*6+ROUNDUP((I39-1)*1.5,0)+I40)&gt;(K38-1)*6+ROUNDUP((K39-1)*1.5,0)+K40,"×","○")))</f>
        <v>×</v>
      </c>
      <c r="O38" s="92"/>
      <c r="P38" s="93"/>
    </row>
    <row r="39" spans="1:16" ht="25.5" customHeight="1" x14ac:dyDescent="0.15">
      <c r="A39" s="84" t="s">
        <v>135</v>
      </c>
      <c r="B39" s="85"/>
      <c r="C39" s="85"/>
      <c r="D39" s="85"/>
      <c r="E39" s="86"/>
      <c r="F39" s="84" t="s">
        <v>136</v>
      </c>
      <c r="G39" s="85"/>
      <c r="H39" s="86"/>
      <c r="I39" s="61">
        <f>ROUNDUP(F36*4/10,0)</f>
        <v>0</v>
      </c>
      <c r="J39" s="61" t="s">
        <v>134</v>
      </c>
      <c r="K39" s="89"/>
      <c r="L39" s="90"/>
      <c r="M39" s="61" t="s">
        <v>134</v>
      </c>
      <c r="N39" s="94"/>
      <c r="O39" s="95"/>
      <c r="P39" s="96"/>
    </row>
    <row r="40" spans="1:16" ht="25.5" customHeight="1" x14ac:dyDescent="0.15">
      <c r="A40" s="84" t="s">
        <v>137</v>
      </c>
      <c r="B40" s="85"/>
      <c r="C40" s="85"/>
      <c r="D40" s="85"/>
      <c r="E40" s="86"/>
      <c r="F40" s="84" t="s">
        <v>138</v>
      </c>
      <c r="G40" s="85"/>
      <c r="H40" s="86"/>
      <c r="I40" s="61">
        <f>ROUNDUP(F36*6/10,0)</f>
        <v>0</v>
      </c>
      <c r="J40" s="61" t="s">
        <v>134</v>
      </c>
      <c r="K40" s="89"/>
      <c r="L40" s="90"/>
      <c r="M40" s="61" t="s">
        <v>134</v>
      </c>
      <c r="N40" s="97"/>
      <c r="O40" s="98"/>
      <c r="P40" s="99"/>
    </row>
    <row r="41" spans="1:16" ht="25.5" customHeight="1" x14ac:dyDescent="0.15"/>
  </sheetData>
  <mergeCells count="87">
    <mergeCell ref="F36:G36"/>
    <mergeCell ref="B4:L4"/>
    <mergeCell ref="M4:O4"/>
    <mergeCell ref="B1:G2"/>
    <mergeCell ref="I1:K1"/>
    <mergeCell ref="I2:Q2"/>
    <mergeCell ref="B3:L3"/>
    <mergeCell ref="M3:O3"/>
    <mergeCell ref="B5:L5"/>
    <mergeCell ref="M5:O5"/>
    <mergeCell ref="B6:L6"/>
    <mergeCell ref="M6:O6"/>
    <mergeCell ref="A7:A26"/>
    <mergeCell ref="B7:B20"/>
    <mergeCell ref="C7:D7"/>
    <mergeCell ref="F7:L7"/>
    <mergeCell ref="O7:O14"/>
    <mergeCell ref="F15:L15"/>
    <mergeCell ref="F18:J18"/>
    <mergeCell ref="C19:D19"/>
    <mergeCell ref="M19:O19"/>
    <mergeCell ref="C20:D20"/>
    <mergeCell ref="F20:L20"/>
    <mergeCell ref="M20:O20"/>
    <mergeCell ref="P7:P14"/>
    <mergeCell ref="C8:C16"/>
    <mergeCell ref="F8:L8"/>
    <mergeCell ref="F9:L9"/>
    <mergeCell ref="F10:L10"/>
    <mergeCell ref="F11:L11"/>
    <mergeCell ref="F12:L12"/>
    <mergeCell ref="F13:L13"/>
    <mergeCell ref="D14:D15"/>
    <mergeCell ref="F14:L14"/>
    <mergeCell ref="O15:O18"/>
    <mergeCell ref="P15:P18"/>
    <mergeCell ref="F16:J16"/>
    <mergeCell ref="C17:D17"/>
    <mergeCell ref="F17:J17"/>
    <mergeCell ref="C18:D18"/>
    <mergeCell ref="P21:P22"/>
    <mergeCell ref="F22:L22"/>
    <mergeCell ref="B23:D24"/>
    <mergeCell ref="F23:L23"/>
    <mergeCell ref="M23:O23"/>
    <mergeCell ref="F24:L24"/>
    <mergeCell ref="M24:O24"/>
    <mergeCell ref="B21:D22"/>
    <mergeCell ref="F21:L21"/>
    <mergeCell ref="O21:O22"/>
    <mergeCell ref="A32:I32"/>
    <mergeCell ref="A33:I33"/>
    <mergeCell ref="A34:I34"/>
    <mergeCell ref="C25:L25"/>
    <mergeCell ref="M25:O25"/>
    <mergeCell ref="C26:L26"/>
    <mergeCell ref="M26:O26"/>
    <mergeCell ref="B28:E28"/>
    <mergeCell ref="F28:G28"/>
    <mergeCell ref="J28:O28"/>
    <mergeCell ref="N37:P37"/>
    <mergeCell ref="A38:E38"/>
    <mergeCell ref="F38:H38"/>
    <mergeCell ref="K38:L38"/>
    <mergeCell ref="N38:P40"/>
    <mergeCell ref="A39:E39"/>
    <mergeCell ref="F39:H39"/>
    <mergeCell ref="K39:L39"/>
    <mergeCell ref="A40:E40"/>
    <mergeCell ref="F40:H40"/>
    <mergeCell ref="K40:L40"/>
    <mergeCell ref="F19:L19"/>
    <mergeCell ref="A37:E37"/>
    <mergeCell ref="F37:H37"/>
    <mergeCell ref="I37:J37"/>
    <mergeCell ref="K37:M37"/>
    <mergeCell ref="A36:E36"/>
    <mergeCell ref="K36:P36"/>
    <mergeCell ref="P28:Q28"/>
    <mergeCell ref="B29:E29"/>
    <mergeCell ref="F29:G29"/>
    <mergeCell ref="J29:O29"/>
    <mergeCell ref="A30:H30"/>
    <mergeCell ref="J30:O30"/>
    <mergeCell ref="P30:Q30"/>
    <mergeCell ref="A31:H31"/>
    <mergeCell ref="J31:O31"/>
  </mergeCells>
  <phoneticPr fontId="4"/>
  <conditionalFormatting sqref="M26:O26">
    <cfRule type="cellIs" dxfId="0" priority="1" operator="equal">
      <formula>0</formula>
    </cfRule>
  </conditionalFormatting>
  <dataValidations count="1">
    <dataValidation type="list" allowBlank="1" showInputMessage="1" showErrorMessage="1" sqref="P28">
      <formula1>U20:U21</formula1>
    </dataValidation>
  </dataValidations>
  <pageMargins left="0.51181102362204722" right="0.31496062992125984" top="0.47244094488188981" bottom="0.31496062992125984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植栽内訳書</vt:lpstr>
      <vt:lpstr>植栽内訳書 (見本)</vt:lpstr>
      <vt:lpstr>緑化率等の確認表(関数あり）</vt:lpstr>
      <vt:lpstr>植栽内訳書!Print_Area</vt:lpstr>
      <vt:lpstr>'植栽内訳書 (見本)'!Print_Area</vt:lpstr>
      <vt:lpstr>'緑化率等の確認表(関数あり）'!Print_Area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飯島　知之</dc:creator>
  <cp:lastModifiedBy>飯島　知之</cp:lastModifiedBy>
  <cp:lastPrinted>2022-03-01T07:01:37Z</cp:lastPrinted>
  <dcterms:created xsi:type="dcterms:W3CDTF">2021-07-14T05:34:56Z</dcterms:created>
  <dcterms:modified xsi:type="dcterms:W3CDTF">2022-03-01T07:01:56Z</dcterms:modified>
</cp:coreProperties>
</file>